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'2021-2025-14'!$A$21:$WXF$347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50" i="2" l="1"/>
  <c r="AQ350" i="2" s="1"/>
  <c r="AL350" i="2"/>
  <c r="AM350" i="2" s="1"/>
  <c r="AH350" i="2"/>
  <c r="AI350" i="2" s="1"/>
  <c r="AP348" i="2"/>
  <c r="AQ348" i="2" s="1"/>
  <c r="AL348" i="2"/>
  <c r="AM348" i="2" s="1"/>
  <c r="AH348" i="2"/>
  <c r="AI348" i="2" s="1"/>
  <c r="AL351" i="2" l="1"/>
  <c r="AM351" i="2" s="1"/>
  <c r="AH351" i="2"/>
  <c r="AI351" i="2" s="1"/>
  <c r="AD351" i="2"/>
  <c r="AE351" i="2" s="1"/>
  <c r="AL349" i="2"/>
  <c r="AM349" i="2" s="1"/>
  <c r="AH349" i="2"/>
  <c r="AI349" i="2" s="1"/>
  <c r="AD349" i="2"/>
  <c r="AE349" i="2" s="1"/>
  <c r="AL347" i="2"/>
  <c r="AM347" i="2" s="1"/>
  <c r="AH347" i="2"/>
  <c r="AI347" i="2" s="1"/>
  <c r="AD347" i="2"/>
  <c r="AW345" i="2"/>
  <c r="AX345" i="2" s="1"/>
  <c r="AU345" i="2"/>
  <c r="AQ345" i="2"/>
  <c r="AM345" i="2"/>
  <c r="AI345" i="2"/>
  <c r="AE345" i="2"/>
  <c r="AE347" i="2" l="1"/>
  <c r="AW351" i="2"/>
  <c r="AX351" i="2" s="1"/>
  <c r="AW257" i="2" l="1"/>
  <c r="AX257" i="2" s="1"/>
  <c r="AM257" i="2"/>
  <c r="AI257" i="2"/>
  <c r="AE257" i="2"/>
  <c r="AD229" i="2"/>
  <c r="AW229" i="2" s="1"/>
  <c r="AX229" i="2" s="1"/>
  <c r="AD221" i="2"/>
  <c r="AW221" i="2" s="1"/>
  <c r="AX221" i="2" s="1"/>
  <c r="AD225" i="2"/>
  <c r="AW225" i="2" s="1"/>
  <c r="AX225" i="2" s="1"/>
  <c r="AD227" i="2"/>
  <c r="AW227" i="2" s="1"/>
  <c r="AX227" i="2" s="1"/>
  <c r="AD223" i="2"/>
  <c r="AW223" i="2" s="1"/>
  <c r="AX223" i="2" s="1"/>
  <c r="AE315" i="2"/>
  <c r="AD218" i="2"/>
  <c r="AW218" i="2" s="1"/>
  <c r="AX218" i="2" s="1"/>
  <c r="AD216" i="2"/>
  <c r="AW216" i="2" s="1"/>
  <c r="AX216" i="2" s="1"/>
  <c r="AD214" i="2"/>
  <c r="AW214" i="2" s="1"/>
  <c r="AX214" i="2" s="1"/>
  <c r="AD212" i="2"/>
  <c r="AW212" i="2" s="1"/>
  <c r="AX212" i="2" s="1"/>
  <c r="AE212" i="2" l="1"/>
  <c r="AE229" i="2"/>
  <c r="AE221" i="2"/>
  <c r="AE225" i="2"/>
  <c r="AE227" i="2"/>
  <c r="AE223" i="2"/>
  <c r="AE218" i="2"/>
  <c r="AE216" i="2"/>
  <c r="AE214" i="2"/>
  <c r="AM333" i="2"/>
  <c r="AI333" i="2"/>
  <c r="AW202" i="2" l="1"/>
  <c r="AX202" i="2" s="1"/>
  <c r="AX201" i="2" l="1"/>
  <c r="AW204" i="2"/>
  <c r="AX334" i="2" l="1"/>
  <c r="AU334" i="2"/>
  <c r="AQ334" i="2"/>
  <c r="AM334" i="2"/>
  <c r="AI334" i="2"/>
  <c r="AM203" i="2"/>
  <c r="AI203" i="2"/>
  <c r="AE203" i="2"/>
  <c r="AI200" i="2"/>
  <c r="AE200" i="2"/>
  <c r="AV159" i="2"/>
  <c r="AL159" i="2"/>
  <c r="AM159" i="2" s="1"/>
  <c r="AH159" i="2"/>
  <c r="AV157" i="2"/>
  <c r="AL157" i="2"/>
  <c r="AM157" i="2" s="1"/>
  <c r="AH157" i="2"/>
  <c r="AV155" i="2"/>
  <c r="AL155" i="2"/>
  <c r="AM155" i="2" s="1"/>
  <c r="AH155" i="2"/>
  <c r="AV153" i="2"/>
  <c r="AL153" i="2"/>
  <c r="AM153" i="2" s="1"/>
  <c r="AH153" i="2"/>
  <c r="AV151" i="2"/>
  <c r="AL151" i="2"/>
  <c r="AM151" i="2" s="1"/>
  <c r="AH151" i="2"/>
  <c r="AV149" i="2"/>
  <c r="AL149" i="2"/>
  <c r="AM149" i="2" s="1"/>
  <c r="AH149" i="2"/>
  <c r="AV147" i="2"/>
  <c r="AL147" i="2"/>
  <c r="AM147" i="2" s="1"/>
  <c r="AH147" i="2"/>
  <c r="AV145" i="2"/>
  <c r="AL145" i="2"/>
  <c r="AM145" i="2" s="1"/>
  <c r="AH145" i="2"/>
  <c r="AV143" i="2"/>
  <c r="AL143" i="2"/>
  <c r="AM143" i="2" s="1"/>
  <c r="AH143" i="2"/>
  <c r="AW143" i="2" l="1"/>
  <c r="AX143" i="2" s="1"/>
  <c r="AW145" i="2"/>
  <c r="AX145" i="2" s="1"/>
  <c r="AW147" i="2"/>
  <c r="AX147" i="2" s="1"/>
  <c r="AW149" i="2"/>
  <c r="AX149" i="2" s="1"/>
  <c r="AW151" i="2"/>
  <c r="AX151" i="2" s="1"/>
  <c r="AW153" i="2"/>
  <c r="AX153" i="2" s="1"/>
  <c r="AW155" i="2"/>
  <c r="AX155" i="2" s="1"/>
  <c r="AW157" i="2"/>
  <c r="AX157" i="2" s="1"/>
  <c r="AW159" i="2"/>
  <c r="AX159" i="2" s="1"/>
  <c r="AI159" i="2"/>
  <c r="AI157" i="2"/>
  <c r="AI155" i="2"/>
  <c r="AI153" i="2"/>
  <c r="AI151" i="2"/>
  <c r="AI149" i="2"/>
  <c r="AI147" i="2"/>
  <c r="AI145" i="2"/>
  <c r="AI143" i="2"/>
  <c r="AX177" i="2"/>
  <c r="AX166" i="2"/>
  <c r="AX328" i="2"/>
  <c r="AX324" i="2"/>
  <c r="AX320" i="2"/>
  <c r="AX329" i="2"/>
  <c r="AU329" i="2"/>
  <c r="AQ329" i="2"/>
  <c r="AM329" i="2"/>
  <c r="AI329" i="2"/>
  <c r="AE329" i="2"/>
  <c r="AX325" i="2"/>
  <c r="AU325" i="2"/>
  <c r="AQ325" i="2"/>
  <c r="AM325" i="2"/>
  <c r="AI325" i="2"/>
  <c r="AE325" i="2"/>
  <c r="AX321" i="2"/>
  <c r="AU321" i="2"/>
  <c r="AQ321" i="2"/>
  <c r="AM321" i="2"/>
  <c r="AI321" i="2"/>
  <c r="AE321" i="2"/>
  <c r="AX317" i="2"/>
  <c r="AU317" i="2"/>
  <c r="AQ317" i="2"/>
  <c r="AM317" i="2"/>
  <c r="AI317" i="2"/>
  <c r="AE317" i="2"/>
  <c r="AX178" i="2"/>
  <c r="AI178" i="2"/>
  <c r="AE178" i="2"/>
  <c r="AW167" i="2"/>
  <c r="AX167" i="2" s="1"/>
  <c r="AI167" i="2"/>
  <c r="AE167" i="2"/>
  <c r="AX332" i="2" l="1"/>
  <c r="AM332" i="2"/>
  <c r="AI332" i="2"/>
  <c r="AE332" i="2"/>
  <c r="AW265" i="2"/>
  <c r="AX265" i="2" s="1"/>
  <c r="AM265" i="2"/>
  <c r="AI265" i="2"/>
  <c r="AE265" i="2"/>
  <c r="AX199" i="2"/>
  <c r="AI199" i="2"/>
  <c r="AE199" i="2"/>
  <c r="AW188" i="2"/>
  <c r="AX188" i="2" s="1"/>
  <c r="AI188" i="2"/>
  <c r="AE188" i="2"/>
  <c r="AX292" i="2" l="1"/>
  <c r="AX288" i="2"/>
  <c r="AX285" i="2"/>
  <c r="AX283" i="2"/>
  <c r="AX196" i="2"/>
  <c r="AX194" i="2"/>
  <c r="AX192" i="2"/>
  <c r="AX190" i="2"/>
  <c r="AX184" i="2"/>
  <c r="AX181" i="2"/>
  <c r="AU328" i="2"/>
  <c r="AQ328" i="2"/>
  <c r="AM328" i="2"/>
  <c r="AI328" i="2"/>
  <c r="AE328" i="2"/>
  <c r="AU324" i="2"/>
  <c r="AQ324" i="2"/>
  <c r="AM324" i="2"/>
  <c r="AI324" i="2"/>
  <c r="AE324" i="2"/>
  <c r="AU320" i="2"/>
  <c r="AQ320" i="2"/>
  <c r="AM320" i="2"/>
  <c r="AI320" i="2"/>
  <c r="AE320" i="2"/>
  <c r="AX316" i="2"/>
  <c r="AU316" i="2"/>
  <c r="AQ316" i="2"/>
  <c r="AM316" i="2"/>
  <c r="AI316" i="2"/>
  <c r="AE316" i="2"/>
  <c r="AX198" i="2"/>
  <c r="AI198" i="2"/>
  <c r="AE198" i="2"/>
  <c r="AW293" i="2"/>
  <c r="AX293" i="2" s="1"/>
  <c r="AI293" i="2"/>
  <c r="AE293" i="2"/>
  <c r="AW289" i="2"/>
  <c r="AX289" i="2" s="1"/>
  <c r="AI289" i="2"/>
  <c r="AE289" i="2"/>
  <c r="AW286" i="2"/>
  <c r="AX286" i="2" s="1"/>
  <c r="AI286" i="2"/>
  <c r="AE286" i="2"/>
  <c r="AW284" i="2"/>
  <c r="AX284" i="2" s="1"/>
  <c r="AI284" i="2"/>
  <c r="AE284" i="2"/>
  <c r="AW197" i="2"/>
  <c r="AX197" i="2" s="1"/>
  <c r="AU197" i="2"/>
  <c r="AQ197" i="2"/>
  <c r="AM197" i="2"/>
  <c r="AI197" i="2"/>
  <c r="AE197" i="2"/>
  <c r="AW195" i="2"/>
  <c r="AX195" i="2" s="1"/>
  <c r="AU195" i="2"/>
  <c r="AQ195" i="2"/>
  <c r="AM195" i="2"/>
  <c r="AI195" i="2"/>
  <c r="AE195" i="2"/>
  <c r="AW193" i="2"/>
  <c r="AX193" i="2" s="1"/>
  <c r="AU193" i="2"/>
  <c r="AQ193" i="2"/>
  <c r="AM193" i="2"/>
  <c r="AI193" i="2"/>
  <c r="AE193" i="2"/>
  <c r="AW191" i="2"/>
  <c r="AX191" i="2" s="1"/>
  <c r="AU191" i="2"/>
  <c r="AQ191" i="2"/>
  <c r="AM191" i="2"/>
  <c r="AI191" i="2"/>
  <c r="AE191" i="2"/>
  <c r="AW185" i="2"/>
  <c r="AX185" i="2" s="1"/>
  <c r="AI185" i="2"/>
  <c r="AE185" i="2"/>
  <c r="AW182" i="2"/>
  <c r="AX182" i="2" s="1"/>
  <c r="AI182" i="2"/>
  <c r="AE182" i="2"/>
  <c r="AI177" i="2"/>
  <c r="AE177" i="2"/>
  <c r="AW172" i="2"/>
  <c r="AX172" i="2" s="1"/>
  <c r="AI172" i="2"/>
  <c r="AE172" i="2"/>
  <c r="AI166" i="2"/>
  <c r="AE166" i="2"/>
  <c r="AW209" i="2" l="1"/>
  <c r="AX209" i="2" l="1"/>
  <c r="AX291" i="2"/>
  <c r="AX287" i="2"/>
  <c r="AX282" i="2"/>
  <c r="AX273" i="2"/>
  <c r="AX186" i="2"/>
  <c r="AX183" i="2"/>
  <c r="AX180" i="2"/>
  <c r="AX175" i="2"/>
  <c r="AX170" i="2"/>
  <c r="AX164" i="2"/>
  <c r="AX138" i="2"/>
  <c r="AX135" i="2"/>
  <c r="AX132" i="2"/>
  <c r="AX129" i="2"/>
  <c r="AX126" i="2"/>
  <c r="AX123" i="2"/>
  <c r="AX120" i="2"/>
  <c r="AX117" i="2"/>
  <c r="AX112" i="2"/>
  <c r="AX109" i="2"/>
  <c r="AX106" i="2"/>
  <c r="AX103" i="2"/>
  <c r="AX100" i="2"/>
  <c r="AX97" i="2"/>
  <c r="AX94" i="2"/>
  <c r="AX91" i="2"/>
  <c r="AX88" i="2"/>
  <c r="AX85" i="2"/>
  <c r="AX82" i="2"/>
  <c r="AX79" i="2"/>
  <c r="AX76" i="2"/>
  <c r="AX73" i="2"/>
  <c r="AX70" i="2"/>
  <c r="AX67" i="2"/>
  <c r="AX64" i="2"/>
  <c r="AX61" i="2"/>
  <c r="AX58" i="2"/>
  <c r="AX55" i="2"/>
  <c r="AX52" i="2"/>
  <c r="AX49" i="2"/>
  <c r="AX46" i="2"/>
  <c r="AX43" i="2"/>
  <c r="AX40" i="2"/>
  <c r="AX37" i="2"/>
  <c r="AX33" i="2"/>
  <c r="AX29" i="2"/>
  <c r="AX25" i="2"/>
  <c r="AX314" i="2"/>
  <c r="AE314" i="2"/>
  <c r="AX313" i="2"/>
  <c r="AU313" i="2"/>
  <c r="AQ313" i="2"/>
  <c r="AM313" i="2"/>
  <c r="AI313" i="2"/>
  <c r="AE313" i="2"/>
  <c r="AX312" i="2"/>
  <c r="AU312" i="2"/>
  <c r="AQ312" i="2"/>
  <c r="AM312" i="2"/>
  <c r="AI312" i="2"/>
  <c r="AE312" i="2"/>
  <c r="AX311" i="2"/>
  <c r="AU311" i="2"/>
  <c r="AQ311" i="2"/>
  <c r="AM311" i="2"/>
  <c r="AI311" i="2"/>
  <c r="AE311" i="2"/>
  <c r="AX310" i="2"/>
  <c r="AU310" i="2"/>
  <c r="AQ310" i="2"/>
  <c r="AM310" i="2"/>
  <c r="AI310" i="2"/>
  <c r="AE310" i="2"/>
  <c r="AI283" i="2"/>
  <c r="AE283" i="2"/>
  <c r="AW274" i="2"/>
  <c r="AX274" i="2" s="1"/>
  <c r="AU274" i="2"/>
  <c r="AQ274" i="2"/>
  <c r="AM274" i="2"/>
  <c r="AI274" i="2"/>
  <c r="AE274" i="2"/>
  <c r="AU196" i="2"/>
  <c r="AQ196" i="2"/>
  <c r="AM196" i="2"/>
  <c r="AI196" i="2"/>
  <c r="AE196" i="2"/>
  <c r="AU194" i="2"/>
  <c r="AQ194" i="2"/>
  <c r="AM194" i="2"/>
  <c r="AI194" i="2"/>
  <c r="AE194" i="2"/>
  <c r="AU192" i="2"/>
  <c r="AQ192" i="2"/>
  <c r="AM192" i="2"/>
  <c r="AI192" i="2"/>
  <c r="AE192" i="2"/>
  <c r="AU190" i="2"/>
  <c r="AQ190" i="2"/>
  <c r="AM190" i="2"/>
  <c r="AI190" i="2"/>
  <c r="AE190" i="2"/>
  <c r="AW189" i="2"/>
  <c r="AX189" i="2" s="1"/>
  <c r="AM189" i="2"/>
  <c r="AI189" i="2"/>
  <c r="AE189" i="2"/>
  <c r="AX187" i="2"/>
  <c r="AI187" i="2"/>
  <c r="AE187" i="2"/>
  <c r="AI184" i="2"/>
  <c r="AE184" i="2"/>
  <c r="AI181" i="2"/>
  <c r="AE181" i="2"/>
  <c r="AX176" i="2"/>
  <c r="AI176" i="2"/>
  <c r="AE176" i="2"/>
  <c r="AX171" i="2"/>
  <c r="AI171" i="2"/>
  <c r="AE171" i="2"/>
  <c r="AI165" i="2"/>
  <c r="AE165" i="2"/>
  <c r="AV158" i="2"/>
  <c r="AL158" i="2"/>
  <c r="AH158" i="2"/>
  <c r="AI158" i="2" s="1"/>
  <c r="AV156" i="2"/>
  <c r="AL156" i="2"/>
  <c r="AH156" i="2"/>
  <c r="AI156" i="2" s="1"/>
  <c r="AV154" i="2"/>
  <c r="AL154" i="2"/>
  <c r="AM154" i="2" s="1"/>
  <c r="AH154" i="2"/>
  <c r="AI154" i="2" s="1"/>
  <c r="AV152" i="2"/>
  <c r="AL152" i="2"/>
  <c r="AM152" i="2" s="1"/>
  <c r="AH152" i="2"/>
  <c r="AI152" i="2" s="1"/>
  <c r="AV150" i="2"/>
  <c r="AL150" i="2"/>
  <c r="AM150" i="2" s="1"/>
  <c r="AH150" i="2"/>
  <c r="AI150" i="2" s="1"/>
  <c r="AV148" i="2"/>
  <c r="AL148" i="2"/>
  <c r="AM148" i="2" s="1"/>
  <c r="AH148" i="2"/>
  <c r="AV146" i="2"/>
  <c r="AL146" i="2"/>
  <c r="AH146" i="2"/>
  <c r="AI146" i="2" s="1"/>
  <c r="AV144" i="2"/>
  <c r="AL144" i="2"/>
  <c r="AH144" i="2"/>
  <c r="AI144" i="2" s="1"/>
  <c r="AV142" i="2"/>
  <c r="AL142" i="2"/>
  <c r="AM142" i="2" s="1"/>
  <c r="AH142" i="2"/>
  <c r="AI142" i="2" s="1"/>
  <c r="AW139" i="2"/>
  <c r="AX139" i="2" s="1"/>
  <c r="AV139" i="2"/>
  <c r="AW136" i="2"/>
  <c r="AX136" i="2" s="1"/>
  <c r="AV136" i="2"/>
  <c r="AW133" i="2"/>
  <c r="AX133" i="2" s="1"/>
  <c r="AV133" i="2"/>
  <c r="AW130" i="2"/>
  <c r="AX130" i="2" s="1"/>
  <c r="AV130" i="2"/>
  <c r="AW127" i="2"/>
  <c r="AX127" i="2" s="1"/>
  <c r="AV127" i="2"/>
  <c r="AW124" i="2"/>
  <c r="AX124" i="2" s="1"/>
  <c r="AV124" i="2"/>
  <c r="AW121" i="2"/>
  <c r="AX121" i="2" s="1"/>
  <c r="AV121" i="2"/>
  <c r="AW118" i="2"/>
  <c r="AX118" i="2" s="1"/>
  <c r="AV118" i="2"/>
  <c r="AW113" i="2"/>
  <c r="AX113" i="2" s="1"/>
  <c r="AV113" i="2"/>
  <c r="AW110" i="2"/>
  <c r="AX110" i="2" s="1"/>
  <c r="AV110" i="2"/>
  <c r="AW107" i="2"/>
  <c r="AX107" i="2" s="1"/>
  <c r="AV107" i="2"/>
  <c r="AW104" i="2"/>
  <c r="AX104" i="2" s="1"/>
  <c r="AV104" i="2"/>
  <c r="AW101" i="2"/>
  <c r="AX101" i="2" s="1"/>
  <c r="AV101" i="2"/>
  <c r="AW98" i="2"/>
  <c r="AX98" i="2" s="1"/>
  <c r="AV98" i="2"/>
  <c r="AW95" i="2"/>
  <c r="AX95" i="2" s="1"/>
  <c r="AV95" i="2"/>
  <c r="AW92" i="2"/>
  <c r="AX92" i="2" s="1"/>
  <c r="AV92" i="2"/>
  <c r="AW89" i="2"/>
  <c r="AX89" i="2" s="1"/>
  <c r="AV89" i="2"/>
  <c r="AW86" i="2"/>
  <c r="AX86" i="2" s="1"/>
  <c r="AV86" i="2"/>
  <c r="AW83" i="2"/>
  <c r="AX83" i="2" s="1"/>
  <c r="AV83" i="2"/>
  <c r="AW80" i="2"/>
  <c r="AX80" i="2" s="1"/>
  <c r="AV80" i="2"/>
  <c r="AW77" i="2"/>
  <c r="AX77" i="2" s="1"/>
  <c r="AV77" i="2"/>
  <c r="AW74" i="2"/>
  <c r="AX74" i="2" s="1"/>
  <c r="AV74" i="2"/>
  <c r="AW71" i="2"/>
  <c r="AX71" i="2" s="1"/>
  <c r="AV71" i="2"/>
  <c r="AW68" i="2"/>
  <c r="AX68" i="2" s="1"/>
  <c r="AV68" i="2"/>
  <c r="AW65" i="2"/>
  <c r="AX65" i="2" s="1"/>
  <c r="AV65" i="2"/>
  <c r="AW62" i="2"/>
  <c r="AX62" i="2" s="1"/>
  <c r="AV62" i="2"/>
  <c r="AW59" i="2"/>
  <c r="AX59" i="2" s="1"/>
  <c r="AV59" i="2"/>
  <c r="AW56" i="2"/>
  <c r="AX56" i="2" s="1"/>
  <c r="AV56" i="2"/>
  <c r="AW53" i="2"/>
  <c r="AX53" i="2" s="1"/>
  <c r="AV53" i="2"/>
  <c r="AW50" i="2"/>
  <c r="AX50" i="2" s="1"/>
  <c r="AV50" i="2"/>
  <c r="AW47" i="2"/>
  <c r="AX47" i="2" s="1"/>
  <c r="AV47" i="2"/>
  <c r="AW44" i="2"/>
  <c r="AX44" i="2" s="1"/>
  <c r="AV44" i="2"/>
  <c r="AW41" i="2"/>
  <c r="AX41" i="2" s="1"/>
  <c r="AV41" i="2"/>
  <c r="AW38" i="2"/>
  <c r="AX38" i="2" s="1"/>
  <c r="AV38" i="2"/>
  <c r="AW34" i="2"/>
  <c r="AX34" i="2" s="1"/>
  <c r="AV34" i="2"/>
  <c r="AW30" i="2"/>
  <c r="AX30" i="2" s="1"/>
  <c r="AV30" i="2"/>
  <c r="AW26" i="2"/>
  <c r="AV26" i="2"/>
  <c r="AX148" i="2" l="1"/>
  <c r="AX152" i="2"/>
  <c r="AX165" i="2"/>
  <c r="AX146" i="2"/>
  <c r="AX26" i="2"/>
  <c r="AX158" i="2"/>
  <c r="AX156" i="2"/>
  <c r="AX144" i="2"/>
  <c r="AX150" i="2"/>
  <c r="AM144" i="2"/>
  <c r="AI148" i="2"/>
  <c r="AM156" i="2"/>
  <c r="AX142" i="2"/>
  <c r="AM146" i="2"/>
  <c r="AX154" i="2"/>
  <c r="AM158" i="2"/>
  <c r="AW270" i="2" l="1"/>
  <c r="AX270" i="2" s="1"/>
  <c r="AM270" i="2"/>
  <c r="AI270" i="2"/>
  <c r="AE270" i="2"/>
  <c r="AW278" i="2"/>
  <c r="AX278" i="2" s="1"/>
  <c r="AI278" i="2"/>
  <c r="AE278" i="2"/>
  <c r="AV141" i="2"/>
  <c r="AT141" i="2"/>
  <c r="AP141" i="2"/>
  <c r="AQ141" i="2" s="1"/>
  <c r="AL141" i="2"/>
  <c r="AM141" i="2" s="1"/>
  <c r="AH141" i="2"/>
  <c r="AI141" i="2" s="1"/>
  <c r="AD141" i="2"/>
  <c r="AE141" i="2" s="1"/>
  <c r="AV140" i="2"/>
  <c r="AT140" i="2"/>
  <c r="AP140" i="2"/>
  <c r="AQ140" i="2" s="1"/>
  <c r="AL140" i="2"/>
  <c r="AM140" i="2" s="1"/>
  <c r="AH140" i="2"/>
  <c r="AI140" i="2" s="1"/>
  <c r="AD140" i="2"/>
  <c r="AE140" i="2" s="1"/>
  <c r="AW140" i="2" l="1"/>
  <c r="AX140" i="2" s="1"/>
  <c r="AX141" i="2"/>
  <c r="AU141" i="2"/>
  <c r="AU140" i="2"/>
  <c r="AW309" i="2" l="1"/>
  <c r="AX309" i="2" s="1"/>
  <c r="AM309" i="2"/>
  <c r="AI309" i="2"/>
  <c r="AE309" i="2"/>
  <c r="AW308" i="2"/>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W296" i="2"/>
  <c r="AX296" i="2" s="1"/>
  <c r="AM296" i="2"/>
  <c r="AI296" i="2"/>
  <c r="AE296" i="2"/>
  <c r="AW295" i="2"/>
  <c r="AX295" i="2" s="1"/>
  <c r="AM295" i="2"/>
  <c r="AI295" i="2"/>
  <c r="AE295" i="2"/>
  <c r="AW294" i="2"/>
  <c r="AX294" i="2" s="1"/>
  <c r="AM294" i="2"/>
  <c r="AI294" i="2"/>
  <c r="AE294" i="2"/>
  <c r="AX137" i="2" l="1"/>
  <c r="AX134" i="2"/>
  <c r="AX131" i="2"/>
  <c r="AX128" i="2"/>
  <c r="AX125" i="2"/>
  <c r="AX122" i="2"/>
  <c r="AX119" i="2"/>
  <c r="AX116" i="2"/>
  <c r="AX114" i="2"/>
  <c r="AX111" i="2"/>
  <c r="AX108" i="2"/>
  <c r="AX105" i="2"/>
  <c r="AX102" i="2"/>
  <c r="AX99" i="2"/>
  <c r="AX96" i="2"/>
  <c r="AX93" i="2"/>
  <c r="AX90" i="2"/>
  <c r="AX87" i="2"/>
  <c r="AX84" i="2"/>
  <c r="AX81" i="2"/>
  <c r="AX78" i="2"/>
  <c r="AX75" i="2"/>
  <c r="AX72" i="2"/>
  <c r="AX69" i="2"/>
  <c r="AX66" i="2"/>
  <c r="AX63" i="2"/>
  <c r="AX60" i="2"/>
  <c r="AX57" i="2"/>
  <c r="AX54" i="2"/>
  <c r="AX51" i="2"/>
  <c r="AX48" i="2"/>
  <c r="AX45" i="2"/>
  <c r="AX42" i="2"/>
  <c r="AX39" i="2"/>
  <c r="AX36" i="2"/>
  <c r="AX32" i="2"/>
  <c r="AX28" i="2"/>
  <c r="AX24" i="2"/>
  <c r="AV138" i="2"/>
  <c r="AH138" i="2"/>
  <c r="AI138" i="2" s="1"/>
  <c r="AD138" i="2"/>
  <c r="AV135" i="2"/>
  <c r="AH135" i="2"/>
  <c r="AI135" i="2" s="1"/>
  <c r="AD135" i="2"/>
  <c r="AE135" i="2" s="1"/>
  <c r="AV132" i="2"/>
  <c r="AH132" i="2"/>
  <c r="AI132" i="2" s="1"/>
  <c r="AD132" i="2"/>
  <c r="AE132" i="2" s="1"/>
  <c r="AV129" i="2"/>
  <c r="AH129" i="2"/>
  <c r="AI129" i="2" s="1"/>
  <c r="AD129" i="2"/>
  <c r="AE129" i="2" s="1"/>
  <c r="AV126" i="2"/>
  <c r="AH126" i="2"/>
  <c r="AI126" i="2" s="1"/>
  <c r="AD126" i="2"/>
  <c r="AE126" i="2" s="1"/>
  <c r="AV123" i="2"/>
  <c r="AH123" i="2"/>
  <c r="AI123" i="2" s="1"/>
  <c r="AD123" i="2"/>
  <c r="AE123" i="2" s="1"/>
  <c r="AV120" i="2"/>
  <c r="AH120" i="2"/>
  <c r="AI120" i="2" s="1"/>
  <c r="AD120" i="2"/>
  <c r="AE120" i="2" s="1"/>
  <c r="AV117" i="2"/>
  <c r="AH117" i="2"/>
  <c r="AI117" i="2" s="1"/>
  <c r="AD117" i="2"/>
  <c r="AE117" i="2" s="1"/>
  <c r="AV115" i="2"/>
  <c r="AH115" i="2"/>
  <c r="AI115" i="2" s="1"/>
  <c r="AD115" i="2"/>
  <c r="AE115" i="2" s="1"/>
  <c r="AV112" i="2"/>
  <c r="AH112" i="2"/>
  <c r="AI112" i="2" s="1"/>
  <c r="AD112" i="2"/>
  <c r="AE112" i="2" s="1"/>
  <c r="AV109" i="2"/>
  <c r="AH109" i="2"/>
  <c r="AI109" i="2" s="1"/>
  <c r="AD109" i="2"/>
  <c r="AE109" i="2" s="1"/>
  <c r="AV106" i="2"/>
  <c r="AH106" i="2"/>
  <c r="AI106" i="2" s="1"/>
  <c r="AD106" i="2"/>
  <c r="AE106" i="2" s="1"/>
  <c r="AV103" i="2"/>
  <c r="AH103" i="2"/>
  <c r="AI103" i="2" s="1"/>
  <c r="AD103" i="2"/>
  <c r="AE103" i="2" s="1"/>
  <c r="AV100" i="2"/>
  <c r="AH100" i="2"/>
  <c r="AI100" i="2" s="1"/>
  <c r="AD100" i="2"/>
  <c r="AE100" i="2" s="1"/>
  <c r="AV97" i="2"/>
  <c r="AH97" i="2"/>
  <c r="AI97" i="2" s="1"/>
  <c r="AD97" i="2"/>
  <c r="AE97" i="2" s="1"/>
  <c r="AV94" i="2"/>
  <c r="AH94" i="2"/>
  <c r="AI94" i="2" s="1"/>
  <c r="AD94" i="2"/>
  <c r="AE94" i="2" s="1"/>
  <c r="AV91" i="2"/>
  <c r="AH91" i="2"/>
  <c r="AI91" i="2" s="1"/>
  <c r="AD91" i="2"/>
  <c r="AE91" i="2" s="1"/>
  <c r="AV88" i="2"/>
  <c r="AH88" i="2"/>
  <c r="AI88" i="2" s="1"/>
  <c r="AD88" i="2"/>
  <c r="AE88" i="2" s="1"/>
  <c r="AV85" i="2"/>
  <c r="AH85" i="2"/>
  <c r="AI85" i="2" s="1"/>
  <c r="AD85" i="2"/>
  <c r="AE85" i="2" s="1"/>
  <c r="AV82" i="2"/>
  <c r="AH82" i="2"/>
  <c r="AI82" i="2" s="1"/>
  <c r="AD82" i="2"/>
  <c r="AE82" i="2" s="1"/>
  <c r="AV79" i="2"/>
  <c r="AH79" i="2"/>
  <c r="AI79" i="2" s="1"/>
  <c r="AD79" i="2"/>
  <c r="AE79" i="2" s="1"/>
  <c r="AV76" i="2"/>
  <c r="AH76" i="2"/>
  <c r="AI76" i="2" s="1"/>
  <c r="AD76" i="2"/>
  <c r="AE76" i="2" s="1"/>
  <c r="AV73" i="2"/>
  <c r="AH73" i="2"/>
  <c r="AI73" i="2" s="1"/>
  <c r="AD73" i="2"/>
  <c r="AE73" i="2" s="1"/>
  <c r="AV70" i="2"/>
  <c r="AH70" i="2"/>
  <c r="AI70" i="2" s="1"/>
  <c r="AD70" i="2"/>
  <c r="AE70" i="2" s="1"/>
  <c r="AV67" i="2"/>
  <c r="AH67" i="2"/>
  <c r="AD67" i="2"/>
  <c r="AE67" i="2" s="1"/>
  <c r="AV64" i="2"/>
  <c r="AH64" i="2"/>
  <c r="AI64" i="2" s="1"/>
  <c r="AD64" i="2"/>
  <c r="AV61" i="2"/>
  <c r="AH61" i="2"/>
  <c r="AI61" i="2" s="1"/>
  <c r="AD61" i="2"/>
  <c r="AE61" i="2" s="1"/>
  <c r="AV58" i="2"/>
  <c r="AH58" i="2"/>
  <c r="AI58" i="2" s="1"/>
  <c r="AD58" i="2"/>
  <c r="AE58" i="2" s="1"/>
  <c r="AV55" i="2"/>
  <c r="AH55" i="2"/>
  <c r="AI55" i="2" s="1"/>
  <c r="AD55" i="2"/>
  <c r="AE55" i="2" s="1"/>
  <c r="AV52" i="2"/>
  <c r="AH52" i="2"/>
  <c r="AI52" i="2" s="1"/>
  <c r="AD52" i="2"/>
  <c r="AE52" i="2" s="1"/>
  <c r="AV49" i="2"/>
  <c r="AH49" i="2"/>
  <c r="AI49" i="2" s="1"/>
  <c r="AD49" i="2"/>
  <c r="AV46" i="2"/>
  <c r="AH46" i="2"/>
  <c r="AI46" i="2" s="1"/>
  <c r="AD46" i="2"/>
  <c r="AV43" i="2"/>
  <c r="AH43" i="2"/>
  <c r="AI43" i="2" s="1"/>
  <c r="AD43" i="2"/>
  <c r="AE43" i="2" s="1"/>
  <c r="AV40" i="2"/>
  <c r="AH40" i="2"/>
  <c r="AI40" i="2" s="1"/>
  <c r="AD40" i="2"/>
  <c r="AE40" i="2" s="1"/>
  <c r="AV37" i="2"/>
  <c r="AH37" i="2"/>
  <c r="AI37" i="2" s="1"/>
  <c r="AD37" i="2"/>
  <c r="AV33" i="2"/>
  <c r="AH33" i="2"/>
  <c r="AI33" i="2" s="1"/>
  <c r="AD33" i="2"/>
  <c r="AV29" i="2"/>
  <c r="AH29" i="2"/>
  <c r="AI29" i="2" s="1"/>
  <c r="AD29" i="2"/>
  <c r="AE29" i="2" s="1"/>
  <c r="AV25" i="2"/>
  <c r="AH25" i="2"/>
  <c r="AI25" i="2" s="1"/>
  <c r="AD25" i="2"/>
  <c r="AE25" i="2" s="1"/>
  <c r="AX272" i="2"/>
  <c r="AX268" i="2"/>
  <c r="AX255" i="2"/>
  <c r="AX252" i="2"/>
  <c r="AX249" i="2"/>
  <c r="AX246" i="2"/>
  <c r="AX243" i="2"/>
  <c r="AX240" i="2"/>
  <c r="AX237" i="2"/>
  <c r="AX234" i="2"/>
  <c r="AX231" i="2"/>
  <c r="AX241" i="2"/>
  <c r="AM241" i="2"/>
  <c r="AI241" i="2"/>
  <c r="AE241" i="2"/>
  <c r="AX238" i="2"/>
  <c r="AM238" i="2"/>
  <c r="AI238" i="2"/>
  <c r="AE238" i="2"/>
  <c r="AX235" i="2"/>
  <c r="AM235" i="2"/>
  <c r="AI235" i="2"/>
  <c r="AE235" i="2"/>
  <c r="AX232" i="2"/>
  <c r="AM232" i="2"/>
  <c r="AI232" i="2"/>
  <c r="AE232" i="2"/>
  <c r="AX269" i="2"/>
  <c r="AM269" i="2"/>
  <c r="AI269" i="2"/>
  <c r="AE269" i="2"/>
  <c r="AX256" i="2"/>
  <c r="AM256" i="2"/>
  <c r="AI256" i="2"/>
  <c r="AE256" i="2"/>
  <c r="AW253" i="2"/>
  <c r="AX253" i="2" s="1"/>
  <c r="AM253" i="2"/>
  <c r="AI253" i="2"/>
  <c r="AE253" i="2"/>
  <c r="AW250" i="2"/>
  <c r="AX250" i="2" s="1"/>
  <c r="AM250" i="2"/>
  <c r="AI250" i="2"/>
  <c r="AE250" i="2"/>
  <c r="AW247" i="2"/>
  <c r="AX247" i="2" s="1"/>
  <c r="AM247" i="2"/>
  <c r="AI247" i="2"/>
  <c r="AE247" i="2"/>
  <c r="AW244" i="2"/>
  <c r="AX244" i="2" s="1"/>
  <c r="AM244" i="2"/>
  <c r="AI244" i="2"/>
  <c r="AE244" i="2"/>
  <c r="AU273" i="2"/>
  <c r="AQ273" i="2"/>
  <c r="AM273" i="2"/>
  <c r="AI273" i="2"/>
  <c r="AE273" i="2"/>
  <c r="AU291" i="2"/>
  <c r="AQ291" i="2"/>
  <c r="AM291" i="2"/>
  <c r="AI291" i="2"/>
  <c r="AE291" i="2"/>
  <c r="AW290" i="2"/>
  <c r="AX290" i="2" s="1"/>
  <c r="AU290" i="2"/>
  <c r="AQ290" i="2"/>
  <c r="AM290" i="2"/>
  <c r="AI290" i="2"/>
  <c r="AE290" i="2"/>
  <c r="AU287" i="2"/>
  <c r="AQ287" i="2"/>
  <c r="AM287" i="2"/>
  <c r="AI287" i="2"/>
  <c r="AE287" i="2"/>
  <c r="AU285" i="2"/>
  <c r="AQ285" i="2"/>
  <c r="AM285" i="2"/>
  <c r="AI285" i="2"/>
  <c r="AE285" i="2"/>
  <c r="AU282" i="2"/>
  <c r="AQ282" i="2"/>
  <c r="AM282" i="2"/>
  <c r="AI282" i="2"/>
  <c r="AE282" i="2"/>
  <c r="AW281" i="2"/>
  <c r="AX281" i="2" s="1"/>
  <c r="AU281" i="2"/>
  <c r="AQ281" i="2"/>
  <c r="AM281" i="2"/>
  <c r="AI281" i="2"/>
  <c r="AE281" i="2"/>
  <c r="AX169" i="2"/>
  <c r="AX163" i="2"/>
  <c r="AU170" i="2"/>
  <c r="AQ170" i="2"/>
  <c r="AI170" i="2"/>
  <c r="AE170" i="2"/>
  <c r="AU164" i="2"/>
  <c r="AQ164" i="2"/>
  <c r="AM164" i="2"/>
  <c r="AI164" i="2"/>
  <c r="AE164" i="2"/>
  <c r="AI186" i="2"/>
  <c r="AE186" i="2"/>
  <c r="AI183" i="2"/>
  <c r="AE183" i="2"/>
  <c r="AI180" i="2"/>
  <c r="AE180" i="2"/>
  <c r="AI175" i="2"/>
  <c r="AE175" i="2"/>
  <c r="AE37" i="2" l="1"/>
  <c r="AE46" i="2"/>
  <c r="AE33" i="2"/>
  <c r="AW115" i="2"/>
  <c r="AW160" i="2" s="1"/>
  <c r="AE49" i="2"/>
  <c r="AE138" i="2"/>
  <c r="AI67" i="2"/>
  <c r="AE64" i="2"/>
  <c r="AX115" i="2" l="1"/>
  <c r="AX280" i="2"/>
  <c r="AV280" i="2"/>
  <c r="AM280" i="2"/>
  <c r="AI280" i="2"/>
  <c r="AE280" i="2"/>
  <c r="AV137" i="2" l="1"/>
  <c r="AH137" i="2"/>
  <c r="AI137" i="2" s="1"/>
  <c r="AD137" i="2"/>
  <c r="AE137" i="2" s="1"/>
  <c r="AV134" i="2"/>
  <c r="AH134" i="2"/>
  <c r="AI134" i="2" s="1"/>
  <c r="AD134" i="2"/>
  <c r="AE134" i="2" s="1"/>
  <c r="AV131" i="2"/>
  <c r="AH131" i="2"/>
  <c r="AI131" i="2" s="1"/>
  <c r="AD131" i="2"/>
  <c r="AE131" i="2" s="1"/>
  <c r="AV128" i="2"/>
  <c r="AH128" i="2"/>
  <c r="AI128" i="2" s="1"/>
  <c r="AD128" i="2"/>
  <c r="AV125" i="2"/>
  <c r="AH125" i="2"/>
  <c r="AI125" i="2" s="1"/>
  <c r="AD125" i="2"/>
  <c r="AV122" i="2"/>
  <c r="AH122" i="2"/>
  <c r="AD122" i="2"/>
  <c r="AE122" i="2" s="1"/>
  <c r="AV119" i="2"/>
  <c r="AH119" i="2"/>
  <c r="AI119" i="2" s="1"/>
  <c r="AD119" i="2"/>
  <c r="AE119" i="2" s="1"/>
  <c r="AV116" i="2"/>
  <c r="AH116" i="2"/>
  <c r="AI116" i="2" s="1"/>
  <c r="AD116" i="2"/>
  <c r="AE116" i="2" s="1"/>
  <c r="AV114" i="2"/>
  <c r="AH114" i="2"/>
  <c r="AI114" i="2" s="1"/>
  <c r="AD114" i="2"/>
  <c r="AE114" i="2" s="1"/>
  <c r="AV111" i="2"/>
  <c r="AH111" i="2"/>
  <c r="AI111" i="2" s="1"/>
  <c r="AD111" i="2"/>
  <c r="AV108" i="2"/>
  <c r="AH108" i="2"/>
  <c r="AI108" i="2" s="1"/>
  <c r="AD108" i="2"/>
  <c r="AV105" i="2"/>
  <c r="AH105" i="2"/>
  <c r="AD105" i="2"/>
  <c r="AE105" i="2" s="1"/>
  <c r="AV102" i="2"/>
  <c r="AH102" i="2"/>
  <c r="AI102" i="2" s="1"/>
  <c r="AD102" i="2"/>
  <c r="AE102" i="2" s="1"/>
  <c r="AV99" i="2"/>
  <c r="AH99" i="2"/>
  <c r="AI99" i="2" s="1"/>
  <c r="AD99" i="2"/>
  <c r="AE99" i="2" s="1"/>
  <c r="AV96" i="2"/>
  <c r="AH96" i="2"/>
  <c r="AI96" i="2" s="1"/>
  <c r="AD96" i="2"/>
  <c r="AE96" i="2" s="1"/>
  <c r="AV93" i="2"/>
  <c r="AH93" i="2"/>
  <c r="AI93" i="2" s="1"/>
  <c r="AD93" i="2"/>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V72" i="2"/>
  <c r="AH72" i="2"/>
  <c r="AI72" i="2" s="1"/>
  <c r="AD72" i="2"/>
  <c r="AE72" i="2" s="1"/>
  <c r="AV69" i="2"/>
  <c r="AH69" i="2"/>
  <c r="AI69" i="2" s="1"/>
  <c r="AD69" i="2"/>
  <c r="AE69" i="2" s="1"/>
  <c r="AV66" i="2"/>
  <c r="AH66" i="2"/>
  <c r="AI66" i="2" s="1"/>
  <c r="AD66" i="2"/>
  <c r="AE66" i="2" s="1"/>
  <c r="AV63" i="2"/>
  <c r="AH63" i="2"/>
  <c r="AI63" i="2" s="1"/>
  <c r="AD63" i="2"/>
  <c r="AE63" i="2" s="1"/>
  <c r="AV60" i="2"/>
  <c r="AH60" i="2"/>
  <c r="AI60" i="2" s="1"/>
  <c r="AD60" i="2"/>
  <c r="AE60" i="2" s="1"/>
  <c r="AV57" i="2"/>
  <c r="AH57" i="2"/>
  <c r="AI57" i="2" s="1"/>
  <c r="AD57" i="2"/>
  <c r="AV54" i="2"/>
  <c r="AH54" i="2"/>
  <c r="AI54" i="2" s="1"/>
  <c r="AD54" i="2"/>
  <c r="AE54" i="2" s="1"/>
  <c r="AV51" i="2"/>
  <c r="AH51" i="2"/>
  <c r="AD51" i="2"/>
  <c r="AE51" i="2" s="1"/>
  <c r="AV48" i="2"/>
  <c r="AH48" i="2"/>
  <c r="AI48" i="2" s="1"/>
  <c r="AD48" i="2"/>
  <c r="AE48" i="2" s="1"/>
  <c r="AV45" i="2"/>
  <c r="AH45" i="2"/>
  <c r="AI45" i="2" s="1"/>
  <c r="AD45" i="2"/>
  <c r="AE45" i="2" s="1"/>
  <c r="AV42" i="2"/>
  <c r="AH42" i="2"/>
  <c r="AI42" i="2" s="1"/>
  <c r="AD42" i="2"/>
  <c r="AE42" i="2" s="1"/>
  <c r="AV39" i="2"/>
  <c r="AH39" i="2"/>
  <c r="AI39" i="2" s="1"/>
  <c r="AD39" i="2"/>
  <c r="AT279" i="2"/>
  <c r="AU279" i="2" s="1"/>
  <c r="AP279" i="2"/>
  <c r="AQ279" i="2" s="1"/>
  <c r="AL279" i="2"/>
  <c r="AM279" i="2" s="1"/>
  <c r="AH279" i="2"/>
  <c r="AD279" i="2"/>
  <c r="AX35" i="2"/>
  <c r="AX31" i="2"/>
  <c r="AX27" i="2"/>
  <c r="AX23" i="2"/>
  <c r="AV36" i="2"/>
  <c r="AV32" i="2"/>
  <c r="AV28" i="2"/>
  <c r="AV24" i="2"/>
  <c r="AX254" i="2"/>
  <c r="AX251" i="2"/>
  <c r="AX248" i="2"/>
  <c r="AX245" i="2"/>
  <c r="AX242" i="2"/>
  <c r="AX239" i="2"/>
  <c r="AX236" i="2"/>
  <c r="AX233" i="2"/>
  <c r="AM255" i="2"/>
  <c r="AI255" i="2"/>
  <c r="AE255" i="2"/>
  <c r="AM252" i="2"/>
  <c r="AI252" i="2"/>
  <c r="AE252" i="2"/>
  <c r="AM249" i="2"/>
  <c r="AI249" i="2"/>
  <c r="AE249" i="2"/>
  <c r="AM246" i="2"/>
  <c r="AI246" i="2"/>
  <c r="AE246" i="2"/>
  <c r="AM243" i="2"/>
  <c r="AI243" i="2"/>
  <c r="AE243" i="2"/>
  <c r="AM240" i="2"/>
  <c r="AI240" i="2"/>
  <c r="AE240" i="2"/>
  <c r="AM237" i="2"/>
  <c r="AI237" i="2"/>
  <c r="AE237" i="2"/>
  <c r="AM234" i="2"/>
  <c r="AI234" i="2"/>
  <c r="AE234" i="2"/>
  <c r="AM231" i="2"/>
  <c r="AI231" i="2"/>
  <c r="AE231" i="2"/>
  <c r="AX267" i="2"/>
  <c r="AX276" i="2"/>
  <c r="AE279" i="2" l="1"/>
  <c r="AW279" i="2"/>
  <c r="AX279" i="2" s="1"/>
  <c r="AX160" i="2"/>
  <c r="AE108" i="2"/>
  <c r="AE125" i="2"/>
  <c r="AE39" i="2"/>
  <c r="AI51" i="2"/>
  <c r="AE57" i="2"/>
  <c r="AI105" i="2"/>
  <c r="AE111" i="2"/>
  <c r="AI122" i="2"/>
  <c r="AE128" i="2"/>
  <c r="AE75" i="2"/>
  <c r="AE93" i="2"/>
  <c r="AI279" i="2"/>
  <c r="AX277" i="2" l="1"/>
  <c r="AW271" i="2"/>
  <c r="AW263" i="2"/>
  <c r="AW262" i="2"/>
  <c r="AW261" i="2"/>
  <c r="AW210" i="2"/>
  <c r="AW174" i="2"/>
  <c r="AW207" i="2" s="1"/>
  <c r="AX168" i="2"/>
  <c r="AX162" i="2"/>
  <c r="AV27" i="2"/>
  <c r="AV31" i="2"/>
  <c r="AV35" i="2"/>
  <c r="AV23" i="2"/>
  <c r="AI277" i="2"/>
  <c r="AE277" i="2"/>
  <c r="AM267" i="2"/>
  <c r="AI267" i="2"/>
  <c r="AE267" i="2"/>
  <c r="AU169" i="2"/>
  <c r="AQ169" i="2"/>
  <c r="AM169" i="2"/>
  <c r="AI169" i="2"/>
  <c r="AE169" i="2"/>
  <c r="AU163" i="2"/>
  <c r="AQ163" i="2"/>
  <c r="AM163" i="2"/>
  <c r="AI163" i="2"/>
  <c r="AE163" i="2"/>
  <c r="AW352" i="2" l="1"/>
  <c r="AW353" i="2" s="1"/>
  <c r="AX174" i="2"/>
  <c r="AX173" i="2"/>
  <c r="AX258" i="2"/>
  <c r="AX259" i="2"/>
  <c r="AX261" i="2"/>
  <c r="AX262" i="2"/>
  <c r="AX263" i="2"/>
  <c r="AX264" i="2"/>
  <c r="AX266" i="2"/>
  <c r="AX271" i="2"/>
  <c r="AX275" i="2"/>
  <c r="AX260" i="2"/>
  <c r="AX207" i="2" l="1"/>
  <c r="AT276" i="2"/>
  <c r="AP276" i="2"/>
  <c r="AQ276" i="2" s="1"/>
  <c r="AL276" i="2"/>
  <c r="AM276" i="2" s="1"/>
  <c r="AH276" i="2"/>
  <c r="AI276" i="2" s="1"/>
  <c r="AD276" i="2"/>
  <c r="AU272" i="2"/>
  <c r="AQ272" i="2"/>
  <c r="AM272" i="2"/>
  <c r="AI272" i="2"/>
  <c r="AE272" i="2"/>
  <c r="AM268" i="2"/>
  <c r="AI268" i="2"/>
  <c r="AE268" i="2"/>
  <c r="AX230" i="2"/>
  <c r="AX228" i="2"/>
  <c r="AX226" i="2"/>
  <c r="AX224" i="2"/>
  <c r="AX222" i="2"/>
  <c r="AX220" i="2"/>
  <c r="AX219" i="2"/>
  <c r="AX215" i="2"/>
  <c r="AX213" i="2"/>
  <c r="AX211" i="2"/>
  <c r="AX210" i="2"/>
  <c r="AI173" i="2"/>
  <c r="AE173" i="2"/>
  <c r="AX352" i="2" l="1"/>
  <c r="AX353" i="2" s="1"/>
  <c r="AE276" i="2"/>
  <c r="AU276" i="2"/>
</calcChain>
</file>

<file path=xl/sharedStrings.xml><?xml version="1.0" encoding="utf-8"?>
<sst xmlns="http://schemas.openxmlformats.org/spreadsheetml/2006/main" count="6617" uniqueCount="953">
  <si>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</si>
  <si>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</si>
  <si>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</si>
  <si>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</si>
  <si>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</si>
  <si>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</si>
  <si>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</si>
  <si>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</si>
  <si>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</si>
  <si>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</si>
  <si>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</si>
  <si>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</si>
  <si>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</si>
  <si>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</si>
  <si>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</si>
  <si>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</si>
  <si>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</si>
  <si>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</si>
  <si>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</si>
  <si>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</si>
  <si>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</si>
  <si>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</si>
  <si>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</si>
  <si>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</si>
  <si>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</si>
  <si>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</si>
  <si>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</si>
  <si>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</si>
  <si>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</si>
  <si>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</si>
  <si>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</si>
  <si>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</si>
  <si>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</si>
  <si>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</si>
  <si>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</si>
  <si>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</si>
  <si>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</si>
  <si>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</si>
  <si>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</si>
  <si>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</si>
  <si>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</si>
  <si>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</si>
  <si>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</si>
  <si>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</si>
  <si>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</si>
  <si>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</si>
  <si>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</si>
  <si>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</si>
  <si>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</si>
  <si>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</si>
  <si>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</si>
  <si>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</si>
  <si>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</si>
  <si>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</si>
  <si>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</si>
  <si>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</si>
  <si>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</si>
  <si>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</si>
  <si>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</si>
  <si>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</si>
  <si>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</si>
  <si>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</si>
  <si>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</si>
  <si>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</si>
  <si>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</si>
  <si>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</si>
  <si>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</si>
  <si>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</si>
  <si>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</si>
  <si>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</si>
  <si>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</si>
  <si>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</si>
  <si>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</si>
  <si>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</si>
  <si>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</si>
  <si>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</si>
  <si>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</si>
  <si>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</si>
  <si>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</si>
  <si>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</si>
  <si>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</si>
  <si>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</si>
  <si>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</si>
  <si>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</si>
  <si>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</si>
  <si>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</si>
  <si>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</si>
  <si>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</si>
  <si>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</si>
  <si>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</si>
  <si>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</si>
  <si>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</si>
  <si>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</si>
  <si>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</si>
  <si>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</si>
  <si>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</si>
  <si>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</si>
  <si>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</si>
  <si>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</si>
  <si>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</si>
  <si>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</si>
  <si>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</si>
  <si>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</si>
  <si>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</si>
  <si>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</si>
  <si>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</si>
  <si>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</si>
  <si>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</si>
  <si>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</si>
  <si>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</si>
  <si>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</si>
  <si>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</si>
  <si>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</si>
  <si>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</si>
  <si>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</si>
  <si>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</si>
  <si>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</si>
  <si>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</si>
  <si>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</si>
  <si>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</si>
  <si>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</si>
  <si>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</si>
  <si>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</si>
  <si>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</si>
  <si>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</si>
  <si>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</si>
  <si>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</si>
  <si>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</si>
  <si>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</si>
  <si>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</si>
  <si>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</si>
  <si>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</si>
  <si>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</si>
  <si>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</si>
  <si>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</si>
  <si>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</si>
  <si>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</si>
  <si>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</si>
  <si>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</si>
  <si>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</si>
  <si>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</si>
  <si>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</si>
  <si>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</si>
  <si>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</si>
  <si>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</si>
  <si>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</si>
  <si>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</si>
  <si>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</si>
  <si>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</si>
  <si>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</si>
  <si>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</si>
  <si>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</si>
  <si>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</si>
  <si>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</si>
  <si>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</si>
  <si>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</si>
  <si>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</si>
  <si>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</si>
  <si>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</si>
  <si>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</si>
  <si>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</si>
  <si>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</si>
  <si>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</si>
  <si>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</si>
  <si>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</si>
  <si>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</si>
  <si>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</si>
  <si>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</si>
  <si>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</si>
  <si>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</si>
  <si>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</si>
  <si>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</si>
  <si>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</si>
  <si>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</si>
  <si>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</si>
  <si>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</si>
  <si>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</si>
  <si>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</si>
  <si>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</si>
  <si>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</si>
  <si>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</si>
  <si>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</si>
  <si>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</si>
  <si>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</si>
  <si>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</si>
  <si>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</si>
  <si>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</si>
  <si>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</si>
  <si>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</si>
  <si>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</si>
  <si>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</si>
  <si>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</si>
  <si>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</si>
  <si>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</si>
  <si>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</si>
  <si>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</si>
  <si>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</si>
  <si>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</si>
  <si>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</si>
  <si>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</si>
  <si>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</si>
  <si>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</si>
  <si>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</si>
  <si>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</si>
  <si>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</si>
  <si>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</si>
  <si>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</si>
  <si>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</si>
  <si>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</si>
  <si>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</si>
  <si>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</si>
  <si>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</si>
  <si>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</si>
  <si>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</si>
  <si>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</si>
  <si>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</si>
  <si>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</si>
  <si>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</si>
  <si>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</si>
  <si>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</si>
  <si>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</si>
  <si>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</si>
  <si>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</si>
  <si>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</si>
  <si>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</si>
  <si>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</si>
  <si>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</si>
  <si>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</si>
  <si>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</si>
  <si>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</si>
  <si>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</si>
  <si>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</si>
  <si>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</si>
  <si>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</si>
  <si>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</si>
  <si>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</si>
  <si>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</si>
  <si>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</si>
  <si>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</si>
  <si>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</si>
  <si>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</si>
  <si>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</si>
  <si>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</si>
  <si>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</si>
  <si>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</si>
  <si>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</si>
  <si>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</si>
  <si>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</si>
  <si>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</si>
  <si>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</si>
  <si>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</si>
  <si>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</si>
  <si>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</si>
  <si>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</si>
  <si>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</si>
  <si>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</si>
  <si>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</si>
  <si>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</si>
  <si>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</si>
  <si>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</si>
  <si>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</si>
  <si>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</si>
  <si>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</si>
  <si>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</si>
  <si>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</si>
  <si>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</si>
  <si>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</si>
  <si>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</si>
  <si>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</si>
  <si>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</si>
  <si>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</si>
  <si>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</si>
  <si>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</si>
  <si>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</si>
  <si>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</si>
  <si>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</si>
  <si>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</si>
  <si>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</si>
  <si>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</si>
  <si>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</si>
  <si>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</si>
  <si>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</si>
  <si>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</si>
  <si>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</si>
  <si>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</si>
  <si>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</si>
  <si>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</si>
  <si>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</si>
  <si>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</si>
  <si>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</si>
  <si>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</si>
  <si>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</si>
  <si>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</si>
  <si>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</si>
  <si>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</si>
  <si>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</si>
  <si>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</si>
  <si>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</si>
  <si>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</si>
  <si>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</si>
  <si>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</si>
  <si>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</si>
  <si>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</si>
  <si>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</si>
  <si>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</si>
  <si>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</si>
  <si>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</si>
  <si>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</si>
  <si>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</si>
  <si>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</si>
  <si>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</si>
  <si>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</si>
  <si>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</si>
  <si>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</si>
  <si>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</si>
  <si>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</si>
  <si>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</si>
  <si>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</si>
  <si>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</si>
  <si>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</si>
  <si>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</si>
  <si>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</si>
  <si>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</si>
  <si>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</si>
  <si>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</si>
  <si>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</si>
  <si>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</si>
  <si>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</si>
  <si>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</si>
  <si>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</si>
  <si>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</si>
  <si>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</si>
  <si>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</si>
  <si>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</si>
  <si>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</si>
  <si>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</si>
  <si>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</si>
  <si>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</si>
  <si>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</si>
  <si>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</si>
  <si>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</si>
  <si>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</si>
  <si>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</si>
  <si>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</si>
  <si>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</si>
  <si>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</si>
  <si>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</si>
  <si>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</si>
  <si>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</si>
  <si>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</si>
  <si>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</si>
  <si>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</si>
  <si>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</si>
  <si>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</si>
  <si>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</si>
  <si>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</si>
  <si>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</si>
  <si>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</si>
  <si>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</si>
  <si>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</si>
  <si>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</si>
  <si>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</si>
  <si>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</si>
  <si>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</si>
  <si>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</si>
  <si>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</si>
  <si>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</si>
  <si>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</si>
  <si>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</si>
  <si>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</si>
  <si>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</si>
  <si>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</si>
  <si>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</si>
  <si>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</si>
  <si>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</si>
  <si>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</si>
  <si>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</si>
  <si>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</si>
  <si>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</si>
  <si>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</si>
  <si>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</si>
  <si>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</si>
  <si>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</si>
  <si>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</si>
  <si>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</si>
  <si>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</si>
  <si>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</si>
  <si>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</si>
  <si>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</si>
  <si>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</si>
  <si>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</si>
  <si>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</si>
  <si>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</si>
  <si>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</si>
  <si>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</si>
  <si>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</si>
  <si>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</si>
  <si>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</si>
  <si>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</si>
  <si>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</si>
  <si>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</si>
  <si>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</si>
  <si>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</si>
  <si>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</si>
  <si>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</si>
  <si>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</si>
  <si>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</si>
  <si>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</si>
  <si>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</si>
  <si>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</si>
  <si>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</si>
  <si>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</si>
  <si>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</si>
  <si>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</si>
  <si>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</si>
  <si>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</si>
  <si>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</si>
  <si>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</si>
  <si>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</si>
  <si>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</si>
  <si>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</si>
  <si>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</si>
  <si>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</si>
  <si>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</si>
  <si>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</si>
  <si>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</si>
  <si>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</si>
  <si>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</si>
  <si>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</si>
  <si>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</si>
  <si>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</si>
  <si>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</si>
  <si>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</si>
  <si>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</si>
  <si>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</si>
  <si>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</si>
  <si>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</si>
  <si>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</si>
  <si>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</si>
  <si>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</si>
  <si>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</si>
  <si>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</si>
  <si>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</si>
  <si>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</si>
  <si>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</si>
  <si>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</si>
  <si>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</si>
  <si>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</si>
  <si>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</si>
  <si>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</si>
  <si>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</si>
  <si>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</si>
  <si>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</si>
  <si>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</si>
  <si>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</si>
  <si>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</si>
  <si>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</si>
  <si>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</si>
  <si>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</si>
  <si>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</si>
  <si>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</si>
  <si>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</si>
  <si>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</si>
  <si>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</si>
  <si>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</si>
  <si>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</si>
  <si>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</si>
  <si>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</si>
  <si>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</si>
  <si>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</si>
  <si>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</si>
  <si>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</si>
  <si>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</si>
  <si>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</si>
  <si>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</si>
  <si>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</si>
  <si>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</si>
  <si>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</si>
  <si>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</si>
  <si>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</si>
  <si>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</si>
  <si>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</si>
  <si>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</si>
  <si>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</si>
  <si>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</si>
  <si>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</si>
  <si>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</si>
  <si>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</si>
  <si>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</si>
  <si>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</si>
  <si>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</si>
  <si>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</si>
  <si>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</si>
  <si>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</si>
  <si>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</si>
  <si>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</si>
  <si>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</si>
  <si>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</si>
  <si>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</si>
  <si>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</si>
  <si>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</si>
  <si>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</si>
  <si>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</si>
  <si>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</si>
  <si>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</si>
  <si>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</si>
  <si>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</si>
  <si>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</si>
  <si>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</si>
  <si>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</si>
  <si>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</si>
  <si>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</si>
  <si>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</si>
  <si>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</si>
  <si>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</si>
  <si>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</si>
  <si>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</si>
  <si>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</si>
  <si>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</si>
  <si>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</si>
  <si>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</si>
  <si>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</si>
  <si>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</si>
  <si>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</si>
  <si>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</si>
  <si>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</si>
  <si>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</si>
  <si>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</si>
  <si>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</si>
  <si>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</si>
  <si>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</si>
  <si>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</si>
  <si>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</si>
  <si>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</si>
  <si>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</si>
  <si>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</si>
  <si>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</si>
  <si>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</si>
  <si>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</si>
  <si>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</si>
  <si>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</si>
  <si>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</si>
  <si>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</si>
  <si>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</si>
  <si>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</si>
  <si>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</si>
  <si>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</si>
  <si>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</si>
  <si>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</si>
  <si>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</si>
  <si>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</si>
  <si>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</si>
  <si>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</si>
  <si>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</si>
  <si>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</si>
  <si>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</si>
  <si>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</si>
  <si>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</si>
  <si>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</si>
  <si>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</si>
  <si>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</si>
  <si>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</si>
  <si>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</si>
  <si>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</si>
  <si>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</si>
  <si>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</si>
  <si>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</si>
  <si>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</si>
  <si>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</si>
  <si>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</si>
  <si>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</si>
  <si>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</si>
  <si>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</si>
  <si>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</si>
  <si>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</si>
  <si>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</si>
  <si>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</si>
  <si>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</si>
  <si>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</si>
  <si>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</si>
  <si>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</si>
  <si>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</si>
  <si>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</si>
  <si>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</si>
  <si>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</si>
  <si>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</si>
  <si>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</si>
  <si>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</si>
  <si>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</si>
  <si>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</si>
  <si>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</si>
  <si>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</si>
  <si>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</si>
  <si>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</si>
  <si>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</si>
  <si>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</si>
  <si>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</si>
  <si>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</si>
  <si>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</si>
  <si>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</si>
  <si>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</si>
  <si>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</si>
  <si>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</si>
  <si>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</si>
  <si>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</si>
  <si>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</si>
  <si>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</si>
  <si>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</si>
  <si>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</si>
  <si>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</si>
  <si>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</si>
  <si>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</si>
  <si>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</si>
  <si>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</si>
  <si>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</si>
  <si>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</si>
  <si>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</si>
  <si>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</si>
  <si>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</si>
  <si>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</si>
  <si>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</si>
  <si>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</si>
  <si>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</si>
  <si>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</si>
  <si>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</si>
  <si>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</si>
  <si>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</si>
  <si>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</si>
  <si>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</si>
  <si>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</si>
  <si>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</si>
  <si>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</si>
  <si>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</si>
  <si>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</si>
  <si>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</si>
  <si>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</si>
  <si>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</si>
  <si>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</si>
  <si>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</si>
  <si>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</si>
  <si>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</si>
  <si>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</si>
  <si>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</si>
  <si>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</si>
  <si>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</si>
  <si>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</si>
  <si>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</si>
  <si>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</si>
  <si>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</si>
  <si>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</si>
  <si>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</si>
  <si>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</si>
  <si>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</si>
  <si>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</si>
  <si>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</si>
  <si>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</si>
  <si>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</si>
  <si>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</si>
  <si>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</si>
  <si>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</si>
  <si>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</si>
  <si>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</si>
  <si>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</si>
  <si>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</si>
  <si>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</si>
  <si>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</si>
  <si>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</si>
  <si>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</si>
  <si>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</si>
  <si>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</si>
  <si>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</si>
  <si>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</si>
  <si>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</si>
  <si>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</si>
  <si>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</si>
  <si>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</si>
  <si>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</si>
  <si>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</si>
  <si>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</si>
  <si>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</si>
  <si>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</si>
  <si>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</si>
  <si>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</si>
  <si>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</si>
  <si>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</si>
  <si>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</si>
  <si>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</si>
  <si>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</si>
  <si>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</si>
  <si>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</si>
  <si>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</si>
  <si>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</si>
  <si>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</si>
  <si>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</si>
  <si>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</si>
  <si>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</si>
  <si>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</si>
  <si>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</si>
  <si>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</si>
  <si>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</si>
  <si>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</si>
  <si>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</si>
  <si>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</si>
  <si>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</si>
  <si>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</si>
  <si>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</si>
  <si>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</si>
  <si>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</si>
  <si>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</si>
  <si>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</si>
  <si>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</si>
  <si>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</si>
  <si>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</si>
  <si>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</si>
  <si>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</si>
  <si>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</si>
  <si>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</si>
  <si>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</si>
  <si>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</si>
  <si>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</si>
  <si>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</si>
  <si>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</si>
  <si>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</si>
  <si>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</si>
  <si>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</si>
  <si>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</si>
  <si>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</si>
  <si>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</si>
  <si>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</si>
  <si>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</si>
  <si>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</si>
  <si>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</si>
  <si>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</si>
  <si>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</si>
  <si>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</si>
  <si>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</si>
  <si>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</si>
  <si>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</si>
  <si>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</si>
  <si>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</si>
  <si>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</si>
  <si>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</si>
  <si>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</si>
  <si>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</si>
  <si>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</si>
  <si>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</si>
  <si>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</si>
  <si>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</si>
  <si>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</si>
  <si>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</si>
  <si>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</si>
  <si>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</si>
  <si>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</si>
  <si>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</si>
  <si>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</si>
  <si>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</si>
  <si>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</si>
  <si>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</si>
  <si>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</si>
  <si>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</si>
  <si>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</si>
  <si>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</si>
  <si>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</si>
  <si>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</si>
  <si>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</si>
  <si>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</si>
  <si>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</si>
  <si>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</si>
  <si>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</si>
  <si>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</si>
  <si>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</si>
  <si>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</si>
  <si>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</si>
  <si>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</si>
  <si>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</si>
  <si>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</si>
  <si>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</si>
  <si>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</si>
  <si>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</si>
  <si>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</si>
  <si>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</si>
  <si>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</si>
  <si>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</si>
  <si>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</si>
  <si>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</si>
  <si>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</si>
  <si>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</si>
  <si>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</si>
  <si>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</si>
  <si>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</si>
  <si>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</si>
  <si>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</si>
  <si>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</si>
  <si>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</si>
  <si>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</si>
  <si>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</si>
  <si>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</si>
  <si>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</si>
  <si>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</si>
  <si>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</si>
  <si>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</si>
  <si>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</si>
  <si>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</si>
  <si>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</si>
  <si>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</si>
  <si>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</si>
  <si>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</si>
  <si>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</si>
  <si>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</si>
  <si>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</si>
  <si>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</si>
  <si>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</si>
  <si>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</si>
  <si>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</si>
  <si>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</si>
  <si>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</si>
  <si>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</si>
  <si>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</si>
  <si>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</si>
  <si>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</si>
  <si>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</si>
  <si>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</si>
  <si>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</si>
  <si>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</si>
  <si>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</si>
  <si>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</si>
  <si>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</si>
  <si>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</si>
  <si>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</si>
  <si>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</si>
  <si>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</si>
  <si>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</si>
  <si>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</si>
  <si>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</si>
  <si>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</si>
  <si>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</si>
  <si>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</si>
  <si>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</si>
  <si>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</si>
  <si>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</si>
  <si>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</si>
  <si>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</si>
  <si>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</si>
  <si>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</si>
  <si>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</si>
  <si>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</si>
  <si>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</si>
  <si>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</si>
  <si>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</si>
  <si>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</si>
  <si>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</si>
  <si>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</si>
  <si>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</si>
  <si>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</si>
  <si>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</si>
  <si>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</si>
  <si>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</si>
  <si>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</si>
  <si>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</si>
  <si>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</si>
  <si>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</si>
  <si>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</si>
  <si>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</si>
  <si>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</si>
  <si>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</si>
  <si>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</si>
  <si>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</si>
  <si>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</si>
  <si>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</si>
  <si>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</si>
  <si>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</si>
  <si>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</si>
  <si>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</si>
  <si>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</si>
  <si>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</si>
  <si>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</si>
  <si>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</si>
  <si>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</si>
  <si>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</si>
  <si>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</si>
  <si>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</si>
  <si>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</si>
  <si>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</si>
  <si>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</si>
  <si>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</si>
  <si>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</si>
  <si>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</si>
  <si>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</si>
  <si>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</si>
  <si>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</si>
  <si>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</si>
  <si>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</si>
  <si>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</si>
  <si>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</si>
  <si>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</si>
  <si>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</si>
  <si>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</si>
  <si>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</si>
  <si>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</si>
  <si>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</si>
  <si>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</si>
  <si>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</si>
  <si>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</si>
  <si>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</si>
  <si>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</si>
  <si>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</si>
  <si>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</si>
  <si>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</si>
  <si>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</si>
  <si>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</si>
  <si>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</si>
  <si>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</si>
  <si>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</si>
  <si>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</si>
  <si>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</si>
  <si>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</si>
  <si>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</si>
  <si>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</si>
  <si>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</si>
  <si>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</si>
  <si>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</si>
  <si>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</si>
  <si>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</si>
  <si>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</si>
  <si>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</si>
  <si>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</si>
  <si>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</si>
  <si>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</si>
  <si>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</si>
  <si>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</si>
  <si>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</si>
  <si>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</si>
  <si>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</si>
  <si>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</si>
  <si>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</si>
  <si>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</si>
  <si>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</si>
  <si>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</si>
  <si>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</si>
  <si>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</si>
  <si>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</si>
  <si>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</si>
  <si>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</si>
  <si>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</si>
  <si>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</si>
  <si>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</si>
  <si>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</si>
  <si>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</si>
  <si>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</si>
  <si>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</si>
  <si>
    <t>82-1 У</t>
  </si>
  <si>
    <t>81-1 У</t>
  </si>
  <si>
    <t>16 изменения и дополнения №120240021112-ПЗ-2021-16 от 06.10.2021г.,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</si>
</sst>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75">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49" fontId="5" fillId="0" borderId="39"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1" fontId="5" fillId="0" borderId="39"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 fontId="5" fillId="0" borderId="39" xfId="0" applyNumberFormat="1" applyFont="1" applyFill="1" applyBorder="1" applyAlignment="1">
      <alignment horizontal="left" vertical="center" wrapText="1"/>
    </xf>
    <xf numFmtId="49" fontId="5" fillId="0" borderId="39" xfId="4" applyNumberFormat="1" applyFont="1" applyFill="1" applyBorder="1" applyAlignment="1">
      <alignment horizontal="left" vertical="center"/>
    </xf>
    <xf numFmtId="49" fontId="5" fillId="0" borderId="45" xfId="4" applyNumberFormat="1" applyFont="1" applyFill="1" applyBorder="1" applyAlignment="1">
      <alignment horizontal="left" vertical="center"/>
    </xf>
    <xf numFmtId="0" fontId="6" fillId="0" borderId="0" xfId="0" applyFont="1" applyFill="1" applyAlignment="1">
      <alignment horizontal="left" vertical="center"/>
    </xf>
    <xf numFmtId="4" fontId="5" fillId="0" borderId="39" xfId="0" applyNumberFormat="1" applyFont="1" applyFill="1" applyBorder="1" applyAlignment="1">
      <alignment horizontal="left" vertical="center"/>
    </xf>
    <xf numFmtId="1" fontId="5" fillId="0" borderId="39" xfId="0" applyNumberFormat="1" applyFont="1" applyFill="1" applyBorder="1" applyAlignment="1">
      <alignment horizontal="left" vertical="center"/>
    </xf>
    <xf numFmtId="167" fontId="5" fillId="0" borderId="39" xfId="1" applyFont="1" applyFill="1" applyBorder="1" applyAlignment="1">
      <alignment horizontal="left" vertical="center"/>
    </xf>
    <xf numFmtId="0" fontId="5" fillId="0" borderId="39" xfId="0" applyFont="1" applyFill="1" applyBorder="1" applyAlignment="1">
      <alignment horizontal="left" vertical="center" wrapText="1"/>
    </xf>
    <xf numFmtId="167" fontId="5" fillId="0" borderId="39" xfId="1" applyFont="1" applyFill="1" applyBorder="1" applyAlignment="1">
      <alignment vertical="center"/>
    </xf>
    <xf numFmtId="49" fontId="6" fillId="0" borderId="39" xfId="0" applyNumberFormat="1" applyFont="1" applyFill="1" applyBorder="1" applyAlignment="1">
      <alignment horizontal="left" vertical="center"/>
    </xf>
    <xf numFmtId="0" fontId="6" fillId="0" borderId="39" xfId="0" applyFont="1" applyFill="1" applyBorder="1" applyAlignment="1">
      <alignment horizontal="left"/>
    </xf>
    <xf numFmtId="0" fontId="13" fillId="0" borderId="59" xfId="0" applyFont="1" applyFill="1" applyBorder="1" applyAlignment="1">
      <alignment vertical="top" wrapText="1"/>
    </xf>
    <xf numFmtId="49" fontId="6" fillId="0" borderId="39"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xf>
    <xf numFmtId="4" fontId="6" fillId="0" borderId="39" xfId="0" applyNumberFormat="1" applyFont="1" applyFill="1" applyBorder="1" applyAlignment="1">
      <alignment horizontal="left" vertical="center"/>
    </xf>
    <xf numFmtId="168" fontId="6" fillId="0" borderId="39" xfId="0" applyNumberFormat="1" applyFont="1" applyFill="1" applyBorder="1" applyAlignment="1">
      <alignment horizontal="left" vertical="center"/>
    </xf>
    <xf numFmtId="2" fontId="6" fillId="0" borderId="39"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xf>
    <xf numFmtId="0" fontId="6" fillId="0" borderId="0" xfId="0" applyFont="1" applyFill="1" applyAlignment="1">
      <alignment horizontal="left"/>
    </xf>
    <xf numFmtId="4" fontId="5" fillId="4" borderId="6" xfId="0" applyNumberFormat="1" applyFont="1" applyFill="1" applyBorder="1" applyAlignment="1">
      <alignment horizontal="left" vertical="center"/>
    </xf>
    <xf numFmtId="0" fontId="5" fillId="4" borderId="6" xfId="0"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6" xfId="4" applyNumberFormat="1" applyFont="1" applyFill="1" applyBorder="1" applyAlignment="1">
      <alignment horizontal="left" vertical="center"/>
    </xf>
    <xf numFmtId="1" fontId="5" fillId="4" borderId="6" xfId="0" applyNumberFormat="1" applyFont="1" applyFill="1" applyBorder="1" applyAlignment="1">
      <alignment horizontal="left" vertical="center"/>
    </xf>
    <xf numFmtId="167" fontId="5" fillId="3" borderId="6" xfId="1" applyFont="1" applyFill="1" applyBorder="1" applyAlignment="1">
      <alignment horizontal="left" vertical="center"/>
    </xf>
    <xf numFmtId="167" fontId="5" fillId="4" borderId="6" xfId="1" applyFont="1" applyFill="1" applyBorder="1" applyAlignment="1">
      <alignment horizontal="left" vertical="center"/>
    </xf>
    <xf numFmtId="0" fontId="5" fillId="4" borderId="6" xfId="0" applyFont="1" applyFill="1" applyBorder="1" applyAlignment="1">
      <alignment horizontal="left" vertical="center" wrapText="1"/>
    </xf>
    <xf numFmtId="167" fontId="5" fillId="4" borderId="6" xfId="1" applyFont="1" applyFill="1" applyBorder="1" applyAlignment="1">
      <alignment vertical="center"/>
    </xf>
    <xf numFmtId="49" fontId="5" fillId="4" borderId="0" xfId="0"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3"/>
  <sheetViews>
    <sheetView tabSelected="1" zoomScale="70" zoomScaleNormal="70" workbookViewId="0">
      <pane ySplit="21" topLeftCell="A22" activePane="bottomLeft" state="frozen"/>
      <selection activeCell="A11" sqref="A11"/>
      <selection pane="bottomLeft" activeCell="AD17" sqref="AD17"/>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75" x14ac:dyDescent="0.25">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3.5" thickBot="1" x14ac:dyDescent="0.3">
      <c r="A17" s="35"/>
      <c r="B17" s="35"/>
      <c r="C17" s="35"/>
      <c r="D17" s="35"/>
      <c r="E17" s="35"/>
      <c r="F17" s="37"/>
      <c r="G17" s="37"/>
      <c r="H17" s="37"/>
      <c r="I17" s="37"/>
      <c r="J17" s="37"/>
      <c r="K17" s="37"/>
      <c r="L17" s="37"/>
      <c r="M17" s="37"/>
      <c r="N17" s="37"/>
      <c r="O17" s="37"/>
      <c r="P17" s="37"/>
      <c r="Q17" s="37"/>
      <c r="R17" s="37"/>
      <c r="S17" s="37"/>
      <c r="T17" s="37"/>
      <c r="U17" s="37"/>
      <c r="V17" s="37"/>
      <c r="W17" s="37"/>
      <c r="X17" s="37"/>
      <c r="Y17" s="37"/>
      <c r="Z17" s="37"/>
      <c r="AA17" s="37"/>
      <c r="AB17" s="37"/>
      <c r="AC17" s="37"/>
      <c r="AD17" s="169" t="s">
        <v>952</v>
      </c>
      <c r="AE17" s="37"/>
      <c r="AF17" s="37"/>
      <c r="AG17" s="37"/>
      <c r="AH17" s="37"/>
      <c r="AI17" s="37"/>
      <c r="AJ17" s="37"/>
      <c r="AK17" s="37"/>
      <c r="AL17" s="37"/>
      <c r="AM17" s="37"/>
      <c r="AN17" s="37"/>
      <c r="AO17" s="37"/>
      <c r="AP17" s="37"/>
      <c r="AQ17" s="37"/>
      <c r="AR17" s="37"/>
      <c r="AS17" s="37"/>
      <c r="AT17" s="37"/>
      <c r="AU17" s="37"/>
      <c r="AY17" s="35"/>
      <c r="BD17" s="35"/>
      <c r="BE17" s="35"/>
      <c r="BF17" s="35"/>
      <c r="BG17" s="35"/>
      <c r="BH17" s="35"/>
      <c r="BI17" s="35"/>
      <c r="BJ17" s="35"/>
      <c r="BK17" s="35"/>
    </row>
    <row r="18" spans="1:63" ht="12.95" customHeight="1" x14ac:dyDescent="0.25">
      <c r="A18" s="119" t="s">
        <v>0</v>
      </c>
      <c r="B18" s="119" t="s">
        <v>186</v>
      </c>
      <c r="C18" s="119" t="s">
        <v>184</v>
      </c>
      <c r="D18" s="119" t="s">
        <v>185</v>
      </c>
      <c r="E18" s="203" t="s">
        <v>1</v>
      </c>
      <c r="F18" s="120" t="s">
        <v>2</v>
      </c>
      <c r="G18" s="120" t="s">
        <v>3</v>
      </c>
      <c r="H18" s="120" t="s">
        <v>4</v>
      </c>
      <c r="I18" s="120" t="s">
        <v>5</v>
      </c>
      <c r="J18" s="120" t="s">
        <v>6</v>
      </c>
      <c r="K18" s="120" t="s">
        <v>7</v>
      </c>
      <c r="L18" s="120" t="s">
        <v>8</v>
      </c>
      <c r="M18" s="120" t="s">
        <v>9</v>
      </c>
      <c r="N18" s="120" t="s">
        <v>10</v>
      </c>
      <c r="O18" s="120" t="s">
        <v>11</v>
      </c>
      <c r="P18" s="120" t="s">
        <v>12</v>
      </c>
      <c r="Q18" s="120" t="s">
        <v>13</v>
      </c>
      <c r="R18" s="120" t="s">
        <v>14</v>
      </c>
      <c r="S18" s="120" t="s">
        <v>15</v>
      </c>
      <c r="T18" s="120" t="s">
        <v>16</v>
      </c>
      <c r="U18" s="120"/>
      <c r="V18" s="120"/>
      <c r="W18" s="120" t="s">
        <v>17</v>
      </c>
      <c r="X18" s="120"/>
      <c r="Y18" s="120"/>
      <c r="Z18" s="120" t="s">
        <v>18</v>
      </c>
      <c r="AA18" s="120" t="s">
        <v>19</v>
      </c>
      <c r="AB18" s="120" t="s">
        <v>20</v>
      </c>
      <c r="AC18" s="120"/>
      <c r="AD18" s="120"/>
      <c r="AE18" s="120"/>
      <c r="AF18" s="120" t="s">
        <v>21</v>
      </c>
      <c r="AG18" s="120"/>
      <c r="AH18" s="120"/>
      <c r="AI18" s="120"/>
      <c r="AJ18" s="120" t="s">
        <v>22</v>
      </c>
      <c r="AK18" s="120"/>
      <c r="AL18" s="120"/>
      <c r="AM18" s="120"/>
      <c r="AN18" s="120" t="s">
        <v>113</v>
      </c>
      <c r="AO18" s="120"/>
      <c r="AP18" s="120"/>
      <c r="AQ18" s="120"/>
      <c r="AR18" s="120" t="s">
        <v>114</v>
      </c>
      <c r="AS18" s="120"/>
      <c r="AT18" s="120"/>
      <c r="AU18" s="120"/>
      <c r="AV18" s="121" t="s">
        <v>23</v>
      </c>
      <c r="AW18" s="121"/>
      <c r="AX18" s="121"/>
      <c r="AY18" s="120" t="s">
        <v>24</v>
      </c>
      <c r="AZ18" s="120" t="s">
        <v>25</v>
      </c>
      <c r="BA18" s="120"/>
      <c r="BB18" s="120" t="s">
        <v>26</v>
      </c>
      <c r="BC18" s="120"/>
      <c r="BD18" s="120"/>
      <c r="BE18" s="120"/>
      <c r="BF18" s="120"/>
      <c r="BG18" s="120"/>
      <c r="BH18" s="120"/>
      <c r="BI18" s="120"/>
      <c r="BJ18" s="122"/>
      <c r="BK18" s="126" t="s">
        <v>27</v>
      </c>
    </row>
    <row r="19" spans="1:63" ht="12.95" customHeight="1" x14ac:dyDescent="0.25">
      <c r="A19" s="123"/>
      <c r="B19" s="123"/>
      <c r="C19" s="123"/>
      <c r="D19" s="123"/>
      <c r="E19" s="44"/>
      <c r="F19" s="124"/>
      <c r="G19" s="124"/>
      <c r="H19" s="124"/>
      <c r="I19" s="124"/>
      <c r="J19" s="124"/>
      <c r="K19" s="124"/>
      <c r="L19" s="124"/>
      <c r="M19" s="124"/>
      <c r="N19" s="124"/>
      <c r="O19" s="124"/>
      <c r="P19" s="124"/>
      <c r="Q19" s="124"/>
      <c r="R19" s="124"/>
      <c r="S19" s="124"/>
      <c r="T19" s="124" t="s">
        <v>28</v>
      </c>
      <c r="U19" s="124" t="s">
        <v>29</v>
      </c>
      <c r="V19" s="124"/>
      <c r="W19" s="124"/>
      <c r="X19" s="124"/>
      <c r="Y19" s="124"/>
      <c r="Z19" s="124"/>
      <c r="AA19" s="124"/>
      <c r="AB19" s="124" t="s">
        <v>30</v>
      </c>
      <c r="AC19" s="124" t="s">
        <v>31</v>
      </c>
      <c r="AD19" s="124" t="s">
        <v>32</v>
      </c>
      <c r="AE19" s="124" t="s">
        <v>33</v>
      </c>
      <c r="AF19" s="124" t="s">
        <v>30</v>
      </c>
      <c r="AG19" s="124" t="s">
        <v>31</v>
      </c>
      <c r="AH19" s="124" t="s">
        <v>32</v>
      </c>
      <c r="AI19" s="124" t="s">
        <v>33</v>
      </c>
      <c r="AJ19" s="124" t="s">
        <v>30</v>
      </c>
      <c r="AK19" s="124" t="s">
        <v>31</v>
      </c>
      <c r="AL19" s="124" t="s">
        <v>32</v>
      </c>
      <c r="AM19" s="124" t="s">
        <v>33</v>
      </c>
      <c r="AN19" s="124" t="s">
        <v>30</v>
      </c>
      <c r="AO19" s="124" t="s">
        <v>31</v>
      </c>
      <c r="AP19" s="124" t="s">
        <v>32</v>
      </c>
      <c r="AQ19" s="124" t="s">
        <v>33</v>
      </c>
      <c r="AR19" s="124" t="s">
        <v>30</v>
      </c>
      <c r="AS19" s="124" t="s">
        <v>31</v>
      </c>
      <c r="AT19" s="124" t="s">
        <v>32</v>
      </c>
      <c r="AU19" s="124" t="s">
        <v>33</v>
      </c>
      <c r="AV19" s="125" t="s">
        <v>30</v>
      </c>
      <c r="AW19" s="125" t="s">
        <v>32</v>
      </c>
      <c r="AX19" s="125" t="s">
        <v>33</v>
      </c>
      <c r="AY19" s="124"/>
      <c r="AZ19" s="124" t="s">
        <v>34</v>
      </c>
      <c r="BA19" s="124" t="s">
        <v>35</v>
      </c>
      <c r="BB19" s="124" t="s">
        <v>36</v>
      </c>
      <c r="BC19" s="124"/>
      <c r="BD19" s="124"/>
      <c r="BE19" s="124" t="s">
        <v>37</v>
      </c>
      <c r="BF19" s="124"/>
      <c r="BG19" s="124"/>
      <c r="BH19" s="124" t="s">
        <v>38</v>
      </c>
      <c r="BI19" s="124"/>
      <c r="BJ19" s="126"/>
      <c r="BK19" s="126"/>
    </row>
    <row r="20" spans="1:63" s="164" customFormat="1" ht="12.95" customHeight="1" thickBot="1" x14ac:dyDescent="0.3">
      <c r="A20" s="127"/>
      <c r="B20" s="127"/>
      <c r="C20" s="127"/>
      <c r="D20" s="127"/>
      <c r="E20" s="204"/>
      <c r="F20" s="128"/>
      <c r="G20" s="128"/>
      <c r="H20" s="128"/>
      <c r="I20" s="128"/>
      <c r="J20" s="128"/>
      <c r="K20" s="128"/>
      <c r="L20" s="128"/>
      <c r="M20" s="128"/>
      <c r="N20" s="128"/>
      <c r="O20" s="128"/>
      <c r="P20" s="128"/>
      <c r="Q20" s="128"/>
      <c r="R20" s="128"/>
      <c r="S20" s="128"/>
      <c r="T20" s="128" t="s">
        <v>39</v>
      </c>
      <c r="U20" s="128" t="s">
        <v>40</v>
      </c>
      <c r="V20" s="128" t="s">
        <v>39</v>
      </c>
      <c r="W20" s="128" t="s">
        <v>41</v>
      </c>
      <c r="X20" s="128" t="s">
        <v>42</v>
      </c>
      <c r="Y20" s="128" t="s">
        <v>43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9"/>
      <c r="AW20" s="129"/>
      <c r="AX20" s="129"/>
      <c r="AY20" s="128"/>
      <c r="AZ20" s="128"/>
      <c r="BA20" s="128"/>
      <c r="BB20" s="128" t="s">
        <v>44</v>
      </c>
      <c r="BC20" s="128" t="s">
        <v>45</v>
      </c>
      <c r="BD20" s="128" t="s">
        <v>46</v>
      </c>
      <c r="BE20" s="128" t="s">
        <v>44</v>
      </c>
      <c r="BF20" s="128" t="s">
        <v>45</v>
      </c>
      <c r="BG20" s="128" t="s">
        <v>46</v>
      </c>
      <c r="BH20" s="128" t="s">
        <v>44</v>
      </c>
      <c r="BI20" s="128" t="s">
        <v>45</v>
      </c>
      <c r="BJ20" s="130" t="s">
        <v>46</v>
      </c>
      <c r="BK20" s="126"/>
    </row>
    <row r="21" spans="1:63" s="164" customFormat="1" ht="12.95" customHeight="1" thickBot="1" x14ac:dyDescent="0.3">
      <c r="A21" s="131"/>
      <c r="B21" s="132" t="s">
        <v>47</v>
      </c>
      <c r="C21" s="132" t="s">
        <v>48</v>
      </c>
      <c r="D21" s="132" t="s">
        <v>49</v>
      </c>
      <c r="E21" s="205" t="s">
        <v>50</v>
      </c>
      <c r="F21" s="133" t="s">
        <v>51</v>
      </c>
      <c r="G21" s="133" t="s">
        <v>52</v>
      </c>
      <c r="H21" s="133" t="s">
        <v>53</v>
      </c>
      <c r="I21" s="133" t="s">
        <v>54</v>
      </c>
      <c r="J21" s="133" t="s">
        <v>55</v>
      </c>
      <c r="K21" s="133" t="s">
        <v>56</v>
      </c>
      <c r="L21" s="133" t="s">
        <v>57</v>
      </c>
      <c r="M21" s="133" t="s">
        <v>58</v>
      </c>
      <c r="N21" s="133" t="s">
        <v>59</v>
      </c>
      <c r="O21" s="133" t="s">
        <v>60</v>
      </c>
      <c r="P21" s="133" t="s">
        <v>61</v>
      </c>
      <c r="Q21" s="133" t="s">
        <v>62</v>
      </c>
      <c r="R21" s="133" t="s">
        <v>63</v>
      </c>
      <c r="S21" s="133" t="s">
        <v>64</v>
      </c>
      <c r="T21" s="133" t="s">
        <v>65</v>
      </c>
      <c r="U21" s="133" t="s">
        <v>66</v>
      </c>
      <c r="V21" s="133" t="s">
        <v>67</v>
      </c>
      <c r="W21" s="133" t="s">
        <v>68</v>
      </c>
      <c r="X21" s="133" t="s">
        <v>69</v>
      </c>
      <c r="Y21" s="133" t="s">
        <v>70</v>
      </c>
      <c r="Z21" s="133" t="s">
        <v>71</v>
      </c>
      <c r="AA21" s="133" t="s">
        <v>72</v>
      </c>
      <c r="AB21" s="133" t="s">
        <v>73</v>
      </c>
      <c r="AC21" s="133" t="s">
        <v>74</v>
      </c>
      <c r="AD21" s="133" t="s">
        <v>75</v>
      </c>
      <c r="AE21" s="133" t="s">
        <v>76</v>
      </c>
      <c r="AF21" s="133" t="s">
        <v>77</v>
      </c>
      <c r="AG21" s="133" t="s">
        <v>78</v>
      </c>
      <c r="AH21" s="133" t="s">
        <v>79</v>
      </c>
      <c r="AI21" s="133" t="s">
        <v>80</v>
      </c>
      <c r="AJ21" s="133" t="s">
        <v>81</v>
      </c>
      <c r="AK21" s="133" t="s">
        <v>82</v>
      </c>
      <c r="AL21" s="133" t="s">
        <v>83</v>
      </c>
      <c r="AM21" s="133" t="s">
        <v>84</v>
      </c>
      <c r="AN21" s="133" t="s">
        <v>85</v>
      </c>
      <c r="AO21" s="133" t="s">
        <v>86</v>
      </c>
      <c r="AP21" s="133" t="s">
        <v>87</v>
      </c>
      <c r="AQ21" s="133" t="s">
        <v>88</v>
      </c>
      <c r="AR21" s="133" t="s">
        <v>89</v>
      </c>
      <c r="AS21" s="133" t="s">
        <v>90</v>
      </c>
      <c r="AT21" s="133" t="s">
        <v>91</v>
      </c>
      <c r="AU21" s="133" t="s">
        <v>92</v>
      </c>
      <c r="AV21" s="134" t="s">
        <v>93</v>
      </c>
      <c r="AW21" s="134" t="s">
        <v>94</v>
      </c>
      <c r="AX21" s="134" t="s">
        <v>95</v>
      </c>
      <c r="AY21" s="133" t="s">
        <v>96</v>
      </c>
      <c r="AZ21" s="133" t="s">
        <v>97</v>
      </c>
      <c r="BA21" s="133" t="s">
        <v>98</v>
      </c>
      <c r="BB21" s="133" t="s">
        <v>99</v>
      </c>
      <c r="BC21" s="133" t="s">
        <v>100</v>
      </c>
      <c r="BD21" s="133" t="s">
        <v>101</v>
      </c>
      <c r="BE21" s="133" t="s">
        <v>102</v>
      </c>
      <c r="BF21" s="133" t="s">
        <v>103</v>
      </c>
      <c r="BG21" s="133" t="s">
        <v>104</v>
      </c>
      <c r="BH21" s="133" t="s">
        <v>105</v>
      </c>
      <c r="BI21" s="133" t="s">
        <v>106</v>
      </c>
      <c r="BJ21" s="163" t="s">
        <v>107</v>
      </c>
      <c r="BK21" s="126" t="s">
        <v>108</v>
      </c>
    </row>
    <row r="22" spans="1:63" ht="12.95" customHeight="1" x14ac:dyDescent="0.25">
      <c r="A22" s="135"/>
      <c r="B22" s="135"/>
      <c r="C22" s="135"/>
      <c r="D22" s="135"/>
      <c r="E22" s="44" t="s">
        <v>109</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6"/>
      <c r="AW22" s="136"/>
      <c r="AX22" s="136"/>
      <c r="AY22" s="135"/>
      <c r="AZ22" s="135"/>
      <c r="BA22" s="135"/>
      <c r="BB22" s="135"/>
      <c r="BC22" s="135"/>
      <c r="BD22" s="135"/>
      <c r="BE22" s="135"/>
      <c r="BF22" s="135"/>
      <c r="BG22" s="135"/>
      <c r="BH22" s="135"/>
      <c r="BI22" s="135"/>
      <c r="BJ22" s="141"/>
      <c r="BK22" s="141"/>
    </row>
    <row r="23" spans="1:63" s="165" customFormat="1" ht="12.95" customHeight="1" x14ac:dyDescent="0.25">
      <c r="A23" s="15" t="s">
        <v>191</v>
      </c>
      <c r="B23" s="15"/>
      <c r="C23" s="4" t="s">
        <v>192</v>
      </c>
      <c r="D23" s="15"/>
      <c r="E23" s="206" t="s">
        <v>192</v>
      </c>
      <c r="F23" s="22" t="s">
        <v>193</v>
      </c>
      <c r="G23" s="22" t="s">
        <v>194</v>
      </c>
      <c r="H23" s="22" t="s">
        <v>195</v>
      </c>
      <c r="I23" s="23" t="s">
        <v>143</v>
      </c>
      <c r="J23" s="23" t="s">
        <v>149</v>
      </c>
      <c r="K23" s="23" t="s">
        <v>196</v>
      </c>
      <c r="L23" s="22">
        <v>30</v>
      </c>
      <c r="M23" s="5" t="s">
        <v>197</v>
      </c>
      <c r="N23" s="5" t="s">
        <v>198</v>
      </c>
      <c r="O23" s="5" t="s">
        <v>199</v>
      </c>
      <c r="P23" s="23" t="s">
        <v>125</v>
      </c>
      <c r="Q23" s="24" t="s">
        <v>122</v>
      </c>
      <c r="R23" s="25" t="s">
        <v>200</v>
      </c>
      <c r="S23" s="25" t="s">
        <v>201</v>
      </c>
      <c r="T23" s="23"/>
      <c r="U23" s="5" t="s">
        <v>126</v>
      </c>
      <c r="V23" s="23" t="s">
        <v>146</v>
      </c>
      <c r="W23" s="23" t="s">
        <v>76</v>
      </c>
      <c r="X23" s="23" t="s">
        <v>106</v>
      </c>
      <c r="Y23" s="23" t="s">
        <v>56</v>
      </c>
      <c r="Z23" s="39" t="s">
        <v>202</v>
      </c>
      <c r="AA23" s="5" t="s">
        <v>138</v>
      </c>
      <c r="AB23" s="26">
        <v>1161</v>
      </c>
      <c r="AC23" s="26">
        <v>7500</v>
      </c>
      <c r="AD23" s="26">
        <v>8707500</v>
      </c>
      <c r="AE23" s="26">
        <v>9752400</v>
      </c>
      <c r="AF23" s="26">
        <v>3636</v>
      </c>
      <c r="AG23" s="26">
        <v>7500</v>
      </c>
      <c r="AH23" s="26">
        <v>27270000</v>
      </c>
      <c r="AI23" s="26">
        <v>30542400.000000004</v>
      </c>
      <c r="AJ23" s="19">
        <v>0</v>
      </c>
      <c r="AK23" s="19">
        <v>0</v>
      </c>
      <c r="AL23" s="19">
        <v>0</v>
      </c>
      <c r="AM23" s="19">
        <v>0</v>
      </c>
      <c r="AN23" s="19">
        <v>0</v>
      </c>
      <c r="AO23" s="19">
        <v>0</v>
      </c>
      <c r="AP23" s="19">
        <v>0</v>
      </c>
      <c r="AQ23" s="19">
        <v>0</v>
      </c>
      <c r="AR23" s="19">
        <v>0</v>
      </c>
      <c r="AS23" s="19">
        <v>0</v>
      </c>
      <c r="AT23" s="19">
        <v>0</v>
      </c>
      <c r="AU23" s="19">
        <v>0</v>
      </c>
      <c r="AV23" s="41">
        <f t="shared" ref="AV23:AV41" si="0">AB23+AF23+AJ23+AN23+AR23</f>
        <v>4797</v>
      </c>
      <c r="AW23" s="41">
        <v>0</v>
      </c>
      <c r="AX23" s="41">
        <f t="shared" ref="AX23" si="1">AW23*1.12</f>
        <v>0</v>
      </c>
      <c r="AY23" s="5" t="s">
        <v>203</v>
      </c>
      <c r="AZ23" s="5"/>
      <c r="BA23" s="5"/>
      <c r="BB23" s="5"/>
      <c r="BC23" s="5" t="s">
        <v>204</v>
      </c>
      <c r="BD23" s="5" t="s">
        <v>204</v>
      </c>
      <c r="BE23" s="5"/>
      <c r="BF23" s="5"/>
      <c r="BG23" s="5"/>
      <c r="BH23" s="5"/>
      <c r="BI23" s="5"/>
      <c r="BJ23" s="167"/>
      <c r="BK23" s="27"/>
    </row>
    <row r="24" spans="1:63" s="165" customFormat="1" ht="12.95" customHeight="1" x14ac:dyDescent="0.25">
      <c r="A24" s="15" t="s">
        <v>191</v>
      </c>
      <c r="B24" s="15"/>
      <c r="C24" s="4" t="s">
        <v>397</v>
      </c>
      <c r="D24" s="15"/>
      <c r="E24" s="207" t="s">
        <v>192</v>
      </c>
      <c r="F24" s="54" t="s">
        <v>193</v>
      </c>
      <c r="G24" s="54" t="s">
        <v>194</v>
      </c>
      <c r="H24" s="54" t="s">
        <v>195</v>
      </c>
      <c r="I24" s="55" t="s">
        <v>143</v>
      </c>
      <c r="J24" s="55" t="s">
        <v>149</v>
      </c>
      <c r="K24" s="55" t="s">
        <v>196</v>
      </c>
      <c r="L24" s="54">
        <v>30</v>
      </c>
      <c r="M24" s="56" t="s">
        <v>197</v>
      </c>
      <c r="N24" s="56" t="s">
        <v>198</v>
      </c>
      <c r="O24" s="57" t="s">
        <v>126</v>
      </c>
      <c r="P24" s="55" t="s">
        <v>125</v>
      </c>
      <c r="Q24" s="58" t="s">
        <v>122</v>
      </c>
      <c r="R24" s="59" t="s">
        <v>200</v>
      </c>
      <c r="S24" s="59" t="s">
        <v>201</v>
      </c>
      <c r="T24" s="55"/>
      <c r="U24" s="56" t="s">
        <v>398</v>
      </c>
      <c r="V24" s="55" t="s">
        <v>146</v>
      </c>
      <c r="W24" s="55" t="s">
        <v>76</v>
      </c>
      <c r="X24" s="55" t="s">
        <v>106</v>
      </c>
      <c r="Y24" s="55" t="s">
        <v>56</v>
      </c>
      <c r="Z24" s="60" t="s">
        <v>202</v>
      </c>
      <c r="AA24" s="56" t="s">
        <v>138</v>
      </c>
      <c r="AB24" s="61">
        <v>1161</v>
      </c>
      <c r="AC24" s="61">
        <v>7500</v>
      </c>
      <c r="AD24" s="61">
        <v>8707500</v>
      </c>
      <c r="AE24" s="61">
        <v>9752400</v>
      </c>
      <c r="AF24" s="61">
        <v>3636</v>
      </c>
      <c r="AG24" s="61">
        <v>7500</v>
      </c>
      <c r="AH24" s="61">
        <v>27270000</v>
      </c>
      <c r="AI24" s="61">
        <v>30542400.000000004</v>
      </c>
      <c r="AJ24" s="62">
        <v>0</v>
      </c>
      <c r="AK24" s="62">
        <v>0</v>
      </c>
      <c r="AL24" s="62">
        <v>0</v>
      </c>
      <c r="AM24" s="62">
        <v>0</v>
      </c>
      <c r="AN24" s="62">
        <v>0</v>
      </c>
      <c r="AO24" s="62">
        <v>0</v>
      </c>
      <c r="AP24" s="62">
        <v>0</v>
      </c>
      <c r="AQ24" s="62">
        <v>0</v>
      </c>
      <c r="AR24" s="62">
        <v>0</v>
      </c>
      <c r="AS24" s="62">
        <v>0</v>
      </c>
      <c r="AT24" s="62">
        <v>0</v>
      </c>
      <c r="AU24" s="62">
        <v>0</v>
      </c>
      <c r="AV24" s="63">
        <f t="shared" si="0"/>
        <v>4797</v>
      </c>
      <c r="AW24" s="41">
        <v>0</v>
      </c>
      <c r="AX24" s="41">
        <f t="shared" ref="AX24" si="2">AW24*1.12</f>
        <v>0</v>
      </c>
      <c r="AY24" s="56" t="s">
        <v>203</v>
      </c>
      <c r="AZ24" s="56"/>
      <c r="BA24" s="5"/>
      <c r="BB24" s="5"/>
      <c r="BC24" s="5" t="s">
        <v>204</v>
      </c>
      <c r="BD24" s="5" t="s">
        <v>204</v>
      </c>
      <c r="BE24" s="5"/>
      <c r="BF24" s="5"/>
      <c r="BG24" s="5"/>
      <c r="BH24" s="5"/>
      <c r="BI24" s="5"/>
      <c r="BJ24" s="167"/>
      <c r="BK24" s="289">
        <v>14.2</v>
      </c>
    </row>
    <row r="25" spans="1:63" s="165" customFormat="1" ht="12.95" customHeight="1" x14ac:dyDescent="0.25">
      <c r="A25" s="88" t="s">
        <v>191</v>
      </c>
      <c r="B25" s="88"/>
      <c r="C25" s="173" t="s">
        <v>647</v>
      </c>
      <c r="D25" s="88"/>
      <c r="E25" s="208" t="s">
        <v>192</v>
      </c>
      <c r="F25" s="89" t="s">
        <v>193</v>
      </c>
      <c r="G25" s="89" t="s">
        <v>194</v>
      </c>
      <c r="H25" s="89" t="s">
        <v>195</v>
      </c>
      <c r="I25" s="90" t="s">
        <v>143</v>
      </c>
      <c r="J25" s="90" t="s">
        <v>149</v>
      </c>
      <c r="K25" s="90" t="s">
        <v>196</v>
      </c>
      <c r="L25" s="89">
        <v>30</v>
      </c>
      <c r="M25" s="91" t="s">
        <v>197</v>
      </c>
      <c r="N25" s="91" t="s">
        <v>198</v>
      </c>
      <c r="O25" s="92" t="s">
        <v>166</v>
      </c>
      <c r="P25" s="90" t="s">
        <v>125</v>
      </c>
      <c r="Q25" s="93" t="s">
        <v>122</v>
      </c>
      <c r="R25" s="94" t="s">
        <v>200</v>
      </c>
      <c r="S25" s="94" t="s">
        <v>201</v>
      </c>
      <c r="T25" s="90"/>
      <c r="U25" s="91" t="s">
        <v>398</v>
      </c>
      <c r="V25" s="90" t="s">
        <v>146</v>
      </c>
      <c r="W25" s="90" t="s">
        <v>76</v>
      </c>
      <c r="X25" s="90" t="s">
        <v>106</v>
      </c>
      <c r="Y25" s="90" t="s">
        <v>56</v>
      </c>
      <c r="Z25" s="95" t="s">
        <v>202</v>
      </c>
      <c r="AA25" s="91" t="s">
        <v>138</v>
      </c>
      <c r="AB25" s="96">
        <v>1161</v>
      </c>
      <c r="AC25" s="96">
        <v>7500</v>
      </c>
      <c r="AD25" s="97">
        <f t="shared" ref="AD25" si="3">AB25*AC25</f>
        <v>8707500</v>
      </c>
      <c r="AE25" s="97">
        <f t="shared" ref="AE25" si="4">AD25*1.12</f>
        <v>9752400</v>
      </c>
      <c r="AF25" s="96">
        <v>3636</v>
      </c>
      <c r="AG25" s="96">
        <v>7500</v>
      </c>
      <c r="AH25" s="97">
        <f t="shared" ref="AH25" si="5">AF25*AG25</f>
        <v>27270000</v>
      </c>
      <c r="AI25" s="97">
        <f t="shared" ref="AI25" si="6">AH25*1.12</f>
        <v>30542400.000000004</v>
      </c>
      <c r="AJ25" s="98">
        <v>0</v>
      </c>
      <c r="AK25" s="98">
        <v>0</v>
      </c>
      <c r="AL25" s="98">
        <v>0</v>
      </c>
      <c r="AM25" s="98">
        <v>0</v>
      </c>
      <c r="AN25" s="98">
        <v>0</v>
      </c>
      <c r="AO25" s="98">
        <v>0</v>
      </c>
      <c r="AP25" s="98">
        <v>0</v>
      </c>
      <c r="AQ25" s="98">
        <v>0</v>
      </c>
      <c r="AR25" s="98">
        <v>0</v>
      </c>
      <c r="AS25" s="98">
        <v>0</v>
      </c>
      <c r="AT25" s="98">
        <v>0</v>
      </c>
      <c r="AU25" s="98">
        <v>0</v>
      </c>
      <c r="AV25" s="99">
        <f t="shared" si="0"/>
        <v>4797</v>
      </c>
      <c r="AW25" s="41">
        <v>0</v>
      </c>
      <c r="AX25" s="41">
        <f t="shared" ref="AX25" si="7">AW25*1.12</f>
        <v>0</v>
      </c>
      <c r="AY25" s="91" t="s">
        <v>203</v>
      </c>
      <c r="AZ25" s="91"/>
      <c r="BA25" s="91"/>
      <c r="BB25" s="91"/>
      <c r="BC25" s="91" t="s">
        <v>204</v>
      </c>
      <c r="BD25" s="91" t="s">
        <v>204</v>
      </c>
      <c r="BE25" s="91"/>
      <c r="BF25" s="91"/>
      <c r="BG25" s="91"/>
      <c r="BH25" s="91"/>
      <c r="BI25" s="91"/>
      <c r="BJ25" s="167"/>
      <c r="BK25" s="27">
        <v>14</v>
      </c>
    </row>
    <row r="26" spans="1:63" s="187" customFormat="1" ht="12.95" customHeight="1" x14ac:dyDescent="0.25">
      <c r="A26" s="158" t="s">
        <v>191</v>
      </c>
      <c r="B26" s="158">
        <v>270007383</v>
      </c>
      <c r="C26" s="158" t="s">
        <v>652</v>
      </c>
      <c r="D26" s="158"/>
      <c r="E26" s="158" t="s">
        <v>192</v>
      </c>
      <c r="F26" s="179" t="s">
        <v>193</v>
      </c>
      <c r="G26" s="179" t="s">
        <v>194</v>
      </c>
      <c r="H26" s="179" t="s">
        <v>195</v>
      </c>
      <c r="I26" s="180" t="s">
        <v>143</v>
      </c>
      <c r="J26" s="180" t="s">
        <v>149</v>
      </c>
      <c r="K26" s="180" t="s">
        <v>196</v>
      </c>
      <c r="L26" s="179">
        <v>30</v>
      </c>
      <c r="M26" s="181" t="s">
        <v>197</v>
      </c>
      <c r="N26" s="181" t="s">
        <v>198</v>
      </c>
      <c r="O26" s="152" t="s">
        <v>166</v>
      </c>
      <c r="P26" s="180" t="s">
        <v>125</v>
      </c>
      <c r="Q26" s="182" t="s">
        <v>122</v>
      </c>
      <c r="R26" s="183" t="s">
        <v>200</v>
      </c>
      <c r="S26" s="183" t="s">
        <v>201</v>
      </c>
      <c r="T26" s="180"/>
      <c r="U26" s="181" t="s">
        <v>398</v>
      </c>
      <c r="V26" s="180" t="s">
        <v>146</v>
      </c>
      <c r="W26" s="180" t="s">
        <v>76</v>
      </c>
      <c r="X26" s="180" t="s">
        <v>106</v>
      </c>
      <c r="Y26" s="180" t="s">
        <v>56</v>
      </c>
      <c r="Z26" s="184" t="s">
        <v>202</v>
      </c>
      <c r="AA26" s="181" t="s">
        <v>138</v>
      </c>
      <c r="AB26" s="185">
        <v>141</v>
      </c>
      <c r="AC26" s="185">
        <v>7125</v>
      </c>
      <c r="AD26" s="185">
        <v>1004625</v>
      </c>
      <c r="AE26" s="185">
        <v>1125180</v>
      </c>
      <c r="AF26" s="185">
        <v>3636</v>
      </c>
      <c r="AG26" s="185">
        <v>7500</v>
      </c>
      <c r="AH26" s="185">
        <v>27270000</v>
      </c>
      <c r="AI26" s="185">
        <v>30542400.000000004</v>
      </c>
      <c r="AJ26" s="186">
        <v>0</v>
      </c>
      <c r="AK26" s="186">
        <v>0</v>
      </c>
      <c r="AL26" s="186">
        <v>0</v>
      </c>
      <c r="AM26" s="186">
        <v>0</v>
      </c>
      <c r="AN26" s="186">
        <v>0</v>
      </c>
      <c r="AO26" s="186">
        <v>0</v>
      </c>
      <c r="AP26" s="186">
        <v>0</v>
      </c>
      <c r="AQ26" s="186">
        <v>0</v>
      </c>
      <c r="AR26" s="186">
        <v>0</v>
      </c>
      <c r="AS26" s="186">
        <v>0</v>
      </c>
      <c r="AT26" s="186">
        <v>0</v>
      </c>
      <c r="AU26" s="186">
        <v>0</v>
      </c>
      <c r="AV26" s="186">
        <f>AB26+AF26+AJ26+AN26+AR26</f>
        <v>3777</v>
      </c>
      <c r="AW26" s="185">
        <f>AD26+AH26+AL26+AP26+AT26</f>
        <v>28274625</v>
      </c>
      <c r="AX26" s="185">
        <f>AW26*1.12</f>
        <v>31667580.000000004</v>
      </c>
      <c r="AY26" s="181" t="s">
        <v>203</v>
      </c>
      <c r="AZ26" s="181"/>
      <c r="BA26" s="181"/>
      <c r="BB26" s="181"/>
      <c r="BC26" s="181" t="s">
        <v>204</v>
      </c>
      <c r="BD26" s="181" t="s">
        <v>204</v>
      </c>
      <c r="BE26" s="181"/>
      <c r="BF26" s="181"/>
      <c r="BG26" s="181"/>
      <c r="BH26" s="181"/>
      <c r="BI26" s="181"/>
      <c r="BJ26" s="167"/>
      <c r="BK26" s="32" t="s">
        <v>653</v>
      </c>
    </row>
    <row r="27" spans="1:63" s="165" customFormat="1" ht="12.95" customHeight="1" x14ac:dyDescent="0.25">
      <c r="A27" s="15" t="s">
        <v>191</v>
      </c>
      <c r="B27" s="15"/>
      <c r="C27" s="4" t="s">
        <v>205</v>
      </c>
      <c r="D27" s="15"/>
      <c r="E27" s="206" t="s">
        <v>205</v>
      </c>
      <c r="F27" s="22" t="s">
        <v>206</v>
      </c>
      <c r="G27" s="22" t="s">
        <v>207</v>
      </c>
      <c r="H27" s="22" t="s">
        <v>208</v>
      </c>
      <c r="I27" s="23" t="s">
        <v>143</v>
      </c>
      <c r="J27" s="23" t="s">
        <v>149</v>
      </c>
      <c r="K27" s="23" t="s">
        <v>196</v>
      </c>
      <c r="L27" s="22">
        <v>30</v>
      </c>
      <c r="M27" s="5" t="s">
        <v>197</v>
      </c>
      <c r="N27" s="5" t="s">
        <v>198</v>
      </c>
      <c r="O27" s="5" t="s">
        <v>199</v>
      </c>
      <c r="P27" s="23" t="s">
        <v>125</v>
      </c>
      <c r="Q27" s="24" t="s">
        <v>122</v>
      </c>
      <c r="R27" s="25" t="s">
        <v>200</v>
      </c>
      <c r="S27" s="25" t="s">
        <v>201</v>
      </c>
      <c r="T27" s="23"/>
      <c r="U27" s="5" t="s">
        <v>126</v>
      </c>
      <c r="V27" s="23" t="s">
        <v>146</v>
      </c>
      <c r="W27" s="23" t="s">
        <v>76</v>
      </c>
      <c r="X27" s="23" t="s">
        <v>106</v>
      </c>
      <c r="Y27" s="23" t="s">
        <v>56</v>
      </c>
      <c r="Z27" s="39" t="s">
        <v>202</v>
      </c>
      <c r="AA27" s="5" t="s">
        <v>138</v>
      </c>
      <c r="AB27" s="26">
        <v>4416</v>
      </c>
      <c r="AC27" s="26">
        <v>11282.54</v>
      </c>
      <c r="AD27" s="26">
        <v>49823696.640000001</v>
      </c>
      <c r="AE27" s="26">
        <v>55802540.236800008</v>
      </c>
      <c r="AF27" s="26">
        <v>4458</v>
      </c>
      <c r="AG27" s="26">
        <v>11282.54</v>
      </c>
      <c r="AH27" s="26">
        <v>50297563.32</v>
      </c>
      <c r="AI27" s="26">
        <v>56333270.918400005</v>
      </c>
      <c r="AJ27" s="19">
        <v>0</v>
      </c>
      <c r="AK27" s="19">
        <v>0</v>
      </c>
      <c r="AL27" s="19">
        <v>0</v>
      </c>
      <c r="AM27" s="19">
        <v>0</v>
      </c>
      <c r="AN27" s="19">
        <v>0</v>
      </c>
      <c r="AO27" s="19">
        <v>0</v>
      </c>
      <c r="AP27" s="19">
        <v>0</v>
      </c>
      <c r="AQ27" s="19">
        <v>0</v>
      </c>
      <c r="AR27" s="19">
        <v>0</v>
      </c>
      <c r="AS27" s="19">
        <v>0</v>
      </c>
      <c r="AT27" s="19">
        <v>0</v>
      </c>
      <c r="AU27" s="19">
        <v>0</v>
      </c>
      <c r="AV27" s="41">
        <f t="shared" si="0"/>
        <v>8874</v>
      </c>
      <c r="AW27" s="41">
        <v>0</v>
      </c>
      <c r="AX27" s="41">
        <f t="shared" ref="AX27:AX29" si="8">AW27*1.12</f>
        <v>0</v>
      </c>
      <c r="AY27" s="5" t="s">
        <v>203</v>
      </c>
      <c r="AZ27" s="5"/>
      <c r="BA27" s="5"/>
      <c r="BB27" s="5"/>
      <c r="BC27" s="5" t="s">
        <v>209</v>
      </c>
      <c r="BD27" s="5" t="s">
        <v>209</v>
      </c>
      <c r="BE27" s="5"/>
      <c r="BF27" s="5"/>
      <c r="BG27" s="5"/>
      <c r="BH27" s="5"/>
      <c r="BI27" s="5"/>
      <c r="BJ27" s="167"/>
      <c r="BK27" s="27"/>
    </row>
    <row r="28" spans="1:63" s="165" customFormat="1" ht="12.95" customHeight="1" x14ac:dyDescent="0.25">
      <c r="A28" s="15" t="s">
        <v>191</v>
      </c>
      <c r="B28" s="15"/>
      <c r="C28" s="4" t="s">
        <v>399</v>
      </c>
      <c r="D28" s="15"/>
      <c r="E28" s="207" t="s">
        <v>205</v>
      </c>
      <c r="F28" s="22" t="s">
        <v>206</v>
      </c>
      <c r="G28" s="22" t="s">
        <v>207</v>
      </c>
      <c r="H28" s="22" t="s">
        <v>208</v>
      </c>
      <c r="I28" s="23" t="s">
        <v>143</v>
      </c>
      <c r="J28" s="23" t="s">
        <v>149</v>
      </c>
      <c r="K28" s="23" t="s">
        <v>196</v>
      </c>
      <c r="L28" s="22">
        <v>30</v>
      </c>
      <c r="M28" s="5" t="s">
        <v>197</v>
      </c>
      <c r="N28" s="5" t="s">
        <v>198</v>
      </c>
      <c r="O28" s="1" t="s">
        <v>126</v>
      </c>
      <c r="P28" s="23" t="s">
        <v>125</v>
      </c>
      <c r="Q28" s="24" t="s">
        <v>122</v>
      </c>
      <c r="R28" s="25" t="s">
        <v>200</v>
      </c>
      <c r="S28" s="25" t="s">
        <v>201</v>
      </c>
      <c r="T28" s="23"/>
      <c r="U28" s="5" t="s">
        <v>398</v>
      </c>
      <c r="V28" s="23" t="s">
        <v>146</v>
      </c>
      <c r="W28" s="23" t="s">
        <v>76</v>
      </c>
      <c r="X28" s="23" t="s">
        <v>106</v>
      </c>
      <c r="Y28" s="23" t="s">
        <v>56</v>
      </c>
      <c r="Z28" s="39" t="s">
        <v>202</v>
      </c>
      <c r="AA28" s="5" t="s">
        <v>138</v>
      </c>
      <c r="AB28" s="26">
        <v>4416</v>
      </c>
      <c r="AC28" s="26">
        <v>11282.54</v>
      </c>
      <c r="AD28" s="26">
        <v>49823696.640000001</v>
      </c>
      <c r="AE28" s="26">
        <v>55802540.236800008</v>
      </c>
      <c r="AF28" s="26">
        <v>4458</v>
      </c>
      <c r="AG28" s="26">
        <v>11282.54</v>
      </c>
      <c r="AH28" s="26">
        <v>50297563.32</v>
      </c>
      <c r="AI28" s="26">
        <v>56333270.918400005</v>
      </c>
      <c r="AJ28" s="19">
        <v>0</v>
      </c>
      <c r="AK28" s="19">
        <v>0</v>
      </c>
      <c r="AL28" s="19">
        <v>0</v>
      </c>
      <c r="AM28" s="19">
        <v>0</v>
      </c>
      <c r="AN28" s="19">
        <v>0</v>
      </c>
      <c r="AO28" s="19">
        <v>0</v>
      </c>
      <c r="AP28" s="19">
        <v>0</v>
      </c>
      <c r="AQ28" s="19">
        <v>0</v>
      </c>
      <c r="AR28" s="19">
        <v>0</v>
      </c>
      <c r="AS28" s="19">
        <v>0</v>
      </c>
      <c r="AT28" s="19">
        <v>0</v>
      </c>
      <c r="AU28" s="19">
        <v>0</v>
      </c>
      <c r="AV28" s="64">
        <f t="shared" si="0"/>
        <v>8874</v>
      </c>
      <c r="AW28" s="41">
        <v>0</v>
      </c>
      <c r="AX28" s="41">
        <f t="shared" si="8"/>
        <v>0</v>
      </c>
      <c r="AY28" s="5" t="s">
        <v>203</v>
      </c>
      <c r="AZ28" s="5"/>
      <c r="BA28" s="5"/>
      <c r="BB28" s="5"/>
      <c r="BC28" s="5" t="s">
        <v>209</v>
      </c>
      <c r="BD28" s="5" t="s">
        <v>209</v>
      </c>
      <c r="BE28" s="5"/>
      <c r="BF28" s="5"/>
      <c r="BG28" s="5"/>
      <c r="BH28" s="5"/>
      <c r="BI28" s="5"/>
      <c r="BJ28" s="167"/>
      <c r="BK28" s="289">
        <v>14.2</v>
      </c>
    </row>
    <row r="29" spans="1:63" s="165" customFormat="1" ht="12.95" customHeight="1" x14ac:dyDescent="0.25">
      <c r="A29" s="15" t="s">
        <v>191</v>
      </c>
      <c r="B29" s="15"/>
      <c r="C29" s="4" t="s">
        <v>648</v>
      </c>
      <c r="D29" s="15"/>
      <c r="E29" s="208" t="s">
        <v>205</v>
      </c>
      <c r="F29" s="89" t="s">
        <v>206</v>
      </c>
      <c r="G29" s="89" t="s">
        <v>207</v>
      </c>
      <c r="H29" s="89" t="s">
        <v>208</v>
      </c>
      <c r="I29" s="90" t="s">
        <v>143</v>
      </c>
      <c r="J29" s="90" t="s">
        <v>149</v>
      </c>
      <c r="K29" s="90" t="s">
        <v>196</v>
      </c>
      <c r="L29" s="89">
        <v>30</v>
      </c>
      <c r="M29" s="91" t="s">
        <v>197</v>
      </c>
      <c r="N29" s="91" t="s">
        <v>198</v>
      </c>
      <c r="O29" s="92" t="s">
        <v>166</v>
      </c>
      <c r="P29" s="90" t="s">
        <v>125</v>
      </c>
      <c r="Q29" s="93" t="s">
        <v>122</v>
      </c>
      <c r="R29" s="94" t="s">
        <v>200</v>
      </c>
      <c r="S29" s="94" t="s">
        <v>201</v>
      </c>
      <c r="T29" s="90"/>
      <c r="U29" s="91" t="s">
        <v>398</v>
      </c>
      <c r="V29" s="90" t="s">
        <v>146</v>
      </c>
      <c r="W29" s="90" t="s">
        <v>76</v>
      </c>
      <c r="X29" s="90" t="s">
        <v>106</v>
      </c>
      <c r="Y29" s="90" t="s">
        <v>56</v>
      </c>
      <c r="Z29" s="95" t="s">
        <v>202</v>
      </c>
      <c r="AA29" s="91" t="s">
        <v>138</v>
      </c>
      <c r="AB29" s="96">
        <v>4416</v>
      </c>
      <c r="AC29" s="96">
        <v>11282.54</v>
      </c>
      <c r="AD29" s="97">
        <f t="shared" ref="AD29" si="9">AB29*AC29</f>
        <v>49823696.640000001</v>
      </c>
      <c r="AE29" s="97">
        <f t="shared" ref="AE29" si="10">AD29*1.12</f>
        <v>55802540.236800008</v>
      </c>
      <c r="AF29" s="96">
        <v>4458</v>
      </c>
      <c r="AG29" s="96">
        <v>11282.54</v>
      </c>
      <c r="AH29" s="97">
        <f t="shared" ref="AH29" si="11">AF29*AG29</f>
        <v>50297563.32</v>
      </c>
      <c r="AI29" s="97">
        <f t="shared" ref="AI29" si="12">AH29*1.12</f>
        <v>56333270.918400005</v>
      </c>
      <c r="AJ29" s="98">
        <v>0</v>
      </c>
      <c r="AK29" s="98">
        <v>0</v>
      </c>
      <c r="AL29" s="98">
        <v>0</v>
      </c>
      <c r="AM29" s="98">
        <v>0</v>
      </c>
      <c r="AN29" s="98">
        <v>0</v>
      </c>
      <c r="AO29" s="98">
        <v>0</v>
      </c>
      <c r="AP29" s="98">
        <v>0</v>
      </c>
      <c r="AQ29" s="98">
        <v>0</v>
      </c>
      <c r="AR29" s="98">
        <v>0</v>
      </c>
      <c r="AS29" s="98">
        <v>0</v>
      </c>
      <c r="AT29" s="98">
        <v>0</v>
      </c>
      <c r="AU29" s="98">
        <v>0</v>
      </c>
      <c r="AV29" s="99">
        <f t="shared" si="0"/>
        <v>8874</v>
      </c>
      <c r="AW29" s="41">
        <v>0</v>
      </c>
      <c r="AX29" s="41">
        <f t="shared" si="8"/>
        <v>0</v>
      </c>
      <c r="AY29" s="91" t="s">
        <v>203</v>
      </c>
      <c r="AZ29" s="91"/>
      <c r="BA29" s="91"/>
      <c r="BB29" s="91"/>
      <c r="BC29" s="91" t="s">
        <v>209</v>
      </c>
      <c r="BD29" s="91" t="s">
        <v>209</v>
      </c>
      <c r="BE29" s="91"/>
      <c r="BF29" s="91"/>
      <c r="BG29" s="91"/>
      <c r="BH29" s="91"/>
      <c r="BI29" s="91"/>
      <c r="BJ29" s="167"/>
      <c r="BK29" s="27">
        <v>14</v>
      </c>
    </row>
    <row r="30" spans="1:63" s="187" customFormat="1" ht="12.95" customHeight="1" x14ac:dyDescent="0.25">
      <c r="A30" s="158" t="s">
        <v>191</v>
      </c>
      <c r="B30" s="158">
        <v>270000017</v>
      </c>
      <c r="C30" s="158" t="s">
        <v>654</v>
      </c>
      <c r="D30" s="158"/>
      <c r="E30" s="158" t="s">
        <v>205</v>
      </c>
      <c r="F30" s="179" t="s">
        <v>206</v>
      </c>
      <c r="G30" s="179" t="s">
        <v>207</v>
      </c>
      <c r="H30" s="179" t="s">
        <v>208</v>
      </c>
      <c r="I30" s="180" t="s">
        <v>143</v>
      </c>
      <c r="J30" s="180" t="s">
        <v>149</v>
      </c>
      <c r="K30" s="180" t="s">
        <v>196</v>
      </c>
      <c r="L30" s="179">
        <v>30</v>
      </c>
      <c r="M30" s="181" t="s">
        <v>197</v>
      </c>
      <c r="N30" s="181" t="s">
        <v>198</v>
      </c>
      <c r="O30" s="152" t="s">
        <v>166</v>
      </c>
      <c r="P30" s="180" t="s">
        <v>125</v>
      </c>
      <c r="Q30" s="182" t="s">
        <v>122</v>
      </c>
      <c r="R30" s="183" t="s">
        <v>200</v>
      </c>
      <c r="S30" s="183" t="s">
        <v>201</v>
      </c>
      <c r="T30" s="180"/>
      <c r="U30" s="181" t="s">
        <v>398</v>
      </c>
      <c r="V30" s="180" t="s">
        <v>146</v>
      </c>
      <c r="W30" s="180" t="s">
        <v>76</v>
      </c>
      <c r="X30" s="180" t="s">
        <v>106</v>
      </c>
      <c r="Y30" s="180" t="s">
        <v>56</v>
      </c>
      <c r="Z30" s="184" t="s">
        <v>202</v>
      </c>
      <c r="AA30" s="181" t="s">
        <v>138</v>
      </c>
      <c r="AB30" s="185">
        <v>2954</v>
      </c>
      <c r="AC30" s="185">
        <v>8461.9</v>
      </c>
      <c r="AD30" s="185">
        <v>24996452.599999998</v>
      </c>
      <c r="AE30" s="185">
        <v>27996026.912</v>
      </c>
      <c r="AF30" s="185">
        <v>4458</v>
      </c>
      <c r="AG30" s="185">
        <v>11282.54</v>
      </c>
      <c r="AH30" s="185">
        <v>50297563.32</v>
      </c>
      <c r="AI30" s="185">
        <v>56333270.918400005</v>
      </c>
      <c r="AJ30" s="186">
        <v>0</v>
      </c>
      <c r="AK30" s="186">
        <v>0</v>
      </c>
      <c r="AL30" s="186">
        <v>0</v>
      </c>
      <c r="AM30" s="186">
        <v>0</v>
      </c>
      <c r="AN30" s="186">
        <v>0</v>
      </c>
      <c r="AO30" s="186">
        <v>0</v>
      </c>
      <c r="AP30" s="186">
        <v>0</v>
      </c>
      <c r="AQ30" s="186">
        <v>0</v>
      </c>
      <c r="AR30" s="186">
        <v>0</v>
      </c>
      <c r="AS30" s="186">
        <v>0</v>
      </c>
      <c r="AT30" s="186">
        <v>0</v>
      </c>
      <c r="AU30" s="186">
        <v>0</v>
      </c>
      <c r="AV30" s="186">
        <f t="shared" si="0"/>
        <v>7412</v>
      </c>
      <c r="AW30" s="185">
        <f t="shared" ref="AW30" si="13">AD30+AH30+AL30+AP30+AT30</f>
        <v>75294015.920000002</v>
      </c>
      <c r="AX30" s="185">
        <f t="shared" ref="AX30" si="14">AW30*1.12</f>
        <v>84329297.830400005</v>
      </c>
      <c r="AY30" s="181" t="s">
        <v>203</v>
      </c>
      <c r="AZ30" s="181"/>
      <c r="BA30" s="181"/>
      <c r="BB30" s="181"/>
      <c r="BC30" s="181" t="s">
        <v>209</v>
      </c>
      <c r="BD30" s="181" t="s">
        <v>209</v>
      </c>
      <c r="BE30" s="181"/>
      <c r="BF30" s="181"/>
      <c r="BG30" s="181"/>
      <c r="BH30" s="181"/>
      <c r="BI30" s="181"/>
      <c r="BJ30" s="167"/>
      <c r="BK30" s="32" t="s">
        <v>653</v>
      </c>
    </row>
    <row r="31" spans="1:63" s="165" customFormat="1" ht="12.95" customHeight="1" x14ac:dyDescent="0.25">
      <c r="A31" s="15" t="s">
        <v>191</v>
      </c>
      <c r="B31" s="15"/>
      <c r="C31" s="4" t="s">
        <v>210</v>
      </c>
      <c r="D31" s="15"/>
      <c r="E31" s="206" t="s">
        <v>210</v>
      </c>
      <c r="F31" s="22" t="s">
        <v>211</v>
      </c>
      <c r="G31" s="22" t="s">
        <v>194</v>
      </c>
      <c r="H31" s="22" t="s">
        <v>208</v>
      </c>
      <c r="I31" s="23" t="s">
        <v>143</v>
      </c>
      <c r="J31" s="23" t="s">
        <v>149</v>
      </c>
      <c r="K31" s="23" t="s">
        <v>196</v>
      </c>
      <c r="L31" s="22">
        <v>30</v>
      </c>
      <c r="M31" s="5" t="s">
        <v>197</v>
      </c>
      <c r="N31" s="5" t="s">
        <v>198</v>
      </c>
      <c r="O31" s="5" t="s">
        <v>199</v>
      </c>
      <c r="P31" s="23" t="s">
        <v>125</v>
      </c>
      <c r="Q31" s="24" t="s">
        <v>122</v>
      </c>
      <c r="R31" s="25" t="s">
        <v>200</v>
      </c>
      <c r="S31" s="25" t="s">
        <v>201</v>
      </c>
      <c r="T31" s="23"/>
      <c r="U31" s="5" t="s">
        <v>126</v>
      </c>
      <c r="V31" s="23" t="s">
        <v>146</v>
      </c>
      <c r="W31" s="23" t="s">
        <v>76</v>
      </c>
      <c r="X31" s="23" t="s">
        <v>106</v>
      </c>
      <c r="Y31" s="23" t="s">
        <v>56</v>
      </c>
      <c r="Z31" s="39" t="s">
        <v>202</v>
      </c>
      <c r="AA31" s="5" t="s">
        <v>138</v>
      </c>
      <c r="AB31" s="26">
        <v>167</v>
      </c>
      <c r="AC31" s="26">
        <v>14598.57</v>
      </c>
      <c r="AD31" s="26">
        <v>2437961.19</v>
      </c>
      <c r="AE31" s="26">
        <v>2730516.5328000002</v>
      </c>
      <c r="AF31" s="26">
        <v>26</v>
      </c>
      <c r="AG31" s="26">
        <v>14598.57</v>
      </c>
      <c r="AH31" s="26">
        <v>379562.82</v>
      </c>
      <c r="AI31" s="26">
        <v>425110.35840000003</v>
      </c>
      <c r="AJ31" s="19">
        <v>0</v>
      </c>
      <c r="AK31" s="19">
        <v>0</v>
      </c>
      <c r="AL31" s="19">
        <v>0</v>
      </c>
      <c r="AM31" s="19">
        <v>0</v>
      </c>
      <c r="AN31" s="19">
        <v>0</v>
      </c>
      <c r="AO31" s="19">
        <v>0</v>
      </c>
      <c r="AP31" s="19">
        <v>0</v>
      </c>
      <c r="AQ31" s="19">
        <v>0</v>
      </c>
      <c r="AR31" s="19">
        <v>0</v>
      </c>
      <c r="AS31" s="19">
        <v>0</v>
      </c>
      <c r="AT31" s="19">
        <v>0</v>
      </c>
      <c r="AU31" s="19">
        <v>0</v>
      </c>
      <c r="AV31" s="41">
        <f t="shared" si="0"/>
        <v>193</v>
      </c>
      <c r="AW31" s="41">
        <v>0</v>
      </c>
      <c r="AX31" s="41">
        <f t="shared" ref="AX31:AX33" si="15">AW31*1.12</f>
        <v>0</v>
      </c>
      <c r="AY31" s="5" t="s">
        <v>203</v>
      </c>
      <c r="AZ31" s="5"/>
      <c r="BA31" s="5"/>
      <c r="BB31" s="5"/>
      <c r="BC31" s="5" t="s">
        <v>212</v>
      </c>
      <c r="BD31" s="5" t="s">
        <v>212</v>
      </c>
      <c r="BE31" s="5"/>
      <c r="BF31" s="5"/>
      <c r="BG31" s="5"/>
      <c r="BH31" s="5"/>
      <c r="BI31" s="5"/>
      <c r="BJ31" s="167"/>
      <c r="BK31" s="27"/>
    </row>
    <row r="32" spans="1:63" s="165" customFormat="1" ht="12.95" customHeight="1" x14ac:dyDescent="0.25">
      <c r="A32" s="15" t="s">
        <v>191</v>
      </c>
      <c r="B32" s="15"/>
      <c r="C32" s="4" t="s">
        <v>400</v>
      </c>
      <c r="D32" s="15"/>
      <c r="E32" s="209" t="s">
        <v>210</v>
      </c>
      <c r="F32" s="22" t="s">
        <v>211</v>
      </c>
      <c r="G32" s="22" t="s">
        <v>194</v>
      </c>
      <c r="H32" s="22" t="s">
        <v>208</v>
      </c>
      <c r="I32" s="23" t="s">
        <v>143</v>
      </c>
      <c r="J32" s="23" t="s">
        <v>149</v>
      </c>
      <c r="K32" s="23" t="s">
        <v>196</v>
      </c>
      <c r="L32" s="22">
        <v>30</v>
      </c>
      <c r="M32" s="5" t="s">
        <v>197</v>
      </c>
      <c r="N32" s="5" t="s">
        <v>198</v>
      </c>
      <c r="O32" s="1" t="s">
        <v>126</v>
      </c>
      <c r="P32" s="23" t="s">
        <v>125</v>
      </c>
      <c r="Q32" s="24" t="s">
        <v>122</v>
      </c>
      <c r="R32" s="25" t="s">
        <v>200</v>
      </c>
      <c r="S32" s="25" t="s">
        <v>201</v>
      </c>
      <c r="T32" s="23"/>
      <c r="U32" s="5" t="s">
        <v>398</v>
      </c>
      <c r="V32" s="23" t="s">
        <v>146</v>
      </c>
      <c r="W32" s="23" t="s">
        <v>76</v>
      </c>
      <c r="X32" s="23" t="s">
        <v>106</v>
      </c>
      <c r="Y32" s="23" t="s">
        <v>56</v>
      </c>
      <c r="Z32" s="39" t="s">
        <v>202</v>
      </c>
      <c r="AA32" s="5" t="s">
        <v>138</v>
      </c>
      <c r="AB32" s="26">
        <v>167</v>
      </c>
      <c r="AC32" s="26">
        <v>14598.57</v>
      </c>
      <c r="AD32" s="26">
        <v>2437961.19</v>
      </c>
      <c r="AE32" s="26">
        <v>2730516.5328000002</v>
      </c>
      <c r="AF32" s="26">
        <v>26</v>
      </c>
      <c r="AG32" s="26">
        <v>14598.57</v>
      </c>
      <c r="AH32" s="26">
        <v>379562.82</v>
      </c>
      <c r="AI32" s="26">
        <v>425110.35840000003</v>
      </c>
      <c r="AJ32" s="19">
        <v>0</v>
      </c>
      <c r="AK32" s="19">
        <v>0</v>
      </c>
      <c r="AL32" s="19">
        <v>0</v>
      </c>
      <c r="AM32" s="19">
        <v>0</v>
      </c>
      <c r="AN32" s="19">
        <v>0</v>
      </c>
      <c r="AO32" s="19">
        <v>0</v>
      </c>
      <c r="AP32" s="19">
        <v>0</v>
      </c>
      <c r="AQ32" s="19">
        <v>0</v>
      </c>
      <c r="AR32" s="19">
        <v>0</v>
      </c>
      <c r="AS32" s="19">
        <v>0</v>
      </c>
      <c r="AT32" s="19">
        <v>0</v>
      </c>
      <c r="AU32" s="19">
        <v>0</v>
      </c>
      <c r="AV32" s="64">
        <f t="shared" si="0"/>
        <v>193</v>
      </c>
      <c r="AW32" s="41">
        <v>0</v>
      </c>
      <c r="AX32" s="41">
        <f t="shared" si="15"/>
        <v>0</v>
      </c>
      <c r="AY32" s="5" t="s">
        <v>203</v>
      </c>
      <c r="AZ32" s="5"/>
      <c r="BA32" s="5"/>
      <c r="BB32" s="5"/>
      <c r="BC32" s="5" t="s">
        <v>212</v>
      </c>
      <c r="BD32" s="5" t="s">
        <v>212</v>
      </c>
      <c r="BE32" s="5"/>
      <c r="BF32" s="5"/>
      <c r="BG32" s="5"/>
      <c r="BH32" s="5"/>
      <c r="BI32" s="5"/>
      <c r="BJ32" s="167"/>
      <c r="BK32" s="289">
        <v>14.2</v>
      </c>
    </row>
    <row r="33" spans="1:63" s="165" customFormat="1" ht="12.95" customHeight="1" x14ac:dyDescent="0.25">
      <c r="A33" s="15" t="s">
        <v>191</v>
      </c>
      <c r="B33" s="15"/>
      <c r="C33" s="4" t="s">
        <v>649</v>
      </c>
      <c r="D33" s="15"/>
      <c r="E33" s="210" t="s">
        <v>210</v>
      </c>
      <c r="F33" s="89" t="s">
        <v>211</v>
      </c>
      <c r="G33" s="89" t="s">
        <v>194</v>
      </c>
      <c r="H33" s="89" t="s">
        <v>208</v>
      </c>
      <c r="I33" s="90" t="s">
        <v>143</v>
      </c>
      <c r="J33" s="90" t="s">
        <v>149</v>
      </c>
      <c r="K33" s="90" t="s">
        <v>196</v>
      </c>
      <c r="L33" s="89">
        <v>30</v>
      </c>
      <c r="M33" s="91" t="s">
        <v>197</v>
      </c>
      <c r="N33" s="91" t="s">
        <v>198</v>
      </c>
      <c r="O33" s="92" t="s">
        <v>166</v>
      </c>
      <c r="P33" s="90" t="s">
        <v>125</v>
      </c>
      <c r="Q33" s="93" t="s">
        <v>122</v>
      </c>
      <c r="R33" s="94" t="s">
        <v>200</v>
      </c>
      <c r="S33" s="94" t="s">
        <v>201</v>
      </c>
      <c r="T33" s="90"/>
      <c r="U33" s="91" t="s">
        <v>398</v>
      </c>
      <c r="V33" s="90" t="s">
        <v>146</v>
      </c>
      <c r="W33" s="90" t="s">
        <v>76</v>
      </c>
      <c r="X33" s="90" t="s">
        <v>106</v>
      </c>
      <c r="Y33" s="90" t="s">
        <v>56</v>
      </c>
      <c r="Z33" s="95" t="s">
        <v>202</v>
      </c>
      <c r="AA33" s="91" t="s">
        <v>138</v>
      </c>
      <c r="AB33" s="96">
        <v>167</v>
      </c>
      <c r="AC33" s="96">
        <v>14598.57</v>
      </c>
      <c r="AD33" s="97">
        <f t="shared" ref="AD33" si="16">AB33*AC33</f>
        <v>2437961.19</v>
      </c>
      <c r="AE33" s="97">
        <f t="shared" ref="AE33" si="17">AD33*1.12</f>
        <v>2730516.5328000002</v>
      </c>
      <c r="AF33" s="96">
        <v>26</v>
      </c>
      <c r="AG33" s="96">
        <v>14598.57</v>
      </c>
      <c r="AH33" s="97">
        <f t="shared" ref="AH33" si="18">AF33*AG33</f>
        <v>379562.82</v>
      </c>
      <c r="AI33" s="97">
        <f t="shared" ref="AI33" si="19">AH33*1.12</f>
        <v>425110.35840000003</v>
      </c>
      <c r="AJ33" s="98">
        <v>0</v>
      </c>
      <c r="AK33" s="98">
        <v>0</v>
      </c>
      <c r="AL33" s="98">
        <v>0</v>
      </c>
      <c r="AM33" s="98">
        <v>0</v>
      </c>
      <c r="AN33" s="98">
        <v>0</v>
      </c>
      <c r="AO33" s="98">
        <v>0</v>
      </c>
      <c r="AP33" s="98">
        <v>0</v>
      </c>
      <c r="AQ33" s="98">
        <v>0</v>
      </c>
      <c r="AR33" s="98">
        <v>0</v>
      </c>
      <c r="AS33" s="98">
        <v>0</v>
      </c>
      <c r="AT33" s="98">
        <v>0</v>
      </c>
      <c r="AU33" s="98">
        <v>0</v>
      </c>
      <c r="AV33" s="99">
        <f t="shared" si="0"/>
        <v>193</v>
      </c>
      <c r="AW33" s="41">
        <v>0</v>
      </c>
      <c r="AX33" s="41">
        <f t="shared" si="15"/>
        <v>0</v>
      </c>
      <c r="AY33" s="91" t="s">
        <v>203</v>
      </c>
      <c r="AZ33" s="91"/>
      <c r="BA33" s="91"/>
      <c r="BB33" s="91"/>
      <c r="BC33" s="91" t="s">
        <v>212</v>
      </c>
      <c r="BD33" s="91" t="s">
        <v>212</v>
      </c>
      <c r="BE33" s="91"/>
      <c r="BF33" s="91"/>
      <c r="BG33" s="91"/>
      <c r="BH33" s="91"/>
      <c r="BI33" s="91"/>
      <c r="BJ33" s="167"/>
      <c r="BK33" s="27">
        <v>14</v>
      </c>
    </row>
    <row r="34" spans="1:63" s="187" customFormat="1" ht="12.95" customHeight="1" x14ac:dyDescent="0.25">
      <c r="A34" s="158" t="s">
        <v>191</v>
      </c>
      <c r="B34" s="158">
        <v>270005786</v>
      </c>
      <c r="C34" s="158" t="s">
        <v>655</v>
      </c>
      <c r="D34" s="158"/>
      <c r="E34" s="158" t="s">
        <v>210</v>
      </c>
      <c r="F34" s="179" t="s">
        <v>211</v>
      </c>
      <c r="G34" s="179" t="s">
        <v>194</v>
      </c>
      <c r="H34" s="179" t="s">
        <v>208</v>
      </c>
      <c r="I34" s="180" t="s">
        <v>143</v>
      </c>
      <c r="J34" s="180" t="s">
        <v>149</v>
      </c>
      <c r="K34" s="180" t="s">
        <v>196</v>
      </c>
      <c r="L34" s="179">
        <v>30</v>
      </c>
      <c r="M34" s="181" t="s">
        <v>197</v>
      </c>
      <c r="N34" s="181" t="s">
        <v>198</v>
      </c>
      <c r="O34" s="152" t="s">
        <v>166</v>
      </c>
      <c r="P34" s="180" t="s">
        <v>125</v>
      </c>
      <c r="Q34" s="182" t="s">
        <v>122</v>
      </c>
      <c r="R34" s="183" t="s">
        <v>200</v>
      </c>
      <c r="S34" s="183" t="s">
        <v>201</v>
      </c>
      <c r="T34" s="180"/>
      <c r="U34" s="181" t="s">
        <v>398</v>
      </c>
      <c r="V34" s="180" t="s">
        <v>146</v>
      </c>
      <c r="W34" s="180" t="s">
        <v>76</v>
      </c>
      <c r="X34" s="180" t="s">
        <v>106</v>
      </c>
      <c r="Y34" s="180" t="s">
        <v>56</v>
      </c>
      <c r="Z34" s="184" t="s">
        <v>202</v>
      </c>
      <c r="AA34" s="181" t="s">
        <v>138</v>
      </c>
      <c r="AB34" s="188">
        <v>32</v>
      </c>
      <c r="AC34" s="185">
        <v>11824.84</v>
      </c>
      <c r="AD34" s="185">
        <v>378394.88</v>
      </c>
      <c r="AE34" s="185">
        <v>423802.26560000004</v>
      </c>
      <c r="AF34" s="185">
        <v>26</v>
      </c>
      <c r="AG34" s="185">
        <v>14598.57</v>
      </c>
      <c r="AH34" s="185">
        <v>379562.82</v>
      </c>
      <c r="AI34" s="185">
        <v>425110.35840000003</v>
      </c>
      <c r="AJ34" s="186">
        <v>0</v>
      </c>
      <c r="AK34" s="186">
        <v>0</v>
      </c>
      <c r="AL34" s="186">
        <v>0</v>
      </c>
      <c r="AM34" s="186">
        <v>0</v>
      </c>
      <c r="AN34" s="186">
        <v>0</v>
      </c>
      <c r="AO34" s="186">
        <v>0</v>
      </c>
      <c r="AP34" s="186">
        <v>0</v>
      </c>
      <c r="AQ34" s="186">
        <v>0</v>
      </c>
      <c r="AR34" s="186">
        <v>0</v>
      </c>
      <c r="AS34" s="186">
        <v>0</v>
      </c>
      <c r="AT34" s="186">
        <v>0</v>
      </c>
      <c r="AU34" s="186">
        <v>0</v>
      </c>
      <c r="AV34" s="186">
        <f t="shared" si="0"/>
        <v>58</v>
      </c>
      <c r="AW34" s="185">
        <f t="shared" ref="AW34" si="20">AD34+AH34+AL34+AP34+AT34</f>
        <v>757957.7</v>
      </c>
      <c r="AX34" s="185">
        <f t="shared" ref="AX34" si="21">AW34*1.12</f>
        <v>848912.62400000007</v>
      </c>
      <c r="AY34" s="181" t="s">
        <v>203</v>
      </c>
      <c r="AZ34" s="181"/>
      <c r="BA34" s="181"/>
      <c r="BB34" s="181"/>
      <c r="BC34" s="181" t="s">
        <v>212</v>
      </c>
      <c r="BD34" s="181" t="s">
        <v>212</v>
      </c>
      <c r="BE34" s="181"/>
      <c r="BF34" s="181"/>
      <c r="BG34" s="181"/>
      <c r="BH34" s="181"/>
      <c r="BI34" s="181"/>
      <c r="BJ34" s="167"/>
      <c r="BK34" s="32" t="s">
        <v>653</v>
      </c>
    </row>
    <row r="35" spans="1:63" s="165" customFormat="1" ht="12.95" customHeight="1" x14ac:dyDescent="0.25">
      <c r="A35" s="15" t="s">
        <v>191</v>
      </c>
      <c r="B35" s="15"/>
      <c r="C35" s="4" t="s">
        <v>213</v>
      </c>
      <c r="D35" s="15"/>
      <c r="E35" s="206" t="s">
        <v>213</v>
      </c>
      <c r="F35" s="22" t="s">
        <v>214</v>
      </c>
      <c r="G35" s="22" t="s">
        <v>194</v>
      </c>
      <c r="H35" s="22" t="s">
        <v>215</v>
      </c>
      <c r="I35" s="23" t="s">
        <v>143</v>
      </c>
      <c r="J35" s="23" t="s">
        <v>149</v>
      </c>
      <c r="K35" s="23" t="s">
        <v>196</v>
      </c>
      <c r="L35" s="22">
        <v>30</v>
      </c>
      <c r="M35" s="5" t="s">
        <v>197</v>
      </c>
      <c r="N35" s="5" t="s">
        <v>198</v>
      </c>
      <c r="O35" s="5" t="s">
        <v>199</v>
      </c>
      <c r="P35" s="23" t="s">
        <v>125</v>
      </c>
      <c r="Q35" s="24" t="s">
        <v>122</v>
      </c>
      <c r="R35" s="25" t="s">
        <v>200</v>
      </c>
      <c r="S35" s="25" t="s">
        <v>201</v>
      </c>
      <c r="T35" s="23"/>
      <c r="U35" s="5" t="s">
        <v>126</v>
      </c>
      <c r="V35" s="23" t="s">
        <v>146</v>
      </c>
      <c r="W35" s="23" t="s">
        <v>76</v>
      </c>
      <c r="X35" s="23" t="s">
        <v>106</v>
      </c>
      <c r="Y35" s="23" t="s">
        <v>56</v>
      </c>
      <c r="Z35" s="39" t="s">
        <v>202</v>
      </c>
      <c r="AA35" s="5" t="s">
        <v>138</v>
      </c>
      <c r="AB35" s="26">
        <v>2409</v>
      </c>
      <c r="AC35" s="26">
        <v>14326.11</v>
      </c>
      <c r="AD35" s="26">
        <v>34511598.990000002</v>
      </c>
      <c r="AE35" s="26">
        <v>38652990.868800007</v>
      </c>
      <c r="AF35" s="26">
        <v>2180</v>
      </c>
      <c r="AG35" s="26">
        <v>14326.11</v>
      </c>
      <c r="AH35" s="26">
        <v>31230919.800000001</v>
      </c>
      <c r="AI35" s="26">
        <v>34978630.176000006</v>
      </c>
      <c r="AJ35" s="19">
        <v>0</v>
      </c>
      <c r="AK35" s="19">
        <v>0</v>
      </c>
      <c r="AL35" s="19">
        <v>0</v>
      </c>
      <c r="AM35" s="19">
        <v>0</v>
      </c>
      <c r="AN35" s="19">
        <v>0</v>
      </c>
      <c r="AO35" s="19">
        <v>0</v>
      </c>
      <c r="AP35" s="19">
        <v>0</v>
      </c>
      <c r="AQ35" s="19">
        <v>0</v>
      </c>
      <c r="AR35" s="19">
        <v>0</v>
      </c>
      <c r="AS35" s="19">
        <v>0</v>
      </c>
      <c r="AT35" s="19">
        <v>0</v>
      </c>
      <c r="AU35" s="19">
        <v>0</v>
      </c>
      <c r="AV35" s="41">
        <f t="shared" si="0"/>
        <v>4589</v>
      </c>
      <c r="AW35" s="41">
        <v>0</v>
      </c>
      <c r="AX35" s="41">
        <f t="shared" ref="AX35:AX37" si="22">AW35*1.12</f>
        <v>0</v>
      </c>
      <c r="AY35" s="5" t="s">
        <v>203</v>
      </c>
      <c r="AZ35" s="5"/>
      <c r="BA35" s="5"/>
      <c r="BB35" s="5"/>
      <c r="BC35" s="5" t="s">
        <v>216</v>
      </c>
      <c r="BD35" s="5" t="s">
        <v>216</v>
      </c>
      <c r="BE35" s="5"/>
      <c r="BF35" s="5"/>
      <c r="BG35" s="5"/>
      <c r="BH35" s="5"/>
      <c r="BI35" s="5"/>
      <c r="BJ35" s="167"/>
      <c r="BK35" s="27"/>
    </row>
    <row r="36" spans="1:63" s="165" customFormat="1" ht="12.95" customHeight="1" x14ac:dyDescent="0.25">
      <c r="A36" s="15" t="s">
        <v>191</v>
      </c>
      <c r="B36" s="15"/>
      <c r="C36" s="4" t="s">
        <v>401</v>
      </c>
      <c r="D36" s="65"/>
      <c r="E36" s="4" t="s">
        <v>213</v>
      </c>
      <c r="F36" s="22" t="s">
        <v>214</v>
      </c>
      <c r="G36" s="22" t="s">
        <v>194</v>
      </c>
      <c r="H36" s="22" t="s">
        <v>215</v>
      </c>
      <c r="I36" s="23" t="s">
        <v>143</v>
      </c>
      <c r="J36" s="23" t="s">
        <v>149</v>
      </c>
      <c r="K36" s="23" t="s">
        <v>196</v>
      </c>
      <c r="L36" s="22">
        <v>30</v>
      </c>
      <c r="M36" s="5" t="s">
        <v>197</v>
      </c>
      <c r="N36" s="5" t="s">
        <v>198</v>
      </c>
      <c r="O36" s="1" t="s">
        <v>126</v>
      </c>
      <c r="P36" s="23" t="s">
        <v>125</v>
      </c>
      <c r="Q36" s="24" t="s">
        <v>122</v>
      </c>
      <c r="R36" s="25" t="s">
        <v>200</v>
      </c>
      <c r="S36" s="25" t="s">
        <v>201</v>
      </c>
      <c r="T36" s="23"/>
      <c r="U36" s="5" t="s">
        <v>398</v>
      </c>
      <c r="V36" s="23" t="s">
        <v>146</v>
      </c>
      <c r="W36" s="23" t="s">
        <v>76</v>
      </c>
      <c r="X36" s="23" t="s">
        <v>106</v>
      </c>
      <c r="Y36" s="23" t="s">
        <v>56</v>
      </c>
      <c r="Z36" s="39" t="s">
        <v>202</v>
      </c>
      <c r="AA36" s="5" t="s">
        <v>138</v>
      </c>
      <c r="AB36" s="26">
        <v>2409</v>
      </c>
      <c r="AC36" s="26">
        <v>14326.11</v>
      </c>
      <c r="AD36" s="26">
        <v>34511598.990000002</v>
      </c>
      <c r="AE36" s="26">
        <v>38652990.868800007</v>
      </c>
      <c r="AF36" s="26">
        <v>2180</v>
      </c>
      <c r="AG36" s="26">
        <v>14326.11</v>
      </c>
      <c r="AH36" s="26">
        <v>31230919.800000001</v>
      </c>
      <c r="AI36" s="26">
        <v>34978630.176000006</v>
      </c>
      <c r="AJ36" s="19">
        <v>0</v>
      </c>
      <c r="AK36" s="19">
        <v>0</v>
      </c>
      <c r="AL36" s="19">
        <v>0</v>
      </c>
      <c r="AM36" s="19">
        <v>0</v>
      </c>
      <c r="AN36" s="19">
        <v>0</v>
      </c>
      <c r="AO36" s="19">
        <v>0</v>
      </c>
      <c r="AP36" s="19">
        <v>0</v>
      </c>
      <c r="AQ36" s="19">
        <v>0</v>
      </c>
      <c r="AR36" s="19">
        <v>0</v>
      </c>
      <c r="AS36" s="19">
        <v>0</v>
      </c>
      <c r="AT36" s="19">
        <v>0</v>
      </c>
      <c r="AU36" s="19">
        <v>0</v>
      </c>
      <c r="AV36" s="64">
        <f t="shared" si="0"/>
        <v>4589</v>
      </c>
      <c r="AW36" s="41">
        <v>0</v>
      </c>
      <c r="AX36" s="41">
        <f t="shared" si="22"/>
        <v>0</v>
      </c>
      <c r="AY36" s="5" t="s">
        <v>203</v>
      </c>
      <c r="AZ36" s="5"/>
      <c r="BA36" s="5"/>
      <c r="BB36" s="5"/>
      <c r="BC36" s="5" t="s">
        <v>216</v>
      </c>
      <c r="BD36" s="5" t="s">
        <v>216</v>
      </c>
      <c r="BE36" s="5"/>
      <c r="BF36" s="5"/>
      <c r="BG36" s="5"/>
      <c r="BH36" s="5"/>
      <c r="BI36" s="5"/>
      <c r="BJ36" s="167"/>
      <c r="BK36" s="289">
        <v>14.2</v>
      </c>
    </row>
    <row r="37" spans="1:63" s="165" customFormat="1" ht="12.95" customHeight="1" x14ac:dyDescent="0.25">
      <c r="A37" s="88" t="s">
        <v>191</v>
      </c>
      <c r="B37" s="88"/>
      <c r="C37" s="173" t="s">
        <v>650</v>
      </c>
      <c r="D37" s="100"/>
      <c r="E37" s="173" t="s">
        <v>213</v>
      </c>
      <c r="F37" s="89" t="s">
        <v>214</v>
      </c>
      <c r="G37" s="89" t="s">
        <v>194</v>
      </c>
      <c r="H37" s="89" t="s">
        <v>215</v>
      </c>
      <c r="I37" s="90" t="s">
        <v>143</v>
      </c>
      <c r="J37" s="90" t="s">
        <v>149</v>
      </c>
      <c r="K37" s="90" t="s">
        <v>196</v>
      </c>
      <c r="L37" s="89">
        <v>30</v>
      </c>
      <c r="M37" s="91" t="s">
        <v>197</v>
      </c>
      <c r="N37" s="91" t="s">
        <v>198</v>
      </c>
      <c r="O37" s="92" t="s">
        <v>166</v>
      </c>
      <c r="P37" s="90" t="s">
        <v>125</v>
      </c>
      <c r="Q37" s="93" t="s">
        <v>122</v>
      </c>
      <c r="R37" s="94" t="s">
        <v>200</v>
      </c>
      <c r="S37" s="94" t="s">
        <v>201</v>
      </c>
      <c r="T37" s="90"/>
      <c r="U37" s="91" t="s">
        <v>398</v>
      </c>
      <c r="V37" s="90" t="s">
        <v>146</v>
      </c>
      <c r="W37" s="90" t="s">
        <v>76</v>
      </c>
      <c r="X37" s="90" t="s">
        <v>106</v>
      </c>
      <c r="Y37" s="90" t="s">
        <v>56</v>
      </c>
      <c r="Z37" s="95" t="s">
        <v>202</v>
      </c>
      <c r="AA37" s="91" t="s">
        <v>138</v>
      </c>
      <c r="AB37" s="96">
        <v>2409</v>
      </c>
      <c r="AC37" s="96">
        <v>14326.11</v>
      </c>
      <c r="AD37" s="97">
        <f t="shared" ref="AD37" si="23">AB37*AC37</f>
        <v>34511598.990000002</v>
      </c>
      <c r="AE37" s="97">
        <f t="shared" ref="AE37" si="24">AD37*1.12</f>
        <v>38652990.868800007</v>
      </c>
      <c r="AF37" s="96">
        <v>2180</v>
      </c>
      <c r="AG37" s="96">
        <v>14326.11</v>
      </c>
      <c r="AH37" s="97">
        <f t="shared" ref="AH37" si="25">AF37*AG37</f>
        <v>31230919.800000001</v>
      </c>
      <c r="AI37" s="97">
        <f t="shared" ref="AI37" si="26">AH37*1.12</f>
        <v>34978630.176000006</v>
      </c>
      <c r="AJ37" s="98">
        <v>0</v>
      </c>
      <c r="AK37" s="98">
        <v>0</v>
      </c>
      <c r="AL37" s="98">
        <v>0</v>
      </c>
      <c r="AM37" s="98">
        <v>0</v>
      </c>
      <c r="AN37" s="98">
        <v>0</v>
      </c>
      <c r="AO37" s="98">
        <v>0</v>
      </c>
      <c r="AP37" s="98">
        <v>0</v>
      </c>
      <c r="AQ37" s="98">
        <v>0</v>
      </c>
      <c r="AR37" s="98">
        <v>0</v>
      </c>
      <c r="AS37" s="98">
        <v>0</v>
      </c>
      <c r="AT37" s="98">
        <v>0</v>
      </c>
      <c r="AU37" s="98">
        <v>0</v>
      </c>
      <c r="AV37" s="99">
        <f t="shared" si="0"/>
        <v>4589</v>
      </c>
      <c r="AW37" s="41">
        <v>0</v>
      </c>
      <c r="AX37" s="41">
        <f t="shared" si="22"/>
        <v>0</v>
      </c>
      <c r="AY37" s="91" t="s">
        <v>203</v>
      </c>
      <c r="AZ37" s="91"/>
      <c r="BA37" s="91"/>
      <c r="BB37" s="91"/>
      <c r="BC37" s="91" t="s">
        <v>216</v>
      </c>
      <c r="BD37" s="91" t="s">
        <v>216</v>
      </c>
      <c r="BE37" s="91"/>
      <c r="BF37" s="91"/>
      <c r="BG37" s="91"/>
      <c r="BH37" s="91"/>
      <c r="BI37" s="91"/>
      <c r="BJ37" s="167"/>
      <c r="BK37" s="27">
        <v>14</v>
      </c>
    </row>
    <row r="38" spans="1:63" s="187" customFormat="1" ht="12.95" customHeight="1" x14ac:dyDescent="0.25">
      <c r="A38" s="158" t="s">
        <v>191</v>
      </c>
      <c r="B38" s="158">
        <v>270006594</v>
      </c>
      <c r="C38" s="158" t="s">
        <v>656</v>
      </c>
      <c r="D38" s="158"/>
      <c r="E38" s="158" t="s">
        <v>213</v>
      </c>
      <c r="F38" s="179" t="s">
        <v>214</v>
      </c>
      <c r="G38" s="179" t="s">
        <v>194</v>
      </c>
      <c r="H38" s="179" t="s">
        <v>215</v>
      </c>
      <c r="I38" s="180" t="s">
        <v>143</v>
      </c>
      <c r="J38" s="180" t="s">
        <v>149</v>
      </c>
      <c r="K38" s="180" t="s">
        <v>196</v>
      </c>
      <c r="L38" s="179">
        <v>30</v>
      </c>
      <c r="M38" s="181" t="s">
        <v>197</v>
      </c>
      <c r="N38" s="181" t="s">
        <v>198</v>
      </c>
      <c r="O38" s="152" t="s">
        <v>166</v>
      </c>
      <c r="P38" s="180" t="s">
        <v>125</v>
      </c>
      <c r="Q38" s="182" t="s">
        <v>122</v>
      </c>
      <c r="R38" s="183" t="s">
        <v>200</v>
      </c>
      <c r="S38" s="183" t="s">
        <v>201</v>
      </c>
      <c r="T38" s="180"/>
      <c r="U38" s="181" t="s">
        <v>398</v>
      </c>
      <c r="V38" s="180" t="s">
        <v>146</v>
      </c>
      <c r="W38" s="180" t="s">
        <v>76</v>
      </c>
      <c r="X38" s="180" t="s">
        <v>106</v>
      </c>
      <c r="Y38" s="180" t="s">
        <v>56</v>
      </c>
      <c r="Z38" s="184" t="s">
        <v>202</v>
      </c>
      <c r="AA38" s="181" t="s">
        <v>138</v>
      </c>
      <c r="AB38" s="185">
        <v>1219</v>
      </c>
      <c r="AC38" s="185">
        <v>12177.19</v>
      </c>
      <c r="AD38" s="185">
        <v>14843994.610000001</v>
      </c>
      <c r="AE38" s="185">
        <v>16625273.963200003</v>
      </c>
      <c r="AF38" s="185">
        <v>2180</v>
      </c>
      <c r="AG38" s="185">
        <v>14326.11</v>
      </c>
      <c r="AH38" s="185">
        <v>31230919.800000001</v>
      </c>
      <c r="AI38" s="185">
        <v>34978630.176000006</v>
      </c>
      <c r="AJ38" s="186">
        <v>0</v>
      </c>
      <c r="AK38" s="186">
        <v>0</v>
      </c>
      <c r="AL38" s="186">
        <v>0</v>
      </c>
      <c r="AM38" s="186">
        <v>0</v>
      </c>
      <c r="AN38" s="186">
        <v>0</v>
      </c>
      <c r="AO38" s="186">
        <v>0</v>
      </c>
      <c r="AP38" s="186">
        <v>0</v>
      </c>
      <c r="AQ38" s="186">
        <v>0</v>
      </c>
      <c r="AR38" s="186">
        <v>0</v>
      </c>
      <c r="AS38" s="186">
        <v>0</v>
      </c>
      <c r="AT38" s="186">
        <v>0</v>
      </c>
      <c r="AU38" s="186">
        <v>0</v>
      </c>
      <c r="AV38" s="186">
        <f t="shared" si="0"/>
        <v>3399</v>
      </c>
      <c r="AW38" s="185">
        <f t="shared" ref="AW38" si="27">AD38+AH38+AL38+AP38+AT38</f>
        <v>46074914.410000004</v>
      </c>
      <c r="AX38" s="185">
        <f t="shared" ref="AX38:AX137" si="28">AW38*1.12</f>
        <v>51603904.139200009</v>
      </c>
      <c r="AY38" s="181" t="s">
        <v>203</v>
      </c>
      <c r="AZ38" s="181"/>
      <c r="BA38" s="181"/>
      <c r="BB38" s="181"/>
      <c r="BC38" s="181" t="s">
        <v>216</v>
      </c>
      <c r="BD38" s="181" t="s">
        <v>216</v>
      </c>
      <c r="BE38" s="181"/>
      <c r="BF38" s="181"/>
      <c r="BG38" s="181"/>
      <c r="BH38" s="181"/>
      <c r="BI38" s="181"/>
      <c r="BJ38" s="167"/>
      <c r="BK38" s="32" t="s">
        <v>653</v>
      </c>
    </row>
    <row r="39" spans="1:63" s="164" customFormat="1" ht="12.95" customHeight="1" x14ac:dyDescent="0.25">
      <c r="A39" s="66" t="s">
        <v>405</v>
      </c>
      <c r="B39" s="67"/>
      <c r="C39" s="189" t="s">
        <v>466</v>
      </c>
      <c r="D39" s="67"/>
      <c r="E39" s="211"/>
      <c r="F39" s="68" t="s">
        <v>406</v>
      </c>
      <c r="G39" s="68" t="s">
        <v>407</v>
      </c>
      <c r="H39" s="12" t="s">
        <v>408</v>
      </c>
      <c r="I39" s="25" t="s">
        <v>143</v>
      </c>
      <c r="J39" s="1" t="s">
        <v>149</v>
      </c>
      <c r="K39" s="25" t="s">
        <v>196</v>
      </c>
      <c r="L39" s="24">
        <v>30</v>
      </c>
      <c r="M39" s="69" t="s">
        <v>197</v>
      </c>
      <c r="N39" s="70" t="s">
        <v>365</v>
      </c>
      <c r="O39" s="24" t="s">
        <v>126</v>
      </c>
      <c r="P39" s="25" t="s">
        <v>125</v>
      </c>
      <c r="Q39" s="24" t="s">
        <v>122</v>
      </c>
      <c r="R39" s="25" t="s">
        <v>200</v>
      </c>
      <c r="S39" s="25" t="s">
        <v>201</v>
      </c>
      <c r="T39" s="24"/>
      <c r="U39" s="24" t="s">
        <v>398</v>
      </c>
      <c r="V39" s="24" t="s">
        <v>146</v>
      </c>
      <c r="W39" s="9">
        <v>30</v>
      </c>
      <c r="X39" s="9">
        <v>60</v>
      </c>
      <c r="Y39" s="16">
        <v>10</v>
      </c>
      <c r="Z39" s="12" t="s">
        <v>409</v>
      </c>
      <c r="AA39" s="5" t="s">
        <v>138</v>
      </c>
      <c r="AB39" s="71">
        <v>0.2</v>
      </c>
      <c r="AC39" s="190">
        <v>1117338.76</v>
      </c>
      <c r="AD39" s="71">
        <f>AC39*AB39</f>
        <v>223467.75200000001</v>
      </c>
      <c r="AE39" s="71">
        <f>AD39*1.12</f>
        <v>250283.88224000004</v>
      </c>
      <c r="AF39" s="71">
        <v>0.2</v>
      </c>
      <c r="AG39" s="190">
        <v>1117338.76</v>
      </c>
      <c r="AH39" s="71">
        <f>AG39*AF39</f>
        <v>223467.75200000001</v>
      </c>
      <c r="AI39" s="71">
        <f>AH39*1.12</f>
        <v>250283.88224000004</v>
      </c>
      <c r="AJ39" s="19">
        <v>0</v>
      </c>
      <c r="AK39" s="19">
        <v>0</v>
      </c>
      <c r="AL39" s="19">
        <v>0</v>
      </c>
      <c r="AM39" s="19">
        <v>0</v>
      </c>
      <c r="AN39" s="19">
        <v>0</v>
      </c>
      <c r="AO39" s="19">
        <v>0</v>
      </c>
      <c r="AP39" s="19">
        <v>0</v>
      </c>
      <c r="AQ39" s="19">
        <v>0</v>
      </c>
      <c r="AR39" s="19">
        <v>0</v>
      </c>
      <c r="AS39" s="19">
        <v>0</v>
      </c>
      <c r="AT39" s="19">
        <v>0</v>
      </c>
      <c r="AU39" s="19">
        <v>0</v>
      </c>
      <c r="AV39" s="64">
        <f t="shared" si="0"/>
        <v>0.4</v>
      </c>
      <c r="AW39" s="41">
        <v>0</v>
      </c>
      <c r="AX39" s="41">
        <f t="shared" si="28"/>
        <v>0</v>
      </c>
      <c r="AY39" s="4" t="s">
        <v>203</v>
      </c>
      <c r="AZ39" s="25"/>
      <c r="BA39" s="25"/>
      <c r="BB39" s="44"/>
      <c r="BC39" s="12" t="s">
        <v>410</v>
      </c>
      <c r="BD39" s="12" t="s">
        <v>410</v>
      </c>
      <c r="BE39" s="44"/>
      <c r="BF39" s="44"/>
      <c r="BG39" s="44"/>
      <c r="BH39" s="44"/>
      <c r="BI39" s="44"/>
      <c r="BJ39" s="87"/>
      <c r="BK39" s="87"/>
    </row>
    <row r="40" spans="1:63" s="164" customFormat="1" ht="12.95" customHeight="1" x14ac:dyDescent="0.25">
      <c r="A40" s="66" t="s">
        <v>405</v>
      </c>
      <c r="B40" s="101"/>
      <c r="C40" s="191" t="s">
        <v>549</v>
      </c>
      <c r="D40" s="101"/>
      <c r="E40" s="211"/>
      <c r="F40" s="68" t="s">
        <v>406</v>
      </c>
      <c r="G40" s="68" t="s">
        <v>407</v>
      </c>
      <c r="H40" s="12" t="s">
        <v>408</v>
      </c>
      <c r="I40" s="25" t="s">
        <v>143</v>
      </c>
      <c r="J40" s="1" t="s">
        <v>149</v>
      </c>
      <c r="K40" s="25" t="s">
        <v>196</v>
      </c>
      <c r="L40" s="24">
        <v>30</v>
      </c>
      <c r="M40" s="69" t="s">
        <v>197</v>
      </c>
      <c r="N40" s="70" t="s">
        <v>365</v>
      </c>
      <c r="O40" s="1" t="s">
        <v>166</v>
      </c>
      <c r="P40" s="25" t="s">
        <v>125</v>
      </c>
      <c r="Q40" s="24" t="s">
        <v>122</v>
      </c>
      <c r="R40" s="25" t="s">
        <v>200</v>
      </c>
      <c r="S40" s="25" t="s">
        <v>201</v>
      </c>
      <c r="T40" s="24"/>
      <c r="U40" s="24" t="s">
        <v>398</v>
      </c>
      <c r="V40" s="24" t="s">
        <v>146</v>
      </c>
      <c r="W40" s="9">
        <v>30</v>
      </c>
      <c r="X40" s="9">
        <v>60</v>
      </c>
      <c r="Y40" s="16">
        <v>10</v>
      </c>
      <c r="Z40" s="12" t="s">
        <v>409</v>
      </c>
      <c r="AA40" s="5" t="s">
        <v>138</v>
      </c>
      <c r="AB40" s="102">
        <v>0.2</v>
      </c>
      <c r="AC40" s="192">
        <v>1117338.76</v>
      </c>
      <c r="AD40" s="103">
        <f t="shared" ref="AD40" si="29">AB40*AC40</f>
        <v>223467.75200000001</v>
      </c>
      <c r="AE40" s="103">
        <f t="shared" ref="AE40" si="30">AD40*1.12</f>
        <v>250283.88224000004</v>
      </c>
      <c r="AF40" s="104">
        <v>0.2</v>
      </c>
      <c r="AG40" s="192">
        <v>1117338.76</v>
      </c>
      <c r="AH40" s="103">
        <f t="shared" ref="AH40" si="31">AF40*AG40</f>
        <v>223467.75200000001</v>
      </c>
      <c r="AI40" s="103">
        <f t="shared" ref="AI40" si="32">AH40*1.12</f>
        <v>250283.88224000004</v>
      </c>
      <c r="AJ40" s="105">
        <v>0</v>
      </c>
      <c r="AK40" s="105">
        <v>0</v>
      </c>
      <c r="AL40" s="105">
        <v>0</v>
      </c>
      <c r="AM40" s="105">
        <v>0</v>
      </c>
      <c r="AN40" s="105">
        <v>0</v>
      </c>
      <c r="AO40" s="105">
        <v>0</v>
      </c>
      <c r="AP40" s="105">
        <v>0</v>
      </c>
      <c r="AQ40" s="105">
        <v>0</v>
      </c>
      <c r="AR40" s="105">
        <v>0</v>
      </c>
      <c r="AS40" s="105">
        <v>0</v>
      </c>
      <c r="AT40" s="105">
        <v>0</v>
      </c>
      <c r="AU40" s="105">
        <v>0</v>
      </c>
      <c r="AV40" s="106">
        <f t="shared" si="0"/>
        <v>0.4</v>
      </c>
      <c r="AW40" s="41">
        <v>0</v>
      </c>
      <c r="AX40" s="41">
        <f t="shared" si="28"/>
        <v>0</v>
      </c>
      <c r="AY40" s="107" t="s">
        <v>203</v>
      </c>
      <c r="AZ40" s="108"/>
      <c r="BA40" s="108"/>
      <c r="BB40" s="110"/>
      <c r="BC40" s="109" t="s">
        <v>410</v>
      </c>
      <c r="BD40" s="109" t="s">
        <v>410</v>
      </c>
      <c r="BE40" s="110"/>
      <c r="BF40" s="110"/>
      <c r="BG40" s="110"/>
      <c r="BH40" s="110"/>
      <c r="BI40" s="110"/>
      <c r="BJ40" s="87"/>
      <c r="BK40" s="27">
        <v>14</v>
      </c>
    </row>
    <row r="41" spans="1:63" s="187" customFormat="1" ht="12.95" customHeight="1" x14ac:dyDescent="0.25">
      <c r="A41" s="182" t="s">
        <v>405</v>
      </c>
      <c r="B41" s="158">
        <v>210000035</v>
      </c>
      <c r="C41" s="158" t="s">
        <v>657</v>
      </c>
      <c r="D41" s="158"/>
      <c r="E41" s="212"/>
      <c r="F41" s="193" t="s">
        <v>406</v>
      </c>
      <c r="G41" s="193" t="s">
        <v>407</v>
      </c>
      <c r="H41" s="193" t="s">
        <v>408</v>
      </c>
      <c r="I41" s="183" t="s">
        <v>143</v>
      </c>
      <c r="J41" s="152" t="s">
        <v>149</v>
      </c>
      <c r="K41" s="183" t="s">
        <v>196</v>
      </c>
      <c r="L41" s="182">
        <v>30</v>
      </c>
      <c r="M41" s="153" t="s">
        <v>197</v>
      </c>
      <c r="N41" s="194" t="s">
        <v>365</v>
      </c>
      <c r="O41" s="152" t="s">
        <v>166</v>
      </c>
      <c r="P41" s="183" t="s">
        <v>125</v>
      </c>
      <c r="Q41" s="182" t="s">
        <v>122</v>
      </c>
      <c r="R41" s="183" t="s">
        <v>200</v>
      </c>
      <c r="S41" s="183" t="s">
        <v>201</v>
      </c>
      <c r="T41" s="182"/>
      <c r="U41" s="182" t="s">
        <v>398</v>
      </c>
      <c r="V41" s="182" t="s">
        <v>146</v>
      </c>
      <c r="W41" s="193">
        <v>30</v>
      </c>
      <c r="X41" s="193">
        <v>60</v>
      </c>
      <c r="Y41" s="156">
        <v>10</v>
      </c>
      <c r="Z41" s="193" t="s">
        <v>409</v>
      </c>
      <c r="AA41" s="181" t="s">
        <v>138</v>
      </c>
      <c r="AB41" s="185">
        <v>0</v>
      </c>
      <c r="AC41" s="185">
        <v>1117338.76</v>
      </c>
      <c r="AD41" s="185">
        <v>0</v>
      </c>
      <c r="AE41" s="185">
        <v>0</v>
      </c>
      <c r="AF41" s="185">
        <v>0.2</v>
      </c>
      <c r="AG41" s="185">
        <v>1117338.76</v>
      </c>
      <c r="AH41" s="185">
        <v>223467.75200000001</v>
      </c>
      <c r="AI41" s="185">
        <v>250283.88224000004</v>
      </c>
      <c r="AJ41" s="186">
        <v>0</v>
      </c>
      <c r="AK41" s="186">
        <v>0</v>
      </c>
      <c r="AL41" s="186">
        <v>0</v>
      </c>
      <c r="AM41" s="186">
        <v>0</v>
      </c>
      <c r="AN41" s="186">
        <v>0</v>
      </c>
      <c r="AO41" s="186">
        <v>0</v>
      </c>
      <c r="AP41" s="186">
        <v>0</v>
      </c>
      <c r="AQ41" s="186">
        <v>0</v>
      </c>
      <c r="AR41" s="186">
        <v>0</v>
      </c>
      <c r="AS41" s="186">
        <v>0</v>
      </c>
      <c r="AT41" s="186">
        <v>0</v>
      </c>
      <c r="AU41" s="186">
        <v>0</v>
      </c>
      <c r="AV41" s="186">
        <f t="shared" si="0"/>
        <v>0.2</v>
      </c>
      <c r="AW41" s="185">
        <f t="shared" ref="AW41:AW133" si="33">AD41+AH41+AL41+AP41+AT41</f>
        <v>223467.75200000001</v>
      </c>
      <c r="AX41" s="185">
        <f t="shared" si="28"/>
        <v>250283.88224000004</v>
      </c>
      <c r="AY41" s="158" t="s">
        <v>203</v>
      </c>
      <c r="AZ41" s="183"/>
      <c r="BA41" s="183"/>
      <c r="BB41" s="195"/>
      <c r="BC41" s="193" t="s">
        <v>410</v>
      </c>
      <c r="BD41" s="193" t="s">
        <v>410</v>
      </c>
      <c r="BE41" s="195"/>
      <c r="BF41" s="195"/>
      <c r="BG41" s="195"/>
      <c r="BH41" s="195"/>
      <c r="BI41" s="195"/>
      <c r="BJ41" s="87"/>
      <c r="BK41" s="32" t="s">
        <v>653</v>
      </c>
    </row>
    <row r="42" spans="1:63" s="164" customFormat="1" ht="12.95" customHeight="1" x14ac:dyDescent="0.25">
      <c r="A42" s="66" t="s">
        <v>405</v>
      </c>
      <c r="B42" s="72"/>
      <c r="C42" s="189" t="s">
        <v>467</v>
      </c>
      <c r="D42" s="72"/>
      <c r="E42" s="211"/>
      <c r="F42" s="68" t="s">
        <v>411</v>
      </c>
      <c r="G42" s="68" t="s">
        <v>407</v>
      </c>
      <c r="H42" s="12" t="s">
        <v>412</v>
      </c>
      <c r="I42" s="25" t="s">
        <v>143</v>
      </c>
      <c r="J42" s="1" t="s">
        <v>149</v>
      </c>
      <c r="K42" s="25" t="s">
        <v>196</v>
      </c>
      <c r="L42" s="24">
        <v>30</v>
      </c>
      <c r="M42" s="69" t="s">
        <v>197</v>
      </c>
      <c r="N42" s="70" t="s">
        <v>365</v>
      </c>
      <c r="O42" s="24" t="s">
        <v>126</v>
      </c>
      <c r="P42" s="25" t="s">
        <v>125</v>
      </c>
      <c r="Q42" s="24" t="s">
        <v>122</v>
      </c>
      <c r="R42" s="25" t="s">
        <v>200</v>
      </c>
      <c r="S42" s="25" t="s">
        <v>201</v>
      </c>
      <c r="T42" s="24"/>
      <c r="U42" s="24" t="s">
        <v>398</v>
      </c>
      <c r="V42" s="24" t="s">
        <v>146</v>
      </c>
      <c r="W42" s="9">
        <v>30</v>
      </c>
      <c r="X42" s="9">
        <v>60</v>
      </c>
      <c r="Y42" s="16">
        <v>10</v>
      </c>
      <c r="Z42" s="86" t="s">
        <v>413</v>
      </c>
      <c r="AA42" s="5" t="s">
        <v>138</v>
      </c>
      <c r="AB42" s="71">
        <v>2200</v>
      </c>
      <c r="AC42" s="190">
        <v>1733.42</v>
      </c>
      <c r="AD42" s="71">
        <f t="shared" ref="AD42:AD137" si="34">AC42*AB42</f>
        <v>3813524</v>
      </c>
      <c r="AE42" s="71">
        <f t="shared" ref="AE42:AE137" si="35">AD42*1.12</f>
        <v>4271146.8800000008</v>
      </c>
      <c r="AF42" s="71">
        <v>2200</v>
      </c>
      <c r="AG42" s="190">
        <v>1733.42</v>
      </c>
      <c r="AH42" s="71">
        <f t="shared" ref="AH42:AH137" si="36">AG42*AF42</f>
        <v>3813524</v>
      </c>
      <c r="AI42" s="71">
        <f t="shared" ref="AI42:AI137" si="37">AH42*1.12</f>
        <v>4271146.8800000008</v>
      </c>
      <c r="AJ42" s="19">
        <v>0</v>
      </c>
      <c r="AK42" s="19">
        <v>0</v>
      </c>
      <c r="AL42" s="19">
        <v>0</v>
      </c>
      <c r="AM42" s="19">
        <v>0</v>
      </c>
      <c r="AN42" s="19">
        <v>0</v>
      </c>
      <c r="AO42" s="19">
        <v>0</v>
      </c>
      <c r="AP42" s="19">
        <v>0</v>
      </c>
      <c r="AQ42" s="19">
        <v>0</v>
      </c>
      <c r="AR42" s="19">
        <v>0</v>
      </c>
      <c r="AS42" s="19">
        <v>0</v>
      </c>
      <c r="AT42" s="19">
        <v>0</v>
      </c>
      <c r="AU42" s="19">
        <v>0</v>
      </c>
      <c r="AV42" s="64">
        <f t="shared" ref="AV42:AV137" si="38">AB42+AF42+AJ42+AN42+AR42</f>
        <v>4400</v>
      </c>
      <c r="AW42" s="41">
        <v>0</v>
      </c>
      <c r="AX42" s="41">
        <f t="shared" si="28"/>
        <v>0</v>
      </c>
      <c r="AY42" s="4" t="s">
        <v>203</v>
      </c>
      <c r="AZ42" s="25"/>
      <c r="BA42" s="25"/>
      <c r="BB42" s="44"/>
      <c r="BC42" s="12" t="s">
        <v>414</v>
      </c>
      <c r="BD42" s="12" t="s">
        <v>414</v>
      </c>
      <c r="BE42" s="44"/>
      <c r="BF42" s="44"/>
      <c r="BG42" s="44"/>
      <c r="BH42" s="44"/>
      <c r="BI42" s="44"/>
      <c r="BJ42" s="87"/>
      <c r="BK42" s="87"/>
    </row>
    <row r="43" spans="1:63" s="164" customFormat="1" ht="12.95" customHeight="1" x14ac:dyDescent="0.25">
      <c r="A43" s="66" t="s">
        <v>405</v>
      </c>
      <c r="B43" s="111"/>
      <c r="C43" s="191" t="s">
        <v>550</v>
      </c>
      <c r="D43" s="111"/>
      <c r="E43" s="211"/>
      <c r="F43" s="68" t="s">
        <v>411</v>
      </c>
      <c r="G43" s="68" t="s">
        <v>407</v>
      </c>
      <c r="H43" s="12" t="s">
        <v>412</v>
      </c>
      <c r="I43" s="25" t="s">
        <v>143</v>
      </c>
      <c r="J43" s="1" t="s">
        <v>149</v>
      </c>
      <c r="K43" s="25" t="s">
        <v>196</v>
      </c>
      <c r="L43" s="24">
        <v>30</v>
      </c>
      <c r="M43" s="69" t="s">
        <v>197</v>
      </c>
      <c r="N43" s="70" t="s">
        <v>365</v>
      </c>
      <c r="O43" s="1" t="s">
        <v>166</v>
      </c>
      <c r="P43" s="25" t="s">
        <v>125</v>
      </c>
      <c r="Q43" s="24" t="s">
        <v>122</v>
      </c>
      <c r="R43" s="25" t="s">
        <v>200</v>
      </c>
      <c r="S43" s="25" t="s">
        <v>201</v>
      </c>
      <c r="T43" s="24"/>
      <c r="U43" s="24" t="s">
        <v>398</v>
      </c>
      <c r="V43" s="24" t="s">
        <v>146</v>
      </c>
      <c r="W43" s="9">
        <v>30</v>
      </c>
      <c r="X43" s="9">
        <v>60</v>
      </c>
      <c r="Y43" s="16">
        <v>10</v>
      </c>
      <c r="Z43" s="86" t="s">
        <v>413</v>
      </c>
      <c r="AA43" s="5" t="s">
        <v>138</v>
      </c>
      <c r="AB43" s="102">
        <v>2200</v>
      </c>
      <c r="AC43" s="192">
        <v>1733.42</v>
      </c>
      <c r="AD43" s="103">
        <f t="shared" ref="AD43" si="39">AB43*AC43</f>
        <v>3813524</v>
      </c>
      <c r="AE43" s="103">
        <f t="shared" si="35"/>
        <v>4271146.8800000008</v>
      </c>
      <c r="AF43" s="104">
        <v>2200</v>
      </c>
      <c r="AG43" s="192">
        <v>1733.42</v>
      </c>
      <c r="AH43" s="103">
        <f t="shared" ref="AH43" si="40">AF43*AG43</f>
        <v>3813524</v>
      </c>
      <c r="AI43" s="103">
        <f t="shared" si="37"/>
        <v>4271146.8800000008</v>
      </c>
      <c r="AJ43" s="105">
        <v>0</v>
      </c>
      <c r="AK43" s="105">
        <v>0</v>
      </c>
      <c r="AL43" s="105">
        <v>0</v>
      </c>
      <c r="AM43" s="105">
        <v>0</v>
      </c>
      <c r="AN43" s="105">
        <v>0</v>
      </c>
      <c r="AO43" s="105">
        <v>0</v>
      </c>
      <c r="AP43" s="105">
        <v>0</v>
      </c>
      <c r="AQ43" s="105">
        <v>0</v>
      </c>
      <c r="AR43" s="105">
        <v>0</v>
      </c>
      <c r="AS43" s="105">
        <v>0</v>
      </c>
      <c r="AT43" s="105">
        <v>0</v>
      </c>
      <c r="AU43" s="105">
        <v>0</v>
      </c>
      <c r="AV43" s="106">
        <f t="shared" si="38"/>
        <v>4400</v>
      </c>
      <c r="AW43" s="41">
        <v>0</v>
      </c>
      <c r="AX43" s="41">
        <f t="shared" si="28"/>
        <v>0</v>
      </c>
      <c r="AY43" s="107" t="s">
        <v>203</v>
      </c>
      <c r="AZ43" s="108"/>
      <c r="BA43" s="108"/>
      <c r="BB43" s="110"/>
      <c r="BC43" s="109" t="s">
        <v>414</v>
      </c>
      <c r="BD43" s="109" t="s">
        <v>414</v>
      </c>
      <c r="BE43" s="110"/>
      <c r="BF43" s="110"/>
      <c r="BG43" s="110"/>
      <c r="BH43" s="110"/>
      <c r="BI43" s="110"/>
      <c r="BJ43" s="87"/>
      <c r="BK43" s="27">
        <v>14</v>
      </c>
    </row>
    <row r="44" spans="1:63" s="187" customFormat="1" ht="12.95" customHeight="1" x14ac:dyDescent="0.25">
      <c r="A44" s="182" t="s">
        <v>405</v>
      </c>
      <c r="B44" s="158">
        <v>210000039</v>
      </c>
      <c r="C44" s="158" t="s">
        <v>658</v>
      </c>
      <c r="D44" s="158"/>
      <c r="E44" s="212"/>
      <c r="F44" s="193" t="s">
        <v>411</v>
      </c>
      <c r="G44" s="193" t="s">
        <v>407</v>
      </c>
      <c r="H44" s="193" t="s">
        <v>412</v>
      </c>
      <c r="I44" s="183" t="s">
        <v>143</v>
      </c>
      <c r="J44" s="152" t="s">
        <v>149</v>
      </c>
      <c r="K44" s="183" t="s">
        <v>196</v>
      </c>
      <c r="L44" s="182">
        <v>30</v>
      </c>
      <c r="M44" s="153" t="s">
        <v>197</v>
      </c>
      <c r="N44" s="194" t="s">
        <v>365</v>
      </c>
      <c r="O44" s="152" t="s">
        <v>166</v>
      </c>
      <c r="P44" s="183" t="s">
        <v>125</v>
      </c>
      <c r="Q44" s="182" t="s">
        <v>122</v>
      </c>
      <c r="R44" s="183" t="s">
        <v>200</v>
      </c>
      <c r="S44" s="183" t="s">
        <v>201</v>
      </c>
      <c r="T44" s="182"/>
      <c r="U44" s="182" t="s">
        <v>398</v>
      </c>
      <c r="V44" s="182" t="s">
        <v>146</v>
      </c>
      <c r="W44" s="193">
        <v>30</v>
      </c>
      <c r="X44" s="193">
        <v>60</v>
      </c>
      <c r="Y44" s="156">
        <v>10</v>
      </c>
      <c r="Z44" s="196" t="s">
        <v>413</v>
      </c>
      <c r="AA44" s="181" t="s">
        <v>138</v>
      </c>
      <c r="AB44" s="185">
        <v>2215.1</v>
      </c>
      <c r="AC44" s="197">
        <v>1716.09</v>
      </c>
      <c r="AD44" s="185">
        <v>3801310.9589999998</v>
      </c>
      <c r="AE44" s="185">
        <v>4257468.2740799999</v>
      </c>
      <c r="AF44" s="185">
        <v>2200</v>
      </c>
      <c r="AG44" s="185">
        <v>1733.42</v>
      </c>
      <c r="AH44" s="185">
        <v>3813524</v>
      </c>
      <c r="AI44" s="185">
        <v>4271146.8800000008</v>
      </c>
      <c r="AJ44" s="186">
        <v>0</v>
      </c>
      <c r="AK44" s="186">
        <v>0</v>
      </c>
      <c r="AL44" s="186">
        <v>0</v>
      </c>
      <c r="AM44" s="186">
        <v>0</v>
      </c>
      <c r="AN44" s="186">
        <v>0</v>
      </c>
      <c r="AO44" s="186">
        <v>0</v>
      </c>
      <c r="AP44" s="186">
        <v>0</v>
      </c>
      <c r="AQ44" s="186">
        <v>0</v>
      </c>
      <c r="AR44" s="186">
        <v>0</v>
      </c>
      <c r="AS44" s="186">
        <v>0</v>
      </c>
      <c r="AT44" s="186">
        <v>0</v>
      </c>
      <c r="AU44" s="186">
        <v>0</v>
      </c>
      <c r="AV44" s="186">
        <f t="shared" si="38"/>
        <v>4415.1000000000004</v>
      </c>
      <c r="AW44" s="185">
        <f t="shared" si="33"/>
        <v>7614834.9589999998</v>
      </c>
      <c r="AX44" s="185">
        <f t="shared" si="28"/>
        <v>8528615.1540799998</v>
      </c>
      <c r="AY44" s="158" t="s">
        <v>203</v>
      </c>
      <c r="AZ44" s="183"/>
      <c r="BA44" s="183"/>
      <c r="BB44" s="195"/>
      <c r="BC44" s="193" t="s">
        <v>414</v>
      </c>
      <c r="BD44" s="193" t="s">
        <v>414</v>
      </c>
      <c r="BE44" s="195"/>
      <c r="BF44" s="195"/>
      <c r="BG44" s="195"/>
      <c r="BH44" s="195"/>
      <c r="BI44" s="195"/>
      <c r="BJ44" s="87"/>
      <c r="BK44" s="32" t="s">
        <v>653</v>
      </c>
    </row>
    <row r="45" spans="1:63" s="164" customFormat="1" ht="12.95" customHeight="1" x14ac:dyDescent="0.25">
      <c r="A45" s="66" t="s">
        <v>405</v>
      </c>
      <c r="B45" s="72"/>
      <c r="C45" s="189" t="s">
        <v>468</v>
      </c>
      <c r="D45" s="72"/>
      <c r="E45" s="211"/>
      <c r="F45" s="68" t="s">
        <v>406</v>
      </c>
      <c r="G45" s="68" t="s">
        <v>407</v>
      </c>
      <c r="H45" s="12" t="s">
        <v>408</v>
      </c>
      <c r="I45" s="25" t="s">
        <v>143</v>
      </c>
      <c r="J45" s="1" t="s">
        <v>149</v>
      </c>
      <c r="K45" s="25" t="s">
        <v>196</v>
      </c>
      <c r="L45" s="24">
        <v>30</v>
      </c>
      <c r="M45" s="69" t="s">
        <v>197</v>
      </c>
      <c r="N45" s="70" t="s">
        <v>365</v>
      </c>
      <c r="O45" s="24" t="s">
        <v>126</v>
      </c>
      <c r="P45" s="25" t="s">
        <v>125</v>
      </c>
      <c r="Q45" s="24" t="s">
        <v>122</v>
      </c>
      <c r="R45" s="25" t="s">
        <v>200</v>
      </c>
      <c r="S45" s="25" t="s">
        <v>201</v>
      </c>
      <c r="T45" s="24"/>
      <c r="U45" s="24" t="s">
        <v>398</v>
      </c>
      <c r="V45" s="24" t="s">
        <v>146</v>
      </c>
      <c r="W45" s="9">
        <v>30</v>
      </c>
      <c r="X45" s="9">
        <v>60</v>
      </c>
      <c r="Y45" s="16">
        <v>10</v>
      </c>
      <c r="Z45" s="86" t="s">
        <v>409</v>
      </c>
      <c r="AA45" s="5" t="s">
        <v>138</v>
      </c>
      <c r="AB45" s="71">
        <v>2.2000000000000002</v>
      </c>
      <c r="AC45" s="190">
        <v>134785.12</v>
      </c>
      <c r="AD45" s="71">
        <f t="shared" si="34"/>
        <v>296527.26400000002</v>
      </c>
      <c r="AE45" s="71">
        <f t="shared" si="35"/>
        <v>332110.53568000009</v>
      </c>
      <c r="AF45" s="71">
        <v>2.2000000000000002</v>
      </c>
      <c r="AG45" s="190">
        <v>134785.12</v>
      </c>
      <c r="AH45" s="71">
        <f t="shared" si="36"/>
        <v>296527.26400000002</v>
      </c>
      <c r="AI45" s="71">
        <f t="shared" si="37"/>
        <v>332110.53568000009</v>
      </c>
      <c r="AJ45" s="19">
        <v>0</v>
      </c>
      <c r="AK45" s="19">
        <v>0</v>
      </c>
      <c r="AL45" s="19">
        <v>0</v>
      </c>
      <c r="AM45" s="19">
        <v>0</v>
      </c>
      <c r="AN45" s="19">
        <v>0</v>
      </c>
      <c r="AO45" s="19">
        <v>0</v>
      </c>
      <c r="AP45" s="19">
        <v>0</v>
      </c>
      <c r="AQ45" s="19">
        <v>0</v>
      </c>
      <c r="AR45" s="19">
        <v>0</v>
      </c>
      <c r="AS45" s="19">
        <v>0</v>
      </c>
      <c r="AT45" s="19">
        <v>0</v>
      </c>
      <c r="AU45" s="19">
        <v>0</v>
      </c>
      <c r="AV45" s="64">
        <f t="shared" si="38"/>
        <v>4.4000000000000004</v>
      </c>
      <c r="AW45" s="41">
        <v>0</v>
      </c>
      <c r="AX45" s="41">
        <f t="shared" si="28"/>
        <v>0</v>
      </c>
      <c r="AY45" s="4" t="s">
        <v>203</v>
      </c>
      <c r="AZ45" s="25"/>
      <c r="BA45" s="25"/>
      <c r="BB45" s="44"/>
      <c r="BC45" s="12" t="s">
        <v>415</v>
      </c>
      <c r="BD45" s="12" t="s">
        <v>415</v>
      </c>
      <c r="BE45" s="44"/>
      <c r="BF45" s="44"/>
      <c r="BG45" s="44"/>
      <c r="BH45" s="44"/>
      <c r="BI45" s="44"/>
      <c r="BJ45" s="87"/>
      <c r="BK45" s="87"/>
    </row>
    <row r="46" spans="1:63" s="164" customFormat="1" ht="12.95" customHeight="1" x14ac:dyDescent="0.25">
      <c r="A46" s="66" t="s">
        <v>405</v>
      </c>
      <c r="B46" s="111"/>
      <c r="C46" s="191" t="s">
        <v>551</v>
      </c>
      <c r="D46" s="111"/>
      <c r="E46" s="211"/>
      <c r="F46" s="68" t="s">
        <v>406</v>
      </c>
      <c r="G46" s="68" t="s">
        <v>407</v>
      </c>
      <c r="H46" s="12" t="s">
        <v>408</v>
      </c>
      <c r="I46" s="25" t="s">
        <v>143</v>
      </c>
      <c r="J46" s="1" t="s">
        <v>149</v>
      </c>
      <c r="K46" s="25" t="s">
        <v>196</v>
      </c>
      <c r="L46" s="24">
        <v>30</v>
      </c>
      <c r="M46" s="69" t="s">
        <v>197</v>
      </c>
      <c r="N46" s="70" t="s">
        <v>365</v>
      </c>
      <c r="O46" s="1" t="s">
        <v>166</v>
      </c>
      <c r="P46" s="25" t="s">
        <v>125</v>
      </c>
      <c r="Q46" s="24" t="s">
        <v>122</v>
      </c>
      <c r="R46" s="25" t="s">
        <v>200</v>
      </c>
      <c r="S46" s="25" t="s">
        <v>201</v>
      </c>
      <c r="T46" s="24"/>
      <c r="U46" s="24" t="s">
        <v>398</v>
      </c>
      <c r="V46" s="24" t="s">
        <v>146</v>
      </c>
      <c r="W46" s="9">
        <v>30</v>
      </c>
      <c r="X46" s="9">
        <v>60</v>
      </c>
      <c r="Y46" s="16">
        <v>10</v>
      </c>
      <c r="Z46" s="86" t="s">
        <v>409</v>
      </c>
      <c r="AA46" s="5" t="s">
        <v>138</v>
      </c>
      <c r="AB46" s="102">
        <v>2.2000000000000002</v>
      </c>
      <c r="AC46" s="192">
        <v>134785.12</v>
      </c>
      <c r="AD46" s="103">
        <f t="shared" ref="AD46" si="41">AB46*AC46</f>
        <v>296527.26400000002</v>
      </c>
      <c r="AE46" s="103">
        <f t="shared" si="35"/>
        <v>332110.53568000009</v>
      </c>
      <c r="AF46" s="104">
        <v>2.2000000000000002</v>
      </c>
      <c r="AG46" s="192">
        <v>134785.12</v>
      </c>
      <c r="AH46" s="103">
        <f t="shared" ref="AH46" si="42">AF46*AG46</f>
        <v>296527.26400000002</v>
      </c>
      <c r="AI46" s="103">
        <f t="shared" si="37"/>
        <v>332110.53568000009</v>
      </c>
      <c r="AJ46" s="105">
        <v>0</v>
      </c>
      <c r="AK46" s="105">
        <v>0</v>
      </c>
      <c r="AL46" s="105">
        <v>0</v>
      </c>
      <c r="AM46" s="105">
        <v>0</v>
      </c>
      <c r="AN46" s="105">
        <v>0</v>
      </c>
      <c r="AO46" s="105">
        <v>0</v>
      </c>
      <c r="AP46" s="105">
        <v>0</v>
      </c>
      <c r="AQ46" s="105">
        <v>0</v>
      </c>
      <c r="AR46" s="105">
        <v>0</v>
      </c>
      <c r="AS46" s="105">
        <v>0</v>
      </c>
      <c r="AT46" s="105">
        <v>0</v>
      </c>
      <c r="AU46" s="105">
        <v>0</v>
      </c>
      <c r="AV46" s="106">
        <f t="shared" si="38"/>
        <v>4.4000000000000004</v>
      </c>
      <c r="AW46" s="41">
        <v>0</v>
      </c>
      <c r="AX46" s="41">
        <f t="shared" si="28"/>
        <v>0</v>
      </c>
      <c r="AY46" s="107" t="s">
        <v>203</v>
      </c>
      <c r="AZ46" s="108"/>
      <c r="BA46" s="108"/>
      <c r="BB46" s="110"/>
      <c r="BC46" s="109" t="s">
        <v>415</v>
      </c>
      <c r="BD46" s="109" t="s">
        <v>415</v>
      </c>
      <c r="BE46" s="110"/>
      <c r="BF46" s="110"/>
      <c r="BG46" s="110"/>
      <c r="BH46" s="110"/>
      <c r="BI46" s="110"/>
      <c r="BJ46" s="87"/>
      <c r="BK46" s="27">
        <v>14</v>
      </c>
    </row>
    <row r="47" spans="1:63" s="187" customFormat="1" ht="12.95" customHeight="1" x14ac:dyDescent="0.25">
      <c r="A47" s="182" t="s">
        <v>405</v>
      </c>
      <c r="B47" s="158">
        <v>210000057</v>
      </c>
      <c r="C47" s="158" t="s">
        <v>659</v>
      </c>
      <c r="D47" s="158"/>
      <c r="E47" s="212"/>
      <c r="F47" s="193" t="s">
        <v>406</v>
      </c>
      <c r="G47" s="193" t="s">
        <v>407</v>
      </c>
      <c r="H47" s="193" t="s">
        <v>408</v>
      </c>
      <c r="I47" s="183" t="s">
        <v>143</v>
      </c>
      <c r="J47" s="152" t="s">
        <v>149</v>
      </c>
      <c r="K47" s="183" t="s">
        <v>196</v>
      </c>
      <c r="L47" s="182">
        <v>30</v>
      </c>
      <c r="M47" s="153" t="s">
        <v>197</v>
      </c>
      <c r="N47" s="194" t="s">
        <v>365</v>
      </c>
      <c r="O47" s="152" t="s">
        <v>166</v>
      </c>
      <c r="P47" s="183" t="s">
        <v>125</v>
      </c>
      <c r="Q47" s="182" t="s">
        <v>122</v>
      </c>
      <c r="R47" s="183" t="s">
        <v>200</v>
      </c>
      <c r="S47" s="183" t="s">
        <v>201</v>
      </c>
      <c r="T47" s="182"/>
      <c r="U47" s="182" t="s">
        <v>398</v>
      </c>
      <c r="V47" s="182" t="s">
        <v>146</v>
      </c>
      <c r="W47" s="193">
        <v>30</v>
      </c>
      <c r="X47" s="193">
        <v>60</v>
      </c>
      <c r="Y47" s="156">
        <v>10</v>
      </c>
      <c r="Z47" s="196" t="s">
        <v>409</v>
      </c>
      <c r="AA47" s="181" t="s">
        <v>138</v>
      </c>
      <c r="AB47" s="185">
        <v>2.12</v>
      </c>
      <c r="AC47" s="197">
        <v>133437.26999999999</v>
      </c>
      <c r="AD47" s="185">
        <v>282887.01240000001</v>
      </c>
      <c r="AE47" s="185">
        <v>316833.45388800005</v>
      </c>
      <c r="AF47" s="185">
        <v>2.2000000000000002</v>
      </c>
      <c r="AG47" s="185">
        <v>134785.12</v>
      </c>
      <c r="AH47" s="185">
        <v>296527.26400000002</v>
      </c>
      <c r="AI47" s="185">
        <v>332110.53568000009</v>
      </c>
      <c r="AJ47" s="186">
        <v>0</v>
      </c>
      <c r="AK47" s="186">
        <v>0</v>
      </c>
      <c r="AL47" s="186">
        <v>0</v>
      </c>
      <c r="AM47" s="186">
        <v>0</v>
      </c>
      <c r="AN47" s="186">
        <v>0</v>
      </c>
      <c r="AO47" s="186">
        <v>0</v>
      </c>
      <c r="AP47" s="186">
        <v>0</v>
      </c>
      <c r="AQ47" s="186">
        <v>0</v>
      </c>
      <c r="AR47" s="186">
        <v>0</v>
      </c>
      <c r="AS47" s="186">
        <v>0</v>
      </c>
      <c r="AT47" s="186">
        <v>0</v>
      </c>
      <c r="AU47" s="186">
        <v>0</v>
      </c>
      <c r="AV47" s="186">
        <f t="shared" si="38"/>
        <v>4.32</v>
      </c>
      <c r="AW47" s="185">
        <f t="shared" si="33"/>
        <v>579414.27640000009</v>
      </c>
      <c r="AX47" s="185">
        <f t="shared" si="28"/>
        <v>648943.98956800019</v>
      </c>
      <c r="AY47" s="158" t="s">
        <v>203</v>
      </c>
      <c r="AZ47" s="183"/>
      <c r="BA47" s="183"/>
      <c r="BB47" s="195"/>
      <c r="BC47" s="193" t="s">
        <v>415</v>
      </c>
      <c r="BD47" s="193" t="s">
        <v>415</v>
      </c>
      <c r="BE47" s="195"/>
      <c r="BF47" s="195"/>
      <c r="BG47" s="195"/>
      <c r="BH47" s="195"/>
      <c r="BI47" s="195"/>
      <c r="BJ47" s="87"/>
      <c r="BK47" s="32" t="s">
        <v>653</v>
      </c>
    </row>
    <row r="48" spans="1:63" s="164" customFormat="1" ht="12.95" customHeight="1" x14ac:dyDescent="0.25">
      <c r="A48" s="66" t="s">
        <v>405</v>
      </c>
      <c r="B48" s="72"/>
      <c r="C48" s="189" t="s">
        <v>469</v>
      </c>
      <c r="D48" s="72"/>
      <c r="E48" s="211"/>
      <c r="F48" s="68" t="s">
        <v>416</v>
      </c>
      <c r="G48" s="68" t="s">
        <v>407</v>
      </c>
      <c r="H48" s="12" t="s">
        <v>417</v>
      </c>
      <c r="I48" s="25" t="s">
        <v>143</v>
      </c>
      <c r="J48" s="1" t="s">
        <v>149</v>
      </c>
      <c r="K48" s="25" t="s">
        <v>196</v>
      </c>
      <c r="L48" s="24">
        <v>30</v>
      </c>
      <c r="M48" s="69" t="s">
        <v>197</v>
      </c>
      <c r="N48" s="70" t="s">
        <v>365</v>
      </c>
      <c r="O48" s="24" t="s">
        <v>126</v>
      </c>
      <c r="P48" s="25" t="s">
        <v>125</v>
      </c>
      <c r="Q48" s="24" t="s">
        <v>122</v>
      </c>
      <c r="R48" s="25" t="s">
        <v>200</v>
      </c>
      <c r="S48" s="25" t="s">
        <v>201</v>
      </c>
      <c r="T48" s="24"/>
      <c r="U48" s="24" t="s">
        <v>398</v>
      </c>
      <c r="V48" s="24" t="s">
        <v>146</v>
      </c>
      <c r="W48" s="9">
        <v>30</v>
      </c>
      <c r="X48" s="9">
        <v>60</v>
      </c>
      <c r="Y48" s="16">
        <v>10</v>
      </c>
      <c r="Z48" s="86" t="s">
        <v>409</v>
      </c>
      <c r="AA48" s="5" t="s">
        <v>138</v>
      </c>
      <c r="AB48" s="71">
        <v>0.1</v>
      </c>
      <c r="AC48" s="190">
        <v>4645243.51</v>
      </c>
      <c r="AD48" s="71">
        <f t="shared" si="34"/>
        <v>464524.35100000002</v>
      </c>
      <c r="AE48" s="71">
        <f t="shared" si="35"/>
        <v>520267.27312000009</v>
      </c>
      <c r="AF48" s="71">
        <v>0.1</v>
      </c>
      <c r="AG48" s="190">
        <v>4645243.51</v>
      </c>
      <c r="AH48" s="71">
        <f t="shared" si="36"/>
        <v>464524.35100000002</v>
      </c>
      <c r="AI48" s="71">
        <f t="shared" si="37"/>
        <v>520267.27312000009</v>
      </c>
      <c r="AJ48" s="19">
        <v>0</v>
      </c>
      <c r="AK48" s="19">
        <v>0</v>
      </c>
      <c r="AL48" s="19">
        <v>0</v>
      </c>
      <c r="AM48" s="19">
        <v>0</v>
      </c>
      <c r="AN48" s="19">
        <v>0</v>
      </c>
      <c r="AO48" s="19">
        <v>0</v>
      </c>
      <c r="AP48" s="19">
        <v>0</v>
      </c>
      <c r="AQ48" s="19">
        <v>0</v>
      </c>
      <c r="AR48" s="19">
        <v>0</v>
      </c>
      <c r="AS48" s="19">
        <v>0</v>
      </c>
      <c r="AT48" s="19">
        <v>0</v>
      </c>
      <c r="AU48" s="19">
        <v>0</v>
      </c>
      <c r="AV48" s="64">
        <f t="shared" si="38"/>
        <v>0.2</v>
      </c>
      <c r="AW48" s="41">
        <v>0</v>
      </c>
      <c r="AX48" s="41">
        <f t="shared" si="28"/>
        <v>0</v>
      </c>
      <c r="AY48" s="4" t="s">
        <v>203</v>
      </c>
      <c r="AZ48" s="25"/>
      <c r="BA48" s="25"/>
      <c r="BB48" s="44"/>
      <c r="BC48" s="12" t="s">
        <v>418</v>
      </c>
      <c r="BD48" s="12" t="s">
        <v>418</v>
      </c>
      <c r="BE48" s="44"/>
      <c r="BF48" s="44"/>
      <c r="BG48" s="44"/>
      <c r="BH48" s="44"/>
      <c r="BI48" s="44"/>
      <c r="BJ48" s="87"/>
      <c r="BK48" s="87"/>
    </row>
    <row r="49" spans="1:63" s="164" customFormat="1" ht="12.95" customHeight="1" x14ac:dyDescent="0.25">
      <c r="A49" s="66" t="s">
        <v>405</v>
      </c>
      <c r="B49" s="111"/>
      <c r="C49" s="191" t="s">
        <v>552</v>
      </c>
      <c r="D49" s="111"/>
      <c r="E49" s="211"/>
      <c r="F49" s="68" t="s">
        <v>416</v>
      </c>
      <c r="G49" s="68" t="s">
        <v>407</v>
      </c>
      <c r="H49" s="12" t="s">
        <v>417</v>
      </c>
      <c r="I49" s="25" t="s">
        <v>143</v>
      </c>
      <c r="J49" s="1" t="s">
        <v>149</v>
      </c>
      <c r="K49" s="25" t="s">
        <v>196</v>
      </c>
      <c r="L49" s="24">
        <v>30</v>
      </c>
      <c r="M49" s="69" t="s">
        <v>197</v>
      </c>
      <c r="N49" s="70" t="s">
        <v>365</v>
      </c>
      <c r="O49" s="1" t="s">
        <v>166</v>
      </c>
      <c r="P49" s="25" t="s">
        <v>125</v>
      </c>
      <c r="Q49" s="24" t="s">
        <v>122</v>
      </c>
      <c r="R49" s="25" t="s">
        <v>200</v>
      </c>
      <c r="S49" s="25" t="s">
        <v>201</v>
      </c>
      <c r="T49" s="24"/>
      <c r="U49" s="24" t="s">
        <v>398</v>
      </c>
      <c r="V49" s="24" t="s">
        <v>146</v>
      </c>
      <c r="W49" s="9">
        <v>30</v>
      </c>
      <c r="X49" s="9">
        <v>60</v>
      </c>
      <c r="Y49" s="16">
        <v>10</v>
      </c>
      <c r="Z49" s="86" t="s">
        <v>409</v>
      </c>
      <c r="AA49" s="5" t="s">
        <v>138</v>
      </c>
      <c r="AB49" s="102">
        <v>0.1</v>
      </c>
      <c r="AC49" s="192">
        <v>4645243.51</v>
      </c>
      <c r="AD49" s="103">
        <f t="shared" ref="AD49" si="43">AB49*AC49</f>
        <v>464524.35100000002</v>
      </c>
      <c r="AE49" s="103">
        <f t="shared" si="35"/>
        <v>520267.27312000009</v>
      </c>
      <c r="AF49" s="104">
        <v>0.1</v>
      </c>
      <c r="AG49" s="192">
        <v>4645243.51</v>
      </c>
      <c r="AH49" s="103">
        <f t="shared" ref="AH49" si="44">AF49*AG49</f>
        <v>464524.35100000002</v>
      </c>
      <c r="AI49" s="103">
        <f t="shared" si="37"/>
        <v>520267.27312000009</v>
      </c>
      <c r="AJ49" s="105">
        <v>0</v>
      </c>
      <c r="AK49" s="105">
        <v>0</v>
      </c>
      <c r="AL49" s="105">
        <v>0</v>
      </c>
      <c r="AM49" s="105">
        <v>0</v>
      </c>
      <c r="AN49" s="105">
        <v>0</v>
      </c>
      <c r="AO49" s="105">
        <v>0</v>
      </c>
      <c r="AP49" s="105">
        <v>0</v>
      </c>
      <c r="AQ49" s="105">
        <v>0</v>
      </c>
      <c r="AR49" s="105">
        <v>0</v>
      </c>
      <c r="AS49" s="105">
        <v>0</v>
      </c>
      <c r="AT49" s="105">
        <v>0</v>
      </c>
      <c r="AU49" s="105">
        <v>0</v>
      </c>
      <c r="AV49" s="106">
        <f t="shared" si="38"/>
        <v>0.2</v>
      </c>
      <c r="AW49" s="41">
        <v>0</v>
      </c>
      <c r="AX49" s="41">
        <f t="shared" si="28"/>
        <v>0</v>
      </c>
      <c r="AY49" s="107" t="s">
        <v>203</v>
      </c>
      <c r="AZ49" s="108"/>
      <c r="BA49" s="108"/>
      <c r="BB49" s="110"/>
      <c r="BC49" s="109" t="s">
        <v>418</v>
      </c>
      <c r="BD49" s="109" t="s">
        <v>418</v>
      </c>
      <c r="BE49" s="110"/>
      <c r="BF49" s="110"/>
      <c r="BG49" s="110"/>
      <c r="BH49" s="110"/>
      <c r="BI49" s="110"/>
      <c r="BJ49" s="87"/>
      <c r="BK49" s="27">
        <v>14</v>
      </c>
    </row>
    <row r="50" spans="1:63" s="187" customFormat="1" ht="12.95" customHeight="1" x14ac:dyDescent="0.25">
      <c r="A50" s="182" t="s">
        <v>405</v>
      </c>
      <c r="B50" s="158">
        <v>210000058</v>
      </c>
      <c r="C50" s="158" t="s">
        <v>660</v>
      </c>
      <c r="D50" s="158"/>
      <c r="E50" s="212"/>
      <c r="F50" s="193" t="s">
        <v>416</v>
      </c>
      <c r="G50" s="193" t="s">
        <v>407</v>
      </c>
      <c r="H50" s="193" t="s">
        <v>417</v>
      </c>
      <c r="I50" s="183" t="s">
        <v>143</v>
      </c>
      <c r="J50" s="152" t="s">
        <v>149</v>
      </c>
      <c r="K50" s="183" t="s">
        <v>196</v>
      </c>
      <c r="L50" s="182">
        <v>30</v>
      </c>
      <c r="M50" s="153" t="s">
        <v>197</v>
      </c>
      <c r="N50" s="194" t="s">
        <v>365</v>
      </c>
      <c r="O50" s="152" t="s">
        <v>166</v>
      </c>
      <c r="P50" s="183" t="s">
        <v>125</v>
      </c>
      <c r="Q50" s="182" t="s">
        <v>122</v>
      </c>
      <c r="R50" s="183" t="s">
        <v>200</v>
      </c>
      <c r="S50" s="183" t="s">
        <v>201</v>
      </c>
      <c r="T50" s="182"/>
      <c r="U50" s="182" t="s">
        <v>398</v>
      </c>
      <c r="V50" s="182" t="s">
        <v>146</v>
      </c>
      <c r="W50" s="193">
        <v>30</v>
      </c>
      <c r="X50" s="193">
        <v>60</v>
      </c>
      <c r="Y50" s="156">
        <v>10</v>
      </c>
      <c r="Z50" s="196" t="s">
        <v>409</v>
      </c>
      <c r="AA50" s="181" t="s">
        <v>138</v>
      </c>
      <c r="AB50" s="185">
        <v>0.1</v>
      </c>
      <c r="AC50" s="197">
        <v>4598791.07</v>
      </c>
      <c r="AD50" s="185">
        <v>459879.10700000008</v>
      </c>
      <c r="AE50" s="185">
        <v>515064.59984000016</v>
      </c>
      <c r="AF50" s="185">
        <v>0.1</v>
      </c>
      <c r="AG50" s="185">
        <v>4161290.5</v>
      </c>
      <c r="AH50" s="185">
        <v>416129.05000000005</v>
      </c>
      <c r="AI50" s="185">
        <v>466064.53600000008</v>
      </c>
      <c r="AJ50" s="186">
        <v>0</v>
      </c>
      <c r="AK50" s="186">
        <v>0</v>
      </c>
      <c r="AL50" s="186">
        <v>0</v>
      </c>
      <c r="AM50" s="186">
        <v>0</v>
      </c>
      <c r="AN50" s="186">
        <v>0</v>
      </c>
      <c r="AO50" s="186">
        <v>0</v>
      </c>
      <c r="AP50" s="186">
        <v>0</v>
      </c>
      <c r="AQ50" s="186">
        <v>0</v>
      </c>
      <c r="AR50" s="186">
        <v>0</v>
      </c>
      <c r="AS50" s="186">
        <v>0</v>
      </c>
      <c r="AT50" s="186">
        <v>0</v>
      </c>
      <c r="AU50" s="186">
        <v>0</v>
      </c>
      <c r="AV50" s="186">
        <f t="shared" si="38"/>
        <v>0.2</v>
      </c>
      <c r="AW50" s="185">
        <f t="shared" si="33"/>
        <v>876008.15700000012</v>
      </c>
      <c r="AX50" s="185">
        <f t="shared" si="28"/>
        <v>981129.13584000024</v>
      </c>
      <c r="AY50" s="158" t="s">
        <v>203</v>
      </c>
      <c r="AZ50" s="183"/>
      <c r="BA50" s="183"/>
      <c r="BB50" s="195"/>
      <c r="BC50" s="193" t="s">
        <v>418</v>
      </c>
      <c r="BD50" s="193" t="s">
        <v>418</v>
      </c>
      <c r="BE50" s="195"/>
      <c r="BF50" s="195"/>
      <c r="BG50" s="195"/>
      <c r="BH50" s="195"/>
      <c r="BI50" s="195"/>
      <c r="BJ50" s="87"/>
      <c r="BK50" s="32" t="s">
        <v>653</v>
      </c>
    </row>
    <row r="51" spans="1:63" s="164" customFormat="1" ht="12.95" customHeight="1" x14ac:dyDescent="0.25">
      <c r="A51" s="66" t="s">
        <v>405</v>
      </c>
      <c r="B51" s="72"/>
      <c r="C51" s="189" t="s">
        <v>470</v>
      </c>
      <c r="D51" s="72"/>
      <c r="E51" s="211"/>
      <c r="F51" s="68" t="s">
        <v>416</v>
      </c>
      <c r="G51" s="68" t="s">
        <v>407</v>
      </c>
      <c r="H51" s="12" t="s">
        <v>417</v>
      </c>
      <c r="I51" s="25" t="s">
        <v>143</v>
      </c>
      <c r="J51" s="1" t="s">
        <v>149</v>
      </c>
      <c r="K51" s="25" t="s">
        <v>196</v>
      </c>
      <c r="L51" s="24">
        <v>30</v>
      </c>
      <c r="M51" s="69" t="s">
        <v>197</v>
      </c>
      <c r="N51" s="70" t="s">
        <v>365</v>
      </c>
      <c r="O51" s="24" t="s">
        <v>126</v>
      </c>
      <c r="P51" s="25" t="s">
        <v>125</v>
      </c>
      <c r="Q51" s="24" t="s">
        <v>122</v>
      </c>
      <c r="R51" s="25" t="s">
        <v>200</v>
      </c>
      <c r="S51" s="25" t="s">
        <v>201</v>
      </c>
      <c r="T51" s="24"/>
      <c r="U51" s="24" t="s">
        <v>398</v>
      </c>
      <c r="V51" s="24" t="s">
        <v>146</v>
      </c>
      <c r="W51" s="9">
        <v>30</v>
      </c>
      <c r="X51" s="9">
        <v>60</v>
      </c>
      <c r="Y51" s="16">
        <v>10</v>
      </c>
      <c r="Z51" s="86" t="s">
        <v>409</v>
      </c>
      <c r="AA51" s="5" t="s">
        <v>138</v>
      </c>
      <c r="AB51" s="71">
        <v>0.4</v>
      </c>
      <c r="AC51" s="190">
        <v>1806472.88</v>
      </c>
      <c r="AD51" s="71">
        <f t="shared" si="34"/>
        <v>722589.152</v>
      </c>
      <c r="AE51" s="71">
        <f t="shared" si="35"/>
        <v>809299.85024000006</v>
      </c>
      <c r="AF51" s="71">
        <v>0.4</v>
      </c>
      <c r="AG51" s="190">
        <v>1806472.88</v>
      </c>
      <c r="AH51" s="71">
        <f t="shared" si="36"/>
        <v>722589.152</v>
      </c>
      <c r="AI51" s="71">
        <f t="shared" si="37"/>
        <v>809299.85024000006</v>
      </c>
      <c r="AJ51" s="19">
        <v>0</v>
      </c>
      <c r="AK51" s="19">
        <v>0</v>
      </c>
      <c r="AL51" s="19">
        <v>0</v>
      </c>
      <c r="AM51" s="19">
        <v>0</v>
      </c>
      <c r="AN51" s="19">
        <v>0</v>
      </c>
      <c r="AO51" s="19">
        <v>0</v>
      </c>
      <c r="AP51" s="19">
        <v>0</v>
      </c>
      <c r="AQ51" s="19">
        <v>0</v>
      </c>
      <c r="AR51" s="19">
        <v>0</v>
      </c>
      <c r="AS51" s="19">
        <v>0</v>
      </c>
      <c r="AT51" s="19">
        <v>0</v>
      </c>
      <c r="AU51" s="19">
        <v>0</v>
      </c>
      <c r="AV51" s="64">
        <f t="shared" si="38"/>
        <v>0.8</v>
      </c>
      <c r="AW51" s="41">
        <v>0</v>
      </c>
      <c r="AX51" s="41">
        <f t="shared" si="28"/>
        <v>0</v>
      </c>
      <c r="AY51" s="4" t="s">
        <v>203</v>
      </c>
      <c r="AZ51" s="25"/>
      <c r="BA51" s="25"/>
      <c r="BB51" s="44"/>
      <c r="BC51" s="12" t="s">
        <v>419</v>
      </c>
      <c r="BD51" s="12" t="s">
        <v>419</v>
      </c>
      <c r="BE51" s="44"/>
      <c r="BF51" s="44"/>
      <c r="BG51" s="44"/>
      <c r="BH51" s="44"/>
      <c r="BI51" s="44"/>
      <c r="BJ51" s="87"/>
      <c r="BK51" s="87"/>
    </row>
    <row r="52" spans="1:63" s="164" customFormat="1" ht="12.95" customHeight="1" x14ac:dyDescent="0.25">
      <c r="A52" s="66" t="s">
        <v>405</v>
      </c>
      <c r="B52" s="111"/>
      <c r="C52" s="191" t="s">
        <v>553</v>
      </c>
      <c r="D52" s="111"/>
      <c r="E52" s="211"/>
      <c r="F52" s="68" t="s">
        <v>416</v>
      </c>
      <c r="G52" s="68" t="s">
        <v>407</v>
      </c>
      <c r="H52" s="12" t="s">
        <v>417</v>
      </c>
      <c r="I52" s="25" t="s">
        <v>143</v>
      </c>
      <c r="J52" s="1" t="s">
        <v>149</v>
      </c>
      <c r="K52" s="25" t="s">
        <v>196</v>
      </c>
      <c r="L52" s="24">
        <v>30</v>
      </c>
      <c r="M52" s="69" t="s">
        <v>197</v>
      </c>
      <c r="N52" s="70" t="s">
        <v>365</v>
      </c>
      <c r="O52" s="1" t="s">
        <v>166</v>
      </c>
      <c r="P52" s="25" t="s">
        <v>125</v>
      </c>
      <c r="Q52" s="24" t="s">
        <v>122</v>
      </c>
      <c r="R52" s="25" t="s">
        <v>200</v>
      </c>
      <c r="S52" s="25" t="s">
        <v>201</v>
      </c>
      <c r="T52" s="24"/>
      <c r="U52" s="24" t="s">
        <v>398</v>
      </c>
      <c r="V52" s="24" t="s">
        <v>146</v>
      </c>
      <c r="W52" s="9">
        <v>30</v>
      </c>
      <c r="X52" s="9">
        <v>60</v>
      </c>
      <c r="Y52" s="16">
        <v>10</v>
      </c>
      <c r="Z52" s="86" t="s">
        <v>409</v>
      </c>
      <c r="AA52" s="5" t="s">
        <v>138</v>
      </c>
      <c r="AB52" s="102">
        <v>0.4</v>
      </c>
      <c r="AC52" s="192">
        <v>1806472.88</v>
      </c>
      <c r="AD52" s="103">
        <f t="shared" ref="AD52" si="45">AB52*AC52</f>
        <v>722589.152</v>
      </c>
      <c r="AE52" s="103">
        <f t="shared" si="35"/>
        <v>809299.85024000006</v>
      </c>
      <c r="AF52" s="104">
        <v>0.4</v>
      </c>
      <c r="AG52" s="192">
        <v>1806472.88</v>
      </c>
      <c r="AH52" s="103">
        <f t="shared" ref="AH52" si="46">AF52*AG52</f>
        <v>722589.152</v>
      </c>
      <c r="AI52" s="103">
        <f t="shared" si="37"/>
        <v>809299.85024000006</v>
      </c>
      <c r="AJ52" s="105">
        <v>0</v>
      </c>
      <c r="AK52" s="105">
        <v>0</v>
      </c>
      <c r="AL52" s="105">
        <v>0</v>
      </c>
      <c r="AM52" s="105">
        <v>0</v>
      </c>
      <c r="AN52" s="105">
        <v>0</v>
      </c>
      <c r="AO52" s="105">
        <v>0</v>
      </c>
      <c r="AP52" s="105">
        <v>0</v>
      </c>
      <c r="AQ52" s="105">
        <v>0</v>
      </c>
      <c r="AR52" s="105">
        <v>0</v>
      </c>
      <c r="AS52" s="105">
        <v>0</v>
      </c>
      <c r="AT52" s="105">
        <v>0</v>
      </c>
      <c r="AU52" s="105">
        <v>0</v>
      </c>
      <c r="AV52" s="106">
        <f t="shared" si="38"/>
        <v>0.8</v>
      </c>
      <c r="AW52" s="41">
        <v>0</v>
      </c>
      <c r="AX52" s="41">
        <f t="shared" si="28"/>
        <v>0</v>
      </c>
      <c r="AY52" s="107" t="s">
        <v>203</v>
      </c>
      <c r="AZ52" s="108"/>
      <c r="BA52" s="108"/>
      <c r="BB52" s="110"/>
      <c r="BC52" s="109" t="s">
        <v>419</v>
      </c>
      <c r="BD52" s="109" t="s">
        <v>419</v>
      </c>
      <c r="BE52" s="110"/>
      <c r="BF52" s="110"/>
      <c r="BG52" s="110"/>
      <c r="BH52" s="110"/>
      <c r="BI52" s="110"/>
      <c r="BJ52" s="87"/>
      <c r="BK52" s="27">
        <v>14</v>
      </c>
    </row>
    <row r="53" spans="1:63" s="187" customFormat="1" ht="12.95" customHeight="1" x14ac:dyDescent="0.25">
      <c r="A53" s="182" t="s">
        <v>405</v>
      </c>
      <c r="B53" s="158">
        <v>210000060</v>
      </c>
      <c r="C53" s="158" t="s">
        <v>661</v>
      </c>
      <c r="D53" s="158"/>
      <c r="E53" s="212"/>
      <c r="F53" s="193" t="s">
        <v>416</v>
      </c>
      <c r="G53" s="193" t="s">
        <v>407</v>
      </c>
      <c r="H53" s="193" t="s">
        <v>417</v>
      </c>
      <c r="I53" s="183" t="s">
        <v>143</v>
      </c>
      <c r="J53" s="152" t="s">
        <v>149</v>
      </c>
      <c r="K53" s="183" t="s">
        <v>196</v>
      </c>
      <c r="L53" s="182">
        <v>30</v>
      </c>
      <c r="M53" s="153" t="s">
        <v>197</v>
      </c>
      <c r="N53" s="194" t="s">
        <v>365</v>
      </c>
      <c r="O53" s="152" t="s">
        <v>166</v>
      </c>
      <c r="P53" s="183" t="s">
        <v>125</v>
      </c>
      <c r="Q53" s="182" t="s">
        <v>122</v>
      </c>
      <c r="R53" s="183" t="s">
        <v>200</v>
      </c>
      <c r="S53" s="183" t="s">
        <v>201</v>
      </c>
      <c r="T53" s="182"/>
      <c r="U53" s="182" t="s">
        <v>398</v>
      </c>
      <c r="V53" s="182" t="s">
        <v>146</v>
      </c>
      <c r="W53" s="193">
        <v>30</v>
      </c>
      <c r="X53" s="193">
        <v>60</v>
      </c>
      <c r="Y53" s="156">
        <v>10</v>
      </c>
      <c r="Z53" s="196" t="s">
        <v>409</v>
      </c>
      <c r="AA53" s="181" t="s">
        <v>138</v>
      </c>
      <c r="AB53" s="185">
        <v>0.1</v>
      </c>
      <c r="AC53" s="197">
        <v>1788408.15</v>
      </c>
      <c r="AD53" s="185">
        <v>178840.815</v>
      </c>
      <c r="AE53" s="185">
        <v>200301.71280000001</v>
      </c>
      <c r="AF53" s="185">
        <v>0.4</v>
      </c>
      <c r="AG53" s="185">
        <v>1746787.35</v>
      </c>
      <c r="AH53" s="185">
        <v>698714.94000000006</v>
      </c>
      <c r="AI53" s="185">
        <v>782560.73280000011</v>
      </c>
      <c r="AJ53" s="186">
        <v>0</v>
      </c>
      <c r="AK53" s="186">
        <v>0</v>
      </c>
      <c r="AL53" s="186">
        <v>0</v>
      </c>
      <c r="AM53" s="186">
        <v>0</v>
      </c>
      <c r="AN53" s="186">
        <v>0</v>
      </c>
      <c r="AO53" s="186">
        <v>0</v>
      </c>
      <c r="AP53" s="186">
        <v>0</v>
      </c>
      <c r="AQ53" s="186">
        <v>0</v>
      </c>
      <c r="AR53" s="186">
        <v>0</v>
      </c>
      <c r="AS53" s="186">
        <v>0</v>
      </c>
      <c r="AT53" s="186">
        <v>0</v>
      </c>
      <c r="AU53" s="186">
        <v>0</v>
      </c>
      <c r="AV53" s="186">
        <f t="shared" si="38"/>
        <v>0.5</v>
      </c>
      <c r="AW53" s="185">
        <f t="shared" si="33"/>
        <v>877555.75500000012</v>
      </c>
      <c r="AX53" s="185">
        <f t="shared" si="28"/>
        <v>982862.44560000021</v>
      </c>
      <c r="AY53" s="158" t="s">
        <v>203</v>
      </c>
      <c r="AZ53" s="183"/>
      <c r="BA53" s="183"/>
      <c r="BB53" s="195"/>
      <c r="BC53" s="193" t="s">
        <v>419</v>
      </c>
      <c r="BD53" s="193" t="s">
        <v>419</v>
      </c>
      <c r="BE53" s="195"/>
      <c r="BF53" s="195"/>
      <c r="BG53" s="195"/>
      <c r="BH53" s="195"/>
      <c r="BI53" s="195"/>
      <c r="BJ53" s="87"/>
      <c r="BK53" s="32" t="s">
        <v>653</v>
      </c>
    </row>
    <row r="54" spans="1:63" s="164" customFormat="1" ht="12.95" customHeight="1" x14ac:dyDescent="0.25">
      <c r="A54" s="66" t="s">
        <v>405</v>
      </c>
      <c r="B54" s="72"/>
      <c r="C54" s="189" t="s">
        <v>471</v>
      </c>
      <c r="D54" s="72"/>
      <c r="E54" s="211"/>
      <c r="F54" s="68" t="s">
        <v>411</v>
      </c>
      <c r="G54" s="68" t="s">
        <v>407</v>
      </c>
      <c r="H54" s="12" t="s">
        <v>412</v>
      </c>
      <c r="I54" s="25" t="s">
        <v>143</v>
      </c>
      <c r="J54" s="1" t="s">
        <v>149</v>
      </c>
      <c r="K54" s="25" t="s">
        <v>196</v>
      </c>
      <c r="L54" s="24">
        <v>30</v>
      </c>
      <c r="M54" s="69" t="s">
        <v>197</v>
      </c>
      <c r="N54" s="70" t="s">
        <v>365</v>
      </c>
      <c r="O54" s="24" t="s">
        <v>126</v>
      </c>
      <c r="P54" s="25" t="s">
        <v>125</v>
      </c>
      <c r="Q54" s="24" t="s">
        <v>122</v>
      </c>
      <c r="R54" s="25" t="s">
        <v>200</v>
      </c>
      <c r="S54" s="25" t="s">
        <v>201</v>
      </c>
      <c r="T54" s="24"/>
      <c r="U54" s="24" t="s">
        <v>398</v>
      </c>
      <c r="V54" s="24" t="s">
        <v>146</v>
      </c>
      <c r="W54" s="9">
        <v>30</v>
      </c>
      <c r="X54" s="9">
        <v>60</v>
      </c>
      <c r="Y54" s="16">
        <v>10</v>
      </c>
      <c r="Z54" s="86" t="s">
        <v>409</v>
      </c>
      <c r="AA54" s="5" t="s">
        <v>138</v>
      </c>
      <c r="AB54" s="71">
        <v>0.55000000000000004</v>
      </c>
      <c r="AC54" s="190">
        <v>2806264.89</v>
      </c>
      <c r="AD54" s="71">
        <f t="shared" si="34"/>
        <v>1543445.6895000001</v>
      </c>
      <c r="AE54" s="71">
        <f t="shared" si="35"/>
        <v>1728659.1722400002</v>
      </c>
      <c r="AF54" s="71">
        <v>0.55000000000000004</v>
      </c>
      <c r="AG54" s="190">
        <v>2806264.9</v>
      </c>
      <c r="AH54" s="71">
        <f t="shared" si="36"/>
        <v>1543445.6950000001</v>
      </c>
      <c r="AI54" s="71">
        <f t="shared" si="37"/>
        <v>1728659.1784000003</v>
      </c>
      <c r="AJ54" s="19">
        <v>0</v>
      </c>
      <c r="AK54" s="19">
        <v>0</v>
      </c>
      <c r="AL54" s="19">
        <v>0</v>
      </c>
      <c r="AM54" s="19">
        <v>0</v>
      </c>
      <c r="AN54" s="19">
        <v>0</v>
      </c>
      <c r="AO54" s="19">
        <v>0</v>
      </c>
      <c r="AP54" s="19">
        <v>0</v>
      </c>
      <c r="AQ54" s="19">
        <v>0</v>
      </c>
      <c r="AR54" s="19">
        <v>0</v>
      </c>
      <c r="AS54" s="19">
        <v>0</v>
      </c>
      <c r="AT54" s="19">
        <v>0</v>
      </c>
      <c r="AU54" s="19">
        <v>0</v>
      </c>
      <c r="AV54" s="64">
        <f t="shared" si="38"/>
        <v>1.1000000000000001</v>
      </c>
      <c r="AW54" s="41">
        <v>0</v>
      </c>
      <c r="AX54" s="41">
        <f t="shared" si="28"/>
        <v>0</v>
      </c>
      <c r="AY54" s="4" t="s">
        <v>203</v>
      </c>
      <c r="AZ54" s="25"/>
      <c r="BA54" s="25"/>
      <c r="BB54" s="44"/>
      <c r="BC54" s="12" t="s">
        <v>420</v>
      </c>
      <c r="BD54" s="12" t="s">
        <v>420</v>
      </c>
      <c r="BE54" s="44"/>
      <c r="BF54" s="44"/>
      <c r="BG54" s="44"/>
      <c r="BH54" s="44"/>
      <c r="BI54" s="44"/>
      <c r="BJ54" s="87"/>
      <c r="BK54" s="87"/>
    </row>
    <row r="55" spans="1:63" s="164" customFormat="1" ht="12.95" customHeight="1" x14ac:dyDescent="0.25">
      <c r="A55" s="66" t="s">
        <v>405</v>
      </c>
      <c r="B55" s="111"/>
      <c r="C55" s="191" t="s">
        <v>554</v>
      </c>
      <c r="D55" s="111"/>
      <c r="E55" s="211"/>
      <c r="F55" s="68" t="s">
        <v>411</v>
      </c>
      <c r="G55" s="68" t="s">
        <v>407</v>
      </c>
      <c r="H55" s="12" t="s">
        <v>412</v>
      </c>
      <c r="I55" s="25" t="s">
        <v>143</v>
      </c>
      <c r="J55" s="1" t="s">
        <v>149</v>
      </c>
      <c r="K55" s="25" t="s">
        <v>196</v>
      </c>
      <c r="L55" s="24">
        <v>30</v>
      </c>
      <c r="M55" s="69" t="s">
        <v>197</v>
      </c>
      <c r="N55" s="70" t="s">
        <v>365</v>
      </c>
      <c r="O55" s="1" t="s">
        <v>166</v>
      </c>
      <c r="P55" s="25" t="s">
        <v>125</v>
      </c>
      <c r="Q55" s="24" t="s">
        <v>122</v>
      </c>
      <c r="R55" s="25" t="s">
        <v>200</v>
      </c>
      <c r="S55" s="25" t="s">
        <v>201</v>
      </c>
      <c r="T55" s="24"/>
      <c r="U55" s="24" t="s">
        <v>398</v>
      </c>
      <c r="V55" s="24" t="s">
        <v>146</v>
      </c>
      <c r="W55" s="9">
        <v>30</v>
      </c>
      <c r="X55" s="9">
        <v>60</v>
      </c>
      <c r="Y55" s="16">
        <v>10</v>
      </c>
      <c r="Z55" s="86" t="s">
        <v>409</v>
      </c>
      <c r="AA55" s="5" t="s">
        <v>138</v>
      </c>
      <c r="AB55" s="102">
        <v>0.55000000000000004</v>
      </c>
      <c r="AC55" s="192">
        <v>2806264.89</v>
      </c>
      <c r="AD55" s="103">
        <f t="shared" ref="AD55" si="47">AB55*AC55</f>
        <v>1543445.6895000001</v>
      </c>
      <c r="AE55" s="103">
        <f t="shared" si="35"/>
        <v>1728659.1722400002</v>
      </c>
      <c r="AF55" s="104">
        <v>0.55000000000000004</v>
      </c>
      <c r="AG55" s="192">
        <v>2806264.9</v>
      </c>
      <c r="AH55" s="103">
        <f t="shared" ref="AH55" si="48">AF55*AG55</f>
        <v>1543445.6950000001</v>
      </c>
      <c r="AI55" s="103">
        <f t="shared" si="37"/>
        <v>1728659.1784000003</v>
      </c>
      <c r="AJ55" s="105">
        <v>0</v>
      </c>
      <c r="AK55" s="105">
        <v>0</v>
      </c>
      <c r="AL55" s="105">
        <v>0</v>
      </c>
      <c r="AM55" s="105">
        <v>0</v>
      </c>
      <c r="AN55" s="105">
        <v>0</v>
      </c>
      <c r="AO55" s="105">
        <v>0</v>
      </c>
      <c r="AP55" s="105">
        <v>0</v>
      </c>
      <c r="AQ55" s="105">
        <v>0</v>
      </c>
      <c r="AR55" s="105">
        <v>0</v>
      </c>
      <c r="AS55" s="105">
        <v>0</v>
      </c>
      <c r="AT55" s="105">
        <v>0</v>
      </c>
      <c r="AU55" s="105">
        <v>0</v>
      </c>
      <c r="AV55" s="106">
        <f t="shared" si="38"/>
        <v>1.1000000000000001</v>
      </c>
      <c r="AW55" s="41">
        <v>0</v>
      </c>
      <c r="AX55" s="41">
        <f t="shared" si="28"/>
        <v>0</v>
      </c>
      <c r="AY55" s="107" t="s">
        <v>203</v>
      </c>
      <c r="AZ55" s="108"/>
      <c r="BA55" s="108"/>
      <c r="BB55" s="110"/>
      <c r="BC55" s="109" t="s">
        <v>420</v>
      </c>
      <c r="BD55" s="109" t="s">
        <v>420</v>
      </c>
      <c r="BE55" s="110"/>
      <c r="BF55" s="110"/>
      <c r="BG55" s="110"/>
      <c r="BH55" s="110"/>
      <c r="BI55" s="110"/>
      <c r="BJ55" s="87"/>
      <c r="BK55" s="27">
        <v>14</v>
      </c>
    </row>
    <row r="56" spans="1:63" s="187" customFormat="1" ht="12.95" customHeight="1" x14ac:dyDescent="0.25">
      <c r="A56" s="182" t="s">
        <v>405</v>
      </c>
      <c r="B56" s="158">
        <v>210000061</v>
      </c>
      <c r="C56" s="158" t="s">
        <v>662</v>
      </c>
      <c r="D56" s="158"/>
      <c r="E56" s="212"/>
      <c r="F56" s="193" t="s">
        <v>411</v>
      </c>
      <c r="G56" s="193" t="s">
        <v>407</v>
      </c>
      <c r="H56" s="193" t="s">
        <v>412</v>
      </c>
      <c r="I56" s="183" t="s">
        <v>143</v>
      </c>
      <c r="J56" s="152" t="s">
        <v>149</v>
      </c>
      <c r="K56" s="183" t="s">
        <v>196</v>
      </c>
      <c r="L56" s="182">
        <v>30</v>
      </c>
      <c r="M56" s="153" t="s">
        <v>197</v>
      </c>
      <c r="N56" s="194" t="s">
        <v>365</v>
      </c>
      <c r="O56" s="152" t="s">
        <v>166</v>
      </c>
      <c r="P56" s="183" t="s">
        <v>125</v>
      </c>
      <c r="Q56" s="182" t="s">
        <v>122</v>
      </c>
      <c r="R56" s="183" t="s">
        <v>200</v>
      </c>
      <c r="S56" s="183" t="s">
        <v>201</v>
      </c>
      <c r="T56" s="182"/>
      <c r="U56" s="182" t="s">
        <v>398</v>
      </c>
      <c r="V56" s="182" t="s">
        <v>146</v>
      </c>
      <c r="W56" s="193">
        <v>30</v>
      </c>
      <c r="X56" s="193">
        <v>60</v>
      </c>
      <c r="Y56" s="156">
        <v>10</v>
      </c>
      <c r="Z56" s="196" t="s">
        <v>409</v>
      </c>
      <c r="AA56" s="181" t="s">
        <v>138</v>
      </c>
      <c r="AB56" s="185">
        <v>0</v>
      </c>
      <c r="AC56" s="197">
        <v>2806264.89</v>
      </c>
      <c r="AD56" s="185">
        <v>0</v>
      </c>
      <c r="AE56" s="185">
        <v>0</v>
      </c>
      <c r="AF56" s="185">
        <v>0.55000000000000004</v>
      </c>
      <c r="AG56" s="185">
        <v>2806264.9</v>
      </c>
      <c r="AH56" s="185">
        <v>1543445.6950000001</v>
      </c>
      <c r="AI56" s="185">
        <v>1728659.1784000003</v>
      </c>
      <c r="AJ56" s="186">
        <v>0</v>
      </c>
      <c r="AK56" s="186">
        <v>0</v>
      </c>
      <c r="AL56" s="186">
        <v>0</v>
      </c>
      <c r="AM56" s="186">
        <v>0</v>
      </c>
      <c r="AN56" s="186">
        <v>0</v>
      </c>
      <c r="AO56" s="186">
        <v>0</v>
      </c>
      <c r="AP56" s="186">
        <v>0</v>
      </c>
      <c r="AQ56" s="186">
        <v>0</v>
      </c>
      <c r="AR56" s="186">
        <v>0</v>
      </c>
      <c r="AS56" s="186">
        <v>0</v>
      </c>
      <c r="AT56" s="186">
        <v>0</v>
      </c>
      <c r="AU56" s="186">
        <v>0</v>
      </c>
      <c r="AV56" s="186">
        <f t="shared" si="38"/>
        <v>0.55000000000000004</v>
      </c>
      <c r="AW56" s="185">
        <f t="shared" si="33"/>
        <v>1543445.6950000001</v>
      </c>
      <c r="AX56" s="185">
        <f t="shared" si="28"/>
        <v>1728659.1784000003</v>
      </c>
      <c r="AY56" s="158" t="s">
        <v>203</v>
      </c>
      <c r="AZ56" s="183"/>
      <c r="BA56" s="183"/>
      <c r="BB56" s="195"/>
      <c r="BC56" s="193" t="s">
        <v>420</v>
      </c>
      <c r="BD56" s="193" t="s">
        <v>420</v>
      </c>
      <c r="BE56" s="195"/>
      <c r="BF56" s="195"/>
      <c r="BG56" s="195"/>
      <c r="BH56" s="195"/>
      <c r="BI56" s="195"/>
      <c r="BJ56" s="87"/>
      <c r="BK56" s="32" t="s">
        <v>653</v>
      </c>
    </row>
    <row r="57" spans="1:63" s="164" customFormat="1" ht="12.95" customHeight="1" x14ac:dyDescent="0.25">
      <c r="A57" s="66" t="s">
        <v>405</v>
      </c>
      <c r="B57" s="72"/>
      <c r="C57" s="189" t="s">
        <v>472</v>
      </c>
      <c r="D57" s="72"/>
      <c r="E57" s="211"/>
      <c r="F57" s="68" t="s">
        <v>411</v>
      </c>
      <c r="G57" s="68" t="s">
        <v>407</v>
      </c>
      <c r="H57" s="12" t="s">
        <v>412</v>
      </c>
      <c r="I57" s="25" t="s">
        <v>143</v>
      </c>
      <c r="J57" s="1" t="s">
        <v>149</v>
      </c>
      <c r="K57" s="25" t="s">
        <v>196</v>
      </c>
      <c r="L57" s="24">
        <v>30</v>
      </c>
      <c r="M57" s="69" t="s">
        <v>197</v>
      </c>
      <c r="N57" s="70" t="s">
        <v>365</v>
      </c>
      <c r="O57" s="24" t="s">
        <v>126</v>
      </c>
      <c r="P57" s="25" t="s">
        <v>125</v>
      </c>
      <c r="Q57" s="24" t="s">
        <v>122</v>
      </c>
      <c r="R57" s="25" t="s">
        <v>200</v>
      </c>
      <c r="S57" s="25" t="s">
        <v>201</v>
      </c>
      <c r="T57" s="24"/>
      <c r="U57" s="24" t="s">
        <v>398</v>
      </c>
      <c r="V57" s="24" t="s">
        <v>146</v>
      </c>
      <c r="W57" s="9">
        <v>30</v>
      </c>
      <c r="X57" s="9">
        <v>60</v>
      </c>
      <c r="Y57" s="16">
        <v>10</v>
      </c>
      <c r="Z57" s="86" t="s">
        <v>409</v>
      </c>
      <c r="AA57" s="5" t="s">
        <v>138</v>
      </c>
      <c r="AB57" s="71">
        <v>1</v>
      </c>
      <c r="AC57" s="190">
        <v>503538.94</v>
      </c>
      <c r="AD57" s="71">
        <f t="shared" si="34"/>
        <v>503538.94</v>
      </c>
      <c r="AE57" s="71">
        <f t="shared" si="35"/>
        <v>563963.6128</v>
      </c>
      <c r="AF57" s="71">
        <v>1</v>
      </c>
      <c r="AG57" s="190">
        <v>503538.94</v>
      </c>
      <c r="AH57" s="71">
        <f t="shared" si="36"/>
        <v>503538.94</v>
      </c>
      <c r="AI57" s="71">
        <f t="shared" si="37"/>
        <v>563963.6128</v>
      </c>
      <c r="AJ57" s="19">
        <v>0</v>
      </c>
      <c r="AK57" s="19">
        <v>0</v>
      </c>
      <c r="AL57" s="19">
        <v>0</v>
      </c>
      <c r="AM57" s="19">
        <v>0</v>
      </c>
      <c r="AN57" s="19">
        <v>0</v>
      </c>
      <c r="AO57" s="19">
        <v>0</v>
      </c>
      <c r="AP57" s="19">
        <v>0</v>
      </c>
      <c r="AQ57" s="19">
        <v>0</v>
      </c>
      <c r="AR57" s="19">
        <v>0</v>
      </c>
      <c r="AS57" s="19">
        <v>0</v>
      </c>
      <c r="AT57" s="19">
        <v>0</v>
      </c>
      <c r="AU57" s="19">
        <v>0</v>
      </c>
      <c r="AV57" s="64">
        <f t="shared" si="38"/>
        <v>2</v>
      </c>
      <c r="AW57" s="41">
        <v>0</v>
      </c>
      <c r="AX57" s="41">
        <f t="shared" si="28"/>
        <v>0</v>
      </c>
      <c r="AY57" s="4" t="s">
        <v>203</v>
      </c>
      <c r="AZ57" s="25"/>
      <c r="BA57" s="25"/>
      <c r="BB57" s="44"/>
      <c r="BC57" s="12" t="s">
        <v>421</v>
      </c>
      <c r="BD57" s="12" t="s">
        <v>421</v>
      </c>
      <c r="BE57" s="44"/>
      <c r="BF57" s="44"/>
      <c r="BG57" s="44"/>
      <c r="BH57" s="44"/>
      <c r="BI57" s="44"/>
      <c r="BJ57" s="87"/>
      <c r="BK57" s="87"/>
    </row>
    <row r="58" spans="1:63" s="164" customFormat="1" ht="12.95" customHeight="1" x14ac:dyDescent="0.25">
      <c r="A58" s="66" t="s">
        <v>405</v>
      </c>
      <c r="B58" s="111"/>
      <c r="C58" s="191" t="s">
        <v>555</v>
      </c>
      <c r="D58" s="111"/>
      <c r="E58" s="211"/>
      <c r="F58" s="68" t="s">
        <v>411</v>
      </c>
      <c r="G58" s="68" t="s">
        <v>407</v>
      </c>
      <c r="H58" s="12" t="s">
        <v>412</v>
      </c>
      <c r="I58" s="25" t="s">
        <v>143</v>
      </c>
      <c r="J58" s="1" t="s">
        <v>149</v>
      </c>
      <c r="K58" s="25" t="s">
        <v>196</v>
      </c>
      <c r="L58" s="24">
        <v>30</v>
      </c>
      <c r="M58" s="69" t="s">
        <v>197</v>
      </c>
      <c r="N58" s="70" t="s">
        <v>365</v>
      </c>
      <c r="O58" s="1" t="s">
        <v>166</v>
      </c>
      <c r="P58" s="25" t="s">
        <v>125</v>
      </c>
      <c r="Q58" s="24" t="s">
        <v>122</v>
      </c>
      <c r="R58" s="25" t="s">
        <v>200</v>
      </c>
      <c r="S58" s="25" t="s">
        <v>201</v>
      </c>
      <c r="T58" s="24"/>
      <c r="U58" s="24" t="s">
        <v>398</v>
      </c>
      <c r="V58" s="24" t="s">
        <v>146</v>
      </c>
      <c r="W58" s="9">
        <v>30</v>
      </c>
      <c r="X58" s="9">
        <v>60</v>
      </c>
      <c r="Y58" s="16">
        <v>10</v>
      </c>
      <c r="Z58" s="86" t="s">
        <v>409</v>
      </c>
      <c r="AA58" s="5" t="s">
        <v>138</v>
      </c>
      <c r="AB58" s="102">
        <v>1</v>
      </c>
      <c r="AC58" s="192">
        <v>503538.94</v>
      </c>
      <c r="AD58" s="103">
        <f t="shared" ref="AD58" si="49">AB58*AC58</f>
        <v>503538.94</v>
      </c>
      <c r="AE58" s="103">
        <f t="shared" si="35"/>
        <v>563963.6128</v>
      </c>
      <c r="AF58" s="104">
        <v>1</v>
      </c>
      <c r="AG58" s="192">
        <v>503538.94</v>
      </c>
      <c r="AH58" s="103">
        <f t="shared" ref="AH58" si="50">AF58*AG58</f>
        <v>503538.94</v>
      </c>
      <c r="AI58" s="103">
        <f t="shared" si="37"/>
        <v>563963.6128</v>
      </c>
      <c r="AJ58" s="105">
        <v>0</v>
      </c>
      <c r="AK58" s="105">
        <v>0</v>
      </c>
      <c r="AL58" s="105">
        <v>0</v>
      </c>
      <c r="AM58" s="105">
        <v>0</v>
      </c>
      <c r="AN58" s="105">
        <v>0</v>
      </c>
      <c r="AO58" s="105">
        <v>0</v>
      </c>
      <c r="AP58" s="105">
        <v>0</v>
      </c>
      <c r="AQ58" s="105">
        <v>0</v>
      </c>
      <c r="AR58" s="105">
        <v>0</v>
      </c>
      <c r="AS58" s="105">
        <v>0</v>
      </c>
      <c r="AT58" s="105">
        <v>0</v>
      </c>
      <c r="AU58" s="105">
        <v>0</v>
      </c>
      <c r="AV58" s="106">
        <f t="shared" si="38"/>
        <v>2</v>
      </c>
      <c r="AW58" s="41">
        <v>0</v>
      </c>
      <c r="AX58" s="41">
        <f t="shared" si="28"/>
        <v>0</v>
      </c>
      <c r="AY58" s="107" t="s">
        <v>203</v>
      </c>
      <c r="AZ58" s="108"/>
      <c r="BA58" s="108"/>
      <c r="BB58" s="110"/>
      <c r="BC58" s="109" t="s">
        <v>421</v>
      </c>
      <c r="BD58" s="109" t="s">
        <v>421</v>
      </c>
      <c r="BE58" s="110"/>
      <c r="BF58" s="110"/>
      <c r="BG58" s="110"/>
      <c r="BH58" s="110"/>
      <c r="BI58" s="110"/>
      <c r="BJ58" s="87"/>
      <c r="BK58" s="27">
        <v>14</v>
      </c>
    </row>
    <row r="59" spans="1:63" s="187" customFormat="1" ht="12.95" customHeight="1" x14ac:dyDescent="0.25">
      <c r="A59" s="182" t="s">
        <v>405</v>
      </c>
      <c r="B59" s="158">
        <v>210000062</v>
      </c>
      <c r="C59" s="158" t="s">
        <v>663</v>
      </c>
      <c r="D59" s="158"/>
      <c r="E59" s="212"/>
      <c r="F59" s="193" t="s">
        <v>411</v>
      </c>
      <c r="G59" s="193" t="s">
        <v>407</v>
      </c>
      <c r="H59" s="193" t="s">
        <v>412</v>
      </c>
      <c r="I59" s="183" t="s">
        <v>143</v>
      </c>
      <c r="J59" s="152" t="s">
        <v>149</v>
      </c>
      <c r="K59" s="183" t="s">
        <v>196</v>
      </c>
      <c r="L59" s="182">
        <v>30</v>
      </c>
      <c r="M59" s="153" t="s">
        <v>197</v>
      </c>
      <c r="N59" s="194" t="s">
        <v>365</v>
      </c>
      <c r="O59" s="152" t="s">
        <v>166</v>
      </c>
      <c r="P59" s="183" t="s">
        <v>125</v>
      </c>
      <c r="Q59" s="182" t="s">
        <v>122</v>
      </c>
      <c r="R59" s="183" t="s">
        <v>200</v>
      </c>
      <c r="S59" s="183" t="s">
        <v>201</v>
      </c>
      <c r="T59" s="182"/>
      <c r="U59" s="182" t="s">
        <v>398</v>
      </c>
      <c r="V59" s="182" t="s">
        <v>146</v>
      </c>
      <c r="W59" s="193">
        <v>30</v>
      </c>
      <c r="X59" s="193">
        <v>60</v>
      </c>
      <c r="Y59" s="156">
        <v>10</v>
      </c>
      <c r="Z59" s="196" t="s">
        <v>409</v>
      </c>
      <c r="AA59" s="181" t="s">
        <v>138</v>
      </c>
      <c r="AB59" s="185">
        <v>0.6</v>
      </c>
      <c r="AC59" s="197">
        <v>498503.55</v>
      </c>
      <c r="AD59" s="185">
        <v>299102.13</v>
      </c>
      <c r="AE59" s="185">
        <v>334994.38560000004</v>
      </c>
      <c r="AF59" s="185">
        <v>1</v>
      </c>
      <c r="AG59" s="185">
        <v>503538.94</v>
      </c>
      <c r="AH59" s="185">
        <v>503538.94</v>
      </c>
      <c r="AI59" s="185">
        <v>563963.6128</v>
      </c>
      <c r="AJ59" s="186">
        <v>0</v>
      </c>
      <c r="AK59" s="186">
        <v>0</v>
      </c>
      <c r="AL59" s="186">
        <v>0</v>
      </c>
      <c r="AM59" s="186">
        <v>0</v>
      </c>
      <c r="AN59" s="186">
        <v>0</v>
      </c>
      <c r="AO59" s="186">
        <v>0</v>
      </c>
      <c r="AP59" s="186">
        <v>0</v>
      </c>
      <c r="AQ59" s="186">
        <v>0</v>
      </c>
      <c r="AR59" s="186">
        <v>0</v>
      </c>
      <c r="AS59" s="186">
        <v>0</v>
      </c>
      <c r="AT59" s="186">
        <v>0</v>
      </c>
      <c r="AU59" s="186">
        <v>0</v>
      </c>
      <c r="AV59" s="186">
        <f t="shared" si="38"/>
        <v>1.6</v>
      </c>
      <c r="AW59" s="185">
        <f t="shared" si="33"/>
        <v>802641.07000000007</v>
      </c>
      <c r="AX59" s="185">
        <f t="shared" si="28"/>
        <v>898957.99840000016</v>
      </c>
      <c r="AY59" s="158" t="s">
        <v>203</v>
      </c>
      <c r="AZ59" s="183"/>
      <c r="BA59" s="183"/>
      <c r="BB59" s="195"/>
      <c r="BC59" s="193" t="s">
        <v>421</v>
      </c>
      <c r="BD59" s="193" t="s">
        <v>421</v>
      </c>
      <c r="BE59" s="195"/>
      <c r="BF59" s="195"/>
      <c r="BG59" s="195"/>
      <c r="BH59" s="195"/>
      <c r="BI59" s="195"/>
      <c r="BJ59" s="87"/>
      <c r="BK59" s="32" t="s">
        <v>653</v>
      </c>
    </row>
    <row r="60" spans="1:63" s="164" customFormat="1" ht="12.95" customHeight="1" x14ac:dyDescent="0.25">
      <c r="A60" s="66" t="s">
        <v>405</v>
      </c>
      <c r="B60" s="72"/>
      <c r="C60" s="189" t="s">
        <v>473</v>
      </c>
      <c r="D60" s="72"/>
      <c r="E60" s="211"/>
      <c r="F60" s="68" t="s">
        <v>411</v>
      </c>
      <c r="G60" s="68" t="s">
        <v>407</v>
      </c>
      <c r="H60" s="12" t="s">
        <v>412</v>
      </c>
      <c r="I60" s="25" t="s">
        <v>143</v>
      </c>
      <c r="J60" s="1" t="s">
        <v>149</v>
      </c>
      <c r="K60" s="25" t="s">
        <v>196</v>
      </c>
      <c r="L60" s="24">
        <v>30</v>
      </c>
      <c r="M60" s="69" t="s">
        <v>197</v>
      </c>
      <c r="N60" s="70" t="s">
        <v>365</v>
      </c>
      <c r="O60" s="24" t="s">
        <v>126</v>
      </c>
      <c r="P60" s="25" t="s">
        <v>125</v>
      </c>
      <c r="Q60" s="24" t="s">
        <v>122</v>
      </c>
      <c r="R60" s="25" t="s">
        <v>200</v>
      </c>
      <c r="S60" s="25" t="s">
        <v>201</v>
      </c>
      <c r="T60" s="24"/>
      <c r="U60" s="24" t="s">
        <v>398</v>
      </c>
      <c r="V60" s="24" t="s">
        <v>146</v>
      </c>
      <c r="W60" s="9">
        <v>30</v>
      </c>
      <c r="X60" s="9">
        <v>60</v>
      </c>
      <c r="Y60" s="16">
        <v>10</v>
      </c>
      <c r="Z60" s="86" t="s">
        <v>409</v>
      </c>
      <c r="AA60" s="5" t="s">
        <v>138</v>
      </c>
      <c r="AB60" s="71">
        <v>0.25</v>
      </c>
      <c r="AC60" s="190">
        <v>7223406.04</v>
      </c>
      <c r="AD60" s="71">
        <f t="shared" si="34"/>
        <v>1805851.51</v>
      </c>
      <c r="AE60" s="71">
        <f t="shared" si="35"/>
        <v>2022553.6912000002</v>
      </c>
      <c r="AF60" s="71">
        <v>0.25</v>
      </c>
      <c r="AG60" s="190">
        <v>7223406.04</v>
      </c>
      <c r="AH60" s="71">
        <f t="shared" si="36"/>
        <v>1805851.51</v>
      </c>
      <c r="AI60" s="71">
        <f t="shared" si="37"/>
        <v>2022553.6912000002</v>
      </c>
      <c r="AJ60" s="19">
        <v>0</v>
      </c>
      <c r="AK60" s="19">
        <v>0</v>
      </c>
      <c r="AL60" s="19">
        <v>0</v>
      </c>
      <c r="AM60" s="19">
        <v>0</v>
      </c>
      <c r="AN60" s="19">
        <v>0</v>
      </c>
      <c r="AO60" s="19">
        <v>0</v>
      </c>
      <c r="AP60" s="19">
        <v>0</v>
      </c>
      <c r="AQ60" s="19">
        <v>0</v>
      </c>
      <c r="AR60" s="19">
        <v>0</v>
      </c>
      <c r="AS60" s="19">
        <v>0</v>
      </c>
      <c r="AT60" s="19">
        <v>0</v>
      </c>
      <c r="AU60" s="19">
        <v>0</v>
      </c>
      <c r="AV60" s="64">
        <f t="shared" si="38"/>
        <v>0.5</v>
      </c>
      <c r="AW60" s="41">
        <v>0</v>
      </c>
      <c r="AX60" s="41">
        <f t="shared" si="28"/>
        <v>0</v>
      </c>
      <c r="AY60" s="4" t="s">
        <v>203</v>
      </c>
      <c r="AZ60" s="25"/>
      <c r="BA60" s="25"/>
      <c r="BB60" s="44"/>
      <c r="BC60" s="12" t="s">
        <v>422</v>
      </c>
      <c r="BD60" s="12" t="s">
        <v>422</v>
      </c>
      <c r="BE60" s="44"/>
      <c r="BF60" s="44"/>
      <c r="BG60" s="44"/>
      <c r="BH60" s="44"/>
      <c r="BI60" s="44"/>
      <c r="BJ60" s="87"/>
      <c r="BK60" s="87"/>
    </row>
    <row r="61" spans="1:63" s="164" customFormat="1" ht="12.95" customHeight="1" x14ac:dyDescent="0.25">
      <c r="A61" s="66" t="s">
        <v>405</v>
      </c>
      <c r="B61" s="111"/>
      <c r="C61" s="191" t="s">
        <v>556</v>
      </c>
      <c r="D61" s="111"/>
      <c r="E61" s="211"/>
      <c r="F61" s="68" t="s">
        <v>411</v>
      </c>
      <c r="G61" s="68" t="s">
        <v>407</v>
      </c>
      <c r="H61" s="12" t="s">
        <v>412</v>
      </c>
      <c r="I61" s="25" t="s">
        <v>143</v>
      </c>
      <c r="J61" s="1" t="s">
        <v>149</v>
      </c>
      <c r="K61" s="25" t="s">
        <v>196</v>
      </c>
      <c r="L61" s="24">
        <v>30</v>
      </c>
      <c r="M61" s="69" t="s">
        <v>197</v>
      </c>
      <c r="N61" s="70" t="s">
        <v>365</v>
      </c>
      <c r="O61" s="1" t="s">
        <v>166</v>
      </c>
      <c r="P61" s="25" t="s">
        <v>125</v>
      </c>
      <c r="Q61" s="24" t="s">
        <v>122</v>
      </c>
      <c r="R61" s="25" t="s">
        <v>200</v>
      </c>
      <c r="S61" s="25" t="s">
        <v>201</v>
      </c>
      <c r="T61" s="24"/>
      <c r="U61" s="24" t="s">
        <v>398</v>
      </c>
      <c r="V61" s="24" t="s">
        <v>146</v>
      </c>
      <c r="W61" s="9">
        <v>30</v>
      </c>
      <c r="X61" s="9">
        <v>60</v>
      </c>
      <c r="Y61" s="16">
        <v>10</v>
      </c>
      <c r="Z61" s="86" t="s">
        <v>409</v>
      </c>
      <c r="AA61" s="5" t="s">
        <v>138</v>
      </c>
      <c r="AB61" s="102">
        <v>0.25</v>
      </c>
      <c r="AC61" s="192">
        <v>7223406.04</v>
      </c>
      <c r="AD61" s="103">
        <f t="shared" ref="AD61" si="51">AB61*AC61</f>
        <v>1805851.51</v>
      </c>
      <c r="AE61" s="103">
        <f t="shared" si="35"/>
        <v>2022553.6912000002</v>
      </c>
      <c r="AF61" s="104">
        <v>0.25</v>
      </c>
      <c r="AG61" s="192">
        <v>7223406.04</v>
      </c>
      <c r="AH61" s="103">
        <f t="shared" ref="AH61" si="52">AF61*AG61</f>
        <v>1805851.51</v>
      </c>
      <c r="AI61" s="103">
        <f t="shared" si="37"/>
        <v>2022553.6912000002</v>
      </c>
      <c r="AJ61" s="105">
        <v>0</v>
      </c>
      <c r="AK61" s="105">
        <v>0</v>
      </c>
      <c r="AL61" s="105">
        <v>0</v>
      </c>
      <c r="AM61" s="105">
        <v>0</v>
      </c>
      <c r="AN61" s="105">
        <v>0</v>
      </c>
      <c r="AO61" s="105">
        <v>0</v>
      </c>
      <c r="AP61" s="105">
        <v>0</v>
      </c>
      <c r="AQ61" s="105">
        <v>0</v>
      </c>
      <c r="AR61" s="105">
        <v>0</v>
      </c>
      <c r="AS61" s="105">
        <v>0</v>
      </c>
      <c r="AT61" s="105">
        <v>0</v>
      </c>
      <c r="AU61" s="105">
        <v>0</v>
      </c>
      <c r="AV61" s="106">
        <f t="shared" si="38"/>
        <v>0.5</v>
      </c>
      <c r="AW61" s="41">
        <v>0</v>
      </c>
      <c r="AX61" s="41">
        <f t="shared" si="28"/>
        <v>0</v>
      </c>
      <c r="AY61" s="107" t="s">
        <v>203</v>
      </c>
      <c r="AZ61" s="108"/>
      <c r="BA61" s="108"/>
      <c r="BB61" s="110"/>
      <c r="BC61" s="109" t="s">
        <v>422</v>
      </c>
      <c r="BD61" s="109" t="s">
        <v>422</v>
      </c>
      <c r="BE61" s="110"/>
      <c r="BF61" s="110"/>
      <c r="BG61" s="110"/>
      <c r="BH61" s="110"/>
      <c r="BI61" s="110"/>
      <c r="BJ61" s="87"/>
      <c r="BK61" s="27">
        <v>14</v>
      </c>
    </row>
    <row r="62" spans="1:63" s="187" customFormat="1" ht="12.95" customHeight="1" x14ac:dyDescent="0.25">
      <c r="A62" s="182" t="s">
        <v>405</v>
      </c>
      <c r="B62" s="158">
        <v>210000063</v>
      </c>
      <c r="C62" s="158" t="s">
        <v>664</v>
      </c>
      <c r="D62" s="158"/>
      <c r="E62" s="212"/>
      <c r="F62" s="193" t="s">
        <v>411</v>
      </c>
      <c r="G62" s="193" t="s">
        <v>407</v>
      </c>
      <c r="H62" s="193" t="s">
        <v>412</v>
      </c>
      <c r="I62" s="183" t="s">
        <v>143</v>
      </c>
      <c r="J62" s="152" t="s">
        <v>149</v>
      </c>
      <c r="K62" s="183" t="s">
        <v>196</v>
      </c>
      <c r="L62" s="182">
        <v>30</v>
      </c>
      <c r="M62" s="153" t="s">
        <v>197</v>
      </c>
      <c r="N62" s="194" t="s">
        <v>365</v>
      </c>
      <c r="O62" s="152" t="s">
        <v>166</v>
      </c>
      <c r="P62" s="183" t="s">
        <v>125</v>
      </c>
      <c r="Q62" s="182" t="s">
        <v>122</v>
      </c>
      <c r="R62" s="183" t="s">
        <v>200</v>
      </c>
      <c r="S62" s="183" t="s">
        <v>201</v>
      </c>
      <c r="T62" s="182"/>
      <c r="U62" s="182" t="s">
        <v>398</v>
      </c>
      <c r="V62" s="182" t="s">
        <v>146</v>
      </c>
      <c r="W62" s="193">
        <v>30</v>
      </c>
      <c r="X62" s="193">
        <v>60</v>
      </c>
      <c r="Y62" s="156">
        <v>10</v>
      </c>
      <c r="Z62" s="196" t="s">
        <v>409</v>
      </c>
      <c r="AA62" s="181" t="s">
        <v>138</v>
      </c>
      <c r="AB62" s="185">
        <v>0.25</v>
      </c>
      <c r="AC62" s="197">
        <v>7151171.9699999997</v>
      </c>
      <c r="AD62" s="185">
        <v>1787792.9924999999</v>
      </c>
      <c r="AE62" s="185">
        <v>2002328.1516000002</v>
      </c>
      <c r="AF62" s="185">
        <v>0.25</v>
      </c>
      <c r="AG62" s="185">
        <v>5655193.8399999999</v>
      </c>
      <c r="AH62" s="185">
        <v>1413798.46</v>
      </c>
      <c r="AI62" s="185">
        <v>1583454.2752</v>
      </c>
      <c r="AJ62" s="186">
        <v>0</v>
      </c>
      <c r="AK62" s="186">
        <v>0</v>
      </c>
      <c r="AL62" s="186">
        <v>0</v>
      </c>
      <c r="AM62" s="186">
        <v>0</v>
      </c>
      <c r="AN62" s="186">
        <v>0</v>
      </c>
      <c r="AO62" s="186">
        <v>0</v>
      </c>
      <c r="AP62" s="186">
        <v>0</v>
      </c>
      <c r="AQ62" s="186">
        <v>0</v>
      </c>
      <c r="AR62" s="186">
        <v>0</v>
      </c>
      <c r="AS62" s="186">
        <v>0</v>
      </c>
      <c r="AT62" s="186">
        <v>0</v>
      </c>
      <c r="AU62" s="186">
        <v>0</v>
      </c>
      <c r="AV62" s="186">
        <f t="shared" si="38"/>
        <v>0.5</v>
      </c>
      <c r="AW62" s="185">
        <f t="shared" si="33"/>
        <v>3201591.4524999997</v>
      </c>
      <c r="AX62" s="185">
        <f t="shared" si="28"/>
        <v>3585782.4268</v>
      </c>
      <c r="AY62" s="158" t="s">
        <v>203</v>
      </c>
      <c r="AZ62" s="183"/>
      <c r="BA62" s="183"/>
      <c r="BB62" s="195"/>
      <c r="BC62" s="193" t="s">
        <v>422</v>
      </c>
      <c r="BD62" s="193" t="s">
        <v>422</v>
      </c>
      <c r="BE62" s="195"/>
      <c r="BF62" s="195"/>
      <c r="BG62" s="195"/>
      <c r="BH62" s="195"/>
      <c r="BI62" s="195"/>
      <c r="BJ62" s="87"/>
      <c r="BK62" s="32" t="s">
        <v>653</v>
      </c>
    </row>
    <row r="63" spans="1:63" s="164" customFormat="1" ht="12.95" customHeight="1" x14ac:dyDescent="0.25">
      <c r="A63" s="66" t="s">
        <v>405</v>
      </c>
      <c r="B63" s="72"/>
      <c r="C63" s="189" t="s">
        <v>474</v>
      </c>
      <c r="D63" s="72"/>
      <c r="E63" s="211"/>
      <c r="F63" s="68" t="s">
        <v>411</v>
      </c>
      <c r="G63" s="68" t="s">
        <v>407</v>
      </c>
      <c r="H63" s="12" t="s">
        <v>412</v>
      </c>
      <c r="I63" s="25" t="s">
        <v>143</v>
      </c>
      <c r="J63" s="1" t="s">
        <v>149</v>
      </c>
      <c r="K63" s="25" t="s">
        <v>196</v>
      </c>
      <c r="L63" s="24">
        <v>30</v>
      </c>
      <c r="M63" s="69" t="s">
        <v>197</v>
      </c>
      <c r="N63" s="70" t="s">
        <v>365</v>
      </c>
      <c r="O63" s="24" t="s">
        <v>126</v>
      </c>
      <c r="P63" s="25" t="s">
        <v>125</v>
      </c>
      <c r="Q63" s="24" t="s">
        <v>122</v>
      </c>
      <c r="R63" s="25" t="s">
        <v>200</v>
      </c>
      <c r="S63" s="25" t="s">
        <v>201</v>
      </c>
      <c r="T63" s="24"/>
      <c r="U63" s="24" t="s">
        <v>398</v>
      </c>
      <c r="V63" s="24" t="s">
        <v>146</v>
      </c>
      <c r="W63" s="9">
        <v>30</v>
      </c>
      <c r="X63" s="9">
        <v>60</v>
      </c>
      <c r="Y63" s="16">
        <v>10</v>
      </c>
      <c r="Z63" s="86" t="s">
        <v>409</v>
      </c>
      <c r="AA63" s="5" t="s">
        <v>138</v>
      </c>
      <c r="AB63" s="71">
        <v>1.1100000000000001</v>
      </c>
      <c r="AC63" s="190">
        <v>752025.34</v>
      </c>
      <c r="AD63" s="71">
        <f t="shared" si="34"/>
        <v>834748.1274</v>
      </c>
      <c r="AE63" s="71">
        <f t="shared" si="35"/>
        <v>934917.90268800012</v>
      </c>
      <c r="AF63" s="71">
        <v>1.1100000000000001</v>
      </c>
      <c r="AG63" s="190">
        <v>752025.34</v>
      </c>
      <c r="AH63" s="71">
        <f t="shared" si="36"/>
        <v>834748.1274</v>
      </c>
      <c r="AI63" s="71">
        <f t="shared" si="37"/>
        <v>934917.90268800012</v>
      </c>
      <c r="AJ63" s="19">
        <v>0</v>
      </c>
      <c r="AK63" s="19">
        <v>0</v>
      </c>
      <c r="AL63" s="19">
        <v>0</v>
      </c>
      <c r="AM63" s="19">
        <v>0</v>
      </c>
      <c r="AN63" s="19">
        <v>0</v>
      </c>
      <c r="AO63" s="19">
        <v>0</v>
      </c>
      <c r="AP63" s="19">
        <v>0</v>
      </c>
      <c r="AQ63" s="19">
        <v>0</v>
      </c>
      <c r="AR63" s="19">
        <v>0</v>
      </c>
      <c r="AS63" s="19">
        <v>0</v>
      </c>
      <c r="AT63" s="19">
        <v>0</v>
      </c>
      <c r="AU63" s="19">
        <v>0</v>
      </c>
      <c r="AV63" s="64">
        <f t="shared" si="38"/>
        <v>2.2200000000000002</v>
      </c>
      <c r="AW63" s="41">
        <v>0</v>
      </c>
      <c r="AX63" s="41">
        <f t="shared" si="28"/>
        <v>0</v>
      </c>
      <c r="AY63" s="4" t="s">
        <v>203</v>
      </c>
      <c r="AZ63" s="25"/>
      <c r="BA63" s="25"/>
      <c r="BB63" s="44"/>
      <c r="BC63" s="12" t="s">
        <v>423</v>
      </c>
      <c r="BD63" s="12" t="s">
        <v>423</v>
      </c>
      <c r="BE63" s="44"/>
      <c r="BF63" s="44"/>
      <c r="BG63" s="44"/>
      <c r="BH63" s="44"/>
      <c r="BI63" s="44"/>
      <c r="BJ63" s="87"/>
      <c r="BK63" s="87"/>
    </row>
    <row r="64" spans="1:63" s="164" customFormat="1" ht="12.95" customHeight="1" x14ac:dyDescent="0.25">
      <c r="A64" s="66" t="s">
        <v>405</v>
      </c>
      <c r="B64" s="111"/>
      <c r="C64" s="191" t="s">
        <v>557</v>
      </c>
      <c r="D64" s="111"/>
      <c r="E64" s="211"/>
      <c r="F64" s="68" t="s">
        <v>411</v>
      </c>
      <c r="G64" s="68" t="s">
        <v>407</v>
      </c>
      <c r="H64" s="12" t="s">
        <v>412</v>
      </c>
      <c r="I64" s="25" t="s">
        <v>143</v>
      </c>
      <c r="J64" s="1" t="s">
        <v>149</v>
      </c>
      <c r="K64" s="25" t="s">
        <v>196</v>
      </c>
      <c r="L64" s="24">
        <v>30</v>
      </c>
      <c r="M64" s="69" t="s">
        <v>197</v>
      </c>
      <c r="N64" s="70" t="s">
        <v>365</v>
      </c>
      <c r="O64" s="1" t="s">
        <v>166</v>
      </c>
      <c r="P64" s="25" t="s">
        <v>125</v>
      </c>
      <c r="Q64" s="24" t="s">
        <v>122</v>
      </c>
      <c r="R64" s="25" t="s">
        <v>200</v>
      </c>
      <c r="S64" s="25" t="s">
        <v>201</v>
      </c>
      <c r="T64" s="24"/>
      <c r="U64" s="24" t="s">
        <v>398</v>
      </c>
      <c r="V64" s="24" t="s">
        <v>146</v>
      </c>
      <c r="W64" s="9">
        <v>30</v>
      </c>
      <c r="X64" s="9">
        <v>60</v>
      </c>
      <c r="Y64" s="16">
        <v>10</v>
      </c>
      <c r="Z64" s="86" t="s">
        <v>409</v>
      </c>
      <c r="AA64" s="5" t="s">
        <v>138</v>
      </c>
      <c r="AB64" s="102">
        <v>1.1100000000000001</v>
      </c>
      <c r="AC64" s="192">
        <v>752025.34</v>
      </c>
      <c r="AD64" s="103">
        <f t="shared" ref="AD64" si="53">AB64*AC64</f>
        <v>834748.1274</v>
      </c>
      <c r="AE64" s="103">
        <f t="shared" si="35"/>
        <v>934917.90268800012</v>
      </c>
      <c r="AF64" s="104">
        <v>1.1100000000000001</v>
      </c>
      <c r="AG64" s="192">
        <v>752025.34</v>
      </c>
      <c r="AH64" s="103">
        <f t="shared" ref="AH64" si="54">AF64*AG64</f>
        <v>834748.1274</v>
      </c>
      <c r="AI64" s="103">
        <f t="shared" si="37"/>
        <v>934917.90268800012</v>
      </c>
      <c r="AJ64" s="105">
        <v>0</v>
      </c>
      <c r="AK64" s="105">
        <v>0</v>
      </c>
      <c r="AL64" s="105">
        <v>0</v>
      </c>
      <c r="AM64" s="105">
        <v>0</v>
      </c>
      <c r="AN64" s="105">
        <v>0</v>
      </c>
      <c r="AO64" s="105">
        <v>0</v>
      </c>
      <c r="AP64" s="105">
        <v>0</v>
      </c>
      <c r="AQ64" s="105">
        <v>0</v>
      </c>
      <c r="AR64" s="105">
        <v>0</v>
      </c>
      <c r="AS64" s="105">
        <v>0</v>
      </c>
      <c r="AT64" s="105">
        <v>0</v>
      </c>
      <c r="AU64" s="105">
        <v>0</v>
      </c>
      <c r="AV64" s="106">
        <f t="shared" si="38"/>
        <v>2.2200000000000002</v>
      </c>
      <c r="AW64" s="41">
        <v>0</v>
      </c>
      <c r="AX64" s="41">
        <f t="shared" si="28"/>
        <v>0</v>
      </c>
      <c r="AY64" s="107" t="s">
        <v>203</v>
      </c>
      <c r="AZ64" s="108"/>
      <c r="BA64" s="108"/>
      <c r="BB64" s="110"/>
      <c r="BC64" s="109" t="s">
        <v>423</v>
      </c>
      <c r="BD64" s="109" t="s">
        <v>423</v>
      </c>
      <c r="BE64" s="110"/>
      <c r="BF64" s="110"/>
      <c r="BG64" s="110"/>
      <c r="BH64" s="110"/>
      <c r="BI64" s="110"/>
      <c r="BJ64" s="87"/>
      <c r="BK64" s="27">
        <v>14</v>
      </c>
    </row>
    <row r="65" spans="1:63" s="187" customFormat="1" ht="12.95" customHeight="1" x14ac:dyDescent="0.25">
      <c r="A65" s="182" t="s">
        <v>405</v>
      </c>
      <c r="B65" s="158">
        <v>210000064</v>
      </c>
      <c r="C65" s="158" t="s">
        <v>665</v>
      </c>
      <c r="D65" s="158"/>
      <c r="E65" s="212"/>
      <c r="F65" s="193" t="s">
        <v>411</v>
      </c>
      <c r="G65" s="193" t="s">
        <v>407</v>
      </c>
      <c r="H65" s="193" t="s">
        <v>412</v>
      </c>
      <c r="I65" s="183" t="s">
        <v>143</v>
      </c>
      <c r="J65" s="152" t="s">
        <v>149</v>
      </c>
      <c r="K65" s="183" t="s">
        <v>196</v>
      </c>
      <c r="L65" s="182">
        <v>30</v>
      </c>
      <c r="M65" s="153" t="s">
        <v>197</v>
      </c>
      <c r="N65" s="194" t="s">
        <v>365</v>
      </c>
      <c r="O65" s="152" t="s">
        <v>166</v>
      </c>
      <c r="P65" s="183" t="s">
        <v>125</v>
      </c>
      <c r="Q65" s="182" t="s">
        <v>122</v>
      </c>
      <c r="R65" s="183" t="s">
        <v>200</v>
      </c>
      <c r="S65" s="183" t="s">
        <v>201</v>
      </c>
      <c r="T65" s="182"/>
      <c r="U65" s="182" t="s">
        <v>398</v>
      </c>
      <c r="V65" s="182" t="s">
        <v>146</v>
      </c>
      <c r="W65" s="193">
        <v>30</v>
      </c>
      <c r="X65" s="193">
        <v>60</v>
      </c>
      <c r="Y65" s="156">
        <v>10</v>
      </c>
      <c r="Z65" s="196" t="s">
        <v>409</v>
      </c>
      <c r="AA65" s="181" t="s">
        <v>138</v>
      </c>
      <c r="AB65" s="185">
        <v>0.61</v>
      </c>
      <c r="AC65" s="197">
        <v>744505.08</v>
      </c>
      <c r="AD65" s="185">
        <v>454148.09879999998</v>
      </c>
      <c r="AE65" s="185">
        <v>508645.87065600004</v>
      </c>
      <c r="AF65" s="185">
        <v>1.1100000000000001</v>
      </c>
      <c r="AG65" s="185">
        <v>752025.34</v>
      </c>
      <c r="AH65" s="185">
        <v>834748.1274</v>
      </c>
      <c r="AI65" s="185">
        <v>934917.90268800012</v>
      </c>
      <c r="AJ65" s="186">
        <v>0</v>
      </c>
      <c r="AK65" s="186">
        <v>0</v>
      </c>
      <c r="AL65" s="186">
        <v>0</v>
      </c>
      <c r="AM65" s="186">
        <v>0</v>
      </c>
      <c r="AN65" s="186">
        <v>0</v>
      </c>
      <c r="AO65" s="186">
        <v>0</v>
      </c>
      <c r="AP65" s="186">
        <v>0</v>
      </c>
      <c r="AQ65" s="186">
        <v>0</v>
      </c>
      <c r="AR65" s="186">
        <v>0</v>
      </c>
      <c r="AS65" s="186">
        <v>0</v>
      </c>
      <c r="AT65" s="186">
        <v>0</v>
      </c>
      <c r="AU65" s="186">
        <v>0</v>
      </c>
      <c r="AV65" s="186">
        <f t="shared" si="38"/>
        <v>1.7200000000000002</v>
      </c>
      <c r="AW65" s="185">
        <f t="shared" si="33"/>
        <v>1288896.2261999999</v>
      </c>
      <c r="AX65" s="185">
        <f t="shared" si="28"/>
        <v>1443563.7733440001</v>
      </c>
      <c r="AY65" s="158" t="s">
        <v>203</v>
      </c>
      <c r="AZ65" s="183"/>
      <c r="BA65" s="183"/>
      <c r="BB65" s="195"/>
      <c r="BC65" s="193" t="s">
        <v>423</v>
      </c>
      <c r="BD65" s="193" t="s">
        <v>423</v>
      </c>
      <c r="BE65" s="195"/>
      <c r="BF65" s="195"/>
      <c r="BG65" s="195"/>
      <c r="BH65" s="195"/>
      <c r="BI65" s="195"/>
      <c r="BJ65" s="87"/>
      <c r="BK65" s="32" t="s">
        <v>653</v>
      </c>
    </row>
    <row r="66" spans="1:63" s="164" customFormat="1" ht="12.95" customHeight="1" x14ac:dyDescent="0.25">
      <c r="A66" s="66" t="s">
        <v>405</v>
      </c>
      <c r="B66" s="72"/>
      <c r="C66" s="189" t="s">
        <v>475</v>
      </c>
      <c r="D66" s="72"/>
      <c r="E66" s="211"/>
      <c r="F66" s="68" t="s">
        <v>411</v>
      </c>
      <c r="G66" s="68" t="s">
        <v>407</v>
      </c>
      <c r="H66" s="12" t="s">
        <v>412</v>
      </c>
      <c r="I66" s="25" t="s">
        <v>143</v>
      </c>
      <c r="J66" s="1" t="s">
        <v>149</v>
      </c>
      <c r="K66" s="25" t="s">
        <v>196</v>
      </c>
      <c r="L66" s="24">
        <v>30</v>
      </c>
      <c r="M66" s="69" t="s">
        <v>197</v>
      </c>
      <c r="N66" s="70" t="s">
        <v>365</v>
      </c>
      <c r="O66" s="24" t="s">
        <v>126</v>
      </c>
      <c r="P66" s="25" t="s">
        <v>125</v>
      </c>
      <c r="Q66" s="24" t="s">
        <v>122</v>
      </c>
      <c r="R66" s="25" t="s">
        <v>200</v>
      </c>
      <c r="S66" s="25" t="s">
        <v>201</v>
      </c>
      <c r="T66" s="24"/>
      <c r="U66" s="24" t="s">
        <v>398</v>
      </c>
      <c r="V66" s="24" t="s">
        <v>146</v>
      </c>
      <c r="W66" s="9">
        <v>30</v>
      </c>
      <c r="X66" s="9">
        <v>60</v>
      </c>
      <c r="Y66" s="16">
        <v>10</v>
      </c>
      <c r="Z66" s="86" t="s">
        <v>409</v>
      </c>
      <c r="AA66" s="5" t="s">
        <v>138</v>
      </c>
      <c r="AB66" s="71">
        <v>1.05</v>
      </c>
      <c r="AC66" s="190">
        <v>1782779.54</v>
      </c>
      <c r="AD66" s="71">
        <f t="shared" si="34"/>
        <v>1871918.5170000002</v>
      </c>
      <c r="AE66" s="71">
        <f t="shared" si="35"/>
        <v>2096548.7390400004</v>
      </c>
      <c r="AF66" s="71">
        <v>1.05</v>
      </c>
      <c r="AG66" s="190">
        <v>1782779.54</v>
      </c>
      <c r="AH66" s="71">
        <f t="shared" si="36"/>
        <v>1871918.5170000002</v>
      </c>
      <c r="AI66" s="71">
        <f t="shared" si="37"/>
        <v>2096548.7390400004</v>
      </c>
      <c r="AJ66" s="19">
        <v>0</v>
      </c>
      <c r="AK66" s="19">
        <v>0</v>
      </c>
      <c r="AL66" s="19">
        <v>0</v>
      </c>
      <c r="AM66" s="19">
        <v>0</v>
      </c>
      <c r="AN66" s="19">
        <v>0</v>
      </c>
      <c r="AO66" s="19">
        <v>0</v>
      </c>
      <c r="AP66" s="19">
        <v>0</v>
      </c>
      <c r="AQ66" s="19">
        <v>0</v>
      </c>
      <c r="AR66" s="19">
        <v>0</v>
      </c>
      <c r="AS66" s="19">
        <v>0</v>
      </c>
      <c r="AT66" s="19">
        <v>0</v>
      </c>
      <c r="AU66" s="19">
        <v>0</v>
      </c>
      <c r="AV66" s="64">
        <f t="shared" si="38"/>
        <v>2.1</v>
      </c>
      <c r="AW66" s="41">
        <v>0</v>
      </c>
      <c r="AX66" s="41">
        <f t="shared" si="28"/>
        <v>0</v>
      </c>
      <c r="AY66" s="4" t="s">
        <v>203</v>
      </c>
      <c r="AZ66" s="25"/>
      <c r="BA66" s="25"/>
      <c r="BB66" s="44"/>
      <c r="BC66" s="12" t="s">
        <v>424</v>
      </c>
      <c r="BD66" s="12" t="s">
        <v>424</v>
      </c>
      <c r="BE66" s="44"/>
      <c r="BF66" s="44"/>
      <c r="BG66" s="44"/>
      <c r="BH66" s="44"/>
      <c r="BI66" s="44"/>
      <c r="BJ66" s="87"/>
      <c r="BK66" s="87"/>
    </row>
    <row r="67" spans="1:63" s="164" customFormat="1" ht="12.95" customHeight="1" x14ac:dyDescent="0.25">
      <c r="A67" s="66" t="s">
        <v>405</v>
      </c>
      <c r="B67" s="111"/>
      <c r="C67" s="191" t="s">
        <v>558</v>
      </c>
      <c r="D67" s="111"/>
      <c r="E67" s="211"/>
      <c r="F67" s="68" t="s">
        <v>411</v>
      </c>
      <c r="G67" s="68" t="s">
        <v>407</v>
      </c>
      <c r="H67" s="12" t="s">
        <v>412</v>
      </c>
      <c r="I67" s="25" t="s">
        <v>143</v>
      </c>
      <c r="J67" s="1" t="s">
        <v>149</v>
      </c>
      <c r="K67" s="25" t="s">
        <v>196</v>
      </c>
      <c r="L67" s="24">
        <v>30</v>
      </c>
      <c r="M67" s="69" t="s">
        <v>197</v>
      </c>
      <c r="N67" s="70" t="s">
        <v>365</v>
      </c>
      <c r="O67" s="1" t="s">
        <v>166</v>
      </c>
      <c r="P67" s="25" t="s">
        <v>125</v>
      </c>
      <c r="Q67" s="24" t="s">
        <v>122</v>
      </c>
      <c r="R67" s="25" t="s">
        <v>200</v>
      </c>
      <c r="S67" s="25" t="s">
        <v>201</v>
      </c>
      <c r="T67" s="24"/>
      <c r="U67" s="24" t="s">
        <v>398</v>
      </c>
      <c r="V67" s="24" t="s">
        <v>146</v>
      </c>
      <c r="W67" s="9">
        <v>30</v>
      </c>
      <c r="X67" s="9">
        <v>60</v>
      </c>
      <c r="Y67" s="16">
        <v>10</v>
      </c>
      <c r="Z67" s="86" t="s">
        <v>409</v>
      </c>
      <c r="AA67" s="5" t="s">
        <v>138</v>
      </c>
      <c r="AB67" s="102">
        <v>1.05</v>
      </c>
      <c r="AC67" s="192">
        <v>1782779.54</v>
      </c>
      <c r="AD67" s="103">
        <f t="shared" ref="AD67" si="55">AB67*AC67</f>
        <v>1871918.5170000002</v>
      </c>
      <c r="AE67" s="103">
        <f t="shared" si="35"/>
        <v>2096548.7390400004</v>
      </c>
      <c r="AF67" s="104">
        <v>1.05</v>
      </c>
      <c r="AG67" s="192">
        <v>1782779.54</v>
      </c>
      <c r="AH67" s="103">
        <f t="shared" ref="AH67" si="56">AF67*AG67</f>
        <v>1871918.5170000002</v>
      </c>
      <c r="AI67" s="103">
        <f t="shared" si="37"/>
        <v>2096548.7390400004</v>
      </c>
      <c r="AJ67" s="105">
        <v>0</v>
      </c>
      <c r="AK67" s="105">
        <v>0</v>
      </c>
      <c r="AL67" s="105">
        <v>0</v>
      </c>
      <c r="AM67" s="105">
        <v>0</v>
      </c>
      <c r="AN67" s="105">
        <v>0</v>
      </c>
      <c r="AO67" s="105">
        <v>0</v>
      </c>
      <c r="AP67" s="105">
        <v>0</v>
      </c>
      <c r="AQ67" s="105">
        <v>0</v>
      </c>
      <c r="AR67" s="105">
        <v>0</v>
      </c>
      <c r="AS67" s="105">
        <v>0</v>
      </c>
      <c r="AT67" s="105">
        <v>0</v>
      </c>
      <c r="AU67" s="105">
        <v>0</v>
      </c>
      <c r="AV67" s="106">
        <f t="shared" si="38"/>
        <v>2.1</v>
      </c>
      <c r="AW67" s="41">
        <v>0</v>
      </c>
      <c r="AX67" s="41">
        <f t="shared" si="28"/>
        <v>0</v>
      </c>
      <c r="AY67" s="107" t="s">
        <v>203</v>
      </c>
      <c r="AZ67" s="108"/>
      <c r="BA67" s="108"/>
      <c r="BB67" s="110"/>
      <c r="BC67" s="109" t="s">
        <v>424</v>
      </c>
      <c r="BD67" s="109" t="s">
        <v>424</v>
      </c>
      <c r="BE67" s="110"/>
      <c r="BF67" s="110"/>
      <c r="BG67" s="110"/>
      <c r="BH67" s="110"/>
      <c r="BI67" s="110"/>
      <c r="BJ67" s="87"/>
      <c r="BK67" s="27">
        <v>14</v>
      </c>
    </row>
    <row r="68" spans="1:63" s="187" customFormat="1" ht="12.95" customHeight="1" x14ac:dyDescent="0.25">
      <c r="A68" s="182" t="s">
        <v>405</v>
      </c>
      <c r="B68" s="158">
        <v>210000067</v>
      </c>
      <c r="C68" s="158" t="s">
        <v>666</v>
      </c>
      <c r="D68" s="158"/>
      <c r="E68" s="212"/>
      <c r="F68" s="193" t="s">
        <v>411</v>
      </c>
      <c r="G68" s="193" t="s">
        <v>407</v>
      </c>
      <c r="H68" s="193" t="s">
        <v>412</v>
      </c>
      <c r="I68" s="183" t="s">
        <v>143</v>
      </c>
      <c r="J68" s="152" t="s">
        <v>149</v>
      </c>
      <c r="K68" s="183" t="s">
        <v>196</v>
      </c>
      <c r="L68" s="182">
        <v>30</v>
      </c>
      <c r="M68" s="153" t="s">
        <v>197</v>
      </c>
      <c r="N68" s="194" t="s">
        <v>365</v>
      </c>
      <c r="O68" s="152" t="s">
        <v>166</v>
      </c>
      <c r="P68" s="183" t="s">
        <v>125</v>
      </c>
      <c r="Q68" s="182" t="s">
        <v>122</v>
      </c>
      <c r="R68" s="183" t="s">
        <v>200</v>
      </c>
      <c r="S68" s="183" t="s">
        <v>201</v>
      </c>
      <c r="T68" s="182"/>
      <c r="U68" s="182" t="s">
        <v>398</v>
      </c>
      <c r="V68" s="182" t="s">
        <v>146</v>
      </c>
      <c r="W68" s="193">
        <v>30</v>
      </c>
      <c r="X68" s="193">
        <v>60</v>
      </c>
      <c r="Y68" s="156">
        <v>10</v>
      </c>
      <c r="Z68" s="196" t="s">
        <v>409</v>
      </c>
      <c r="AA68" s="181" t="s">
        <v>138</v>
      </c>
      <c r="AB68" s="185">
        <v>0.26</v>
      </c>
      <c r="AC68" s="197">
        <v>1764951.74</v>
      </c>
      <c r="AD68" s="185">
        <v>458887.45240000001</v>
      </c>
      <c r="AE68" s="185">
        <v>513953.94668800005</v>
      </c>
      <c r="AF68" s="185">
        <v>1.05</v>
      </c>
      <c r="AG68" s="185">
        <v>1782779.54</v>
      </c>
      <c r="AH68" s="185">
        <v>1871918.5170000002</v>
      </c>
      <c r="AI68" s="185">
        <v>2096548.7390400004</v>
      </c>
      <c r="AJ68" s="186">
        <v>0</v>
      </c>
      <c r="AK68" s="186">
        <v>0</v>
      </c>
      <c r="AL68" s="186">
        <v>0</v>
      </c>
      <c r="AM68" s="186">
        <v>0</v>
      </c>
      <c r="AN68" s="186">
        <v>0</v>
      </c>
      <c r="AO68" s="186">
        <v>0</v>
      </c>
      <c r="AP68" s="186">
        <v>0</v>
      </c>
      <c r="AQ68" s="186">
        <v>0</v>
      </c>
      <c r="AR68" s="186">
        <v>0</v>
      </c>
      <c r="AS68" s="186">
        <v>0</v>
      </c>
      <c r="AT68" s="186">
        <v>0</v>
      </c>
      <c r="AU68" s="186">
        <v>0</v>
      </c>
      <c r="AV68" s="186">
        <f t="shared" si="38"/>
        <v>1.31</v>
      </c>
      <c r="AW68" s="185">
        <f t="shared" si="33"/>
        <v>2330805.9694000003</v>
      </c>
      <c r="AX68" s="185">
        <f t="shared" si="28"/>
        <v>2610502.6857280005</v>
      </c>
      <c r="AY68" s="158" t="s">
        <v>203</v>
      </c>
      <c r="AZ68" s="183"/>
      <c r="BA68" s="183"/>
      <c r="BB68" s="195"/>
      <c r="BC68" s="193" t="s">
        <v>424</v>
      </c>
      <c r="BD68" s="193" t="s">
        <v>424</v>
      </c>
      <c r="BE68" s="195"/>
      <c r="BF68" s="195"/>
      <c r="BG68" s="195"/>
      <c r="BH68" s="195"/>
      <c r="BI68" s="195"/>
      <c r="BJ68" s="87"/>
      <c r="BK68" s="32" t="s">
        <v>653</v>
      </c>
    </row>
    <row r="69" spans="1:63" s="164" customFormat="1" ht="12.95" customHeight="1" x14ac:dyDescent="0.25">
      <c r="A69" s="66" t="s">
        <v>405</v>
      </c>
      <c r="B69" s="72"/>
      <c r="C69" s="189" t="s">
        <v>476</v>
      </c>
      <c r="D69" s="72"/>
      <c r="E69" s="211"/>
      <c r="F69" s="68" t="s">
        <v>411</v>
      </c>
      <c r="G69" s="68" t="s">
        <v>407</v>
      </c>
      <c r="H69" s="12" t="s">
        <v>412</v>
      </c>
      <c r="I69" s="25" t="s">
        <v>143</v>
      </c>
      <c r="J69" s="1" t="s">
        <v>149</v>
      </c>
      <c r="K69" s="25" t="s">
        <v>196</v>
      </c>
      <c r="L69" s="24">
        <v>30</v>
      </c>
      <c r="M69" s="69" t="s">
        <v>197</v>
      </c>
      <c r="N69" s="70" t="s">
        <v>365</v>
      </c>
      <c r="O69" s="24" t="s">
        <v>126</v>
      </c>
      <c r="P69" s="25" t="s">
        <v>125</v>
      </c>
      <c r="Q69" s="24" t="s">
        <v>122</v>
      </c>
      <c r="R69" s="25" t="s">
        <v>200</v>
      </c>
      <c r="S69" s="25" t="s">
        <v>201</v>
      </c>
      <c r="T69" s="24"/>
      <c r="U69" s="24" t="s">
        <v>398</v>
      </c>
      <c r="V69" s="24" t="s">
        <v>146</v>
      </c>
      <c r="W69" s="9">
        <v>30</v>
      </c>
      <c r="X69" s="9">
        <v>60</v>
      </c>
      <c r="Y69" s="16">
        <v>10</v>
      </c>
      <c r="Z69" s="86" t="s">
        <v>409</v>
      </c>
      <c r="AA69" s="5" t="s">
        <v>138</v>
      </c>
      <c r="AB69" s="71">
        <v>0.88</v>
      </c>
      <c r="AC69" s="190">
        <v>1143376.07</v>
      </c>
      <c r="AD69" s="71">
        <f t="shared" si="34"/>
        <v>1006170.9416</v>
      </c>
      <c r="AE69" s="71">
        <f t="shared" si="35"/>
        <v>1126911.4545920002</v>
      </c>
      <c r="AF69" s="71">
        <v>0.88</v>
      </c>
      <c r="AG69" s="190">
        <v>1143376.07</v>
      </c>
      <c r="AH69" s="71">
        <f t="shared" si="36"/>
        <v>1006170.9416</v>
      </c>
      <c r="AI69" s="71">
        <f t="shared" si="37"/>
        <v>1126911.4545920002</v>
      </c>
      <c r="AJ69" s="19">
        <v>0</v>
      </c>
      <c r="AK69" s="19">
        <v>0</v>
      </c>
      <c r="AL69" s="19">
        <v>0</v>
      </c>
      <c r="AM69" s="19">
        <v>0</v>
      </c>
      <c r="AN69" s="19">
        <v>0</v>
      </c>
      <c r="AO69" s="19">
        <v>0</v>
      </c>
      <c r="AP69" s="19">
        <v>0</v>
      </c>
      <c r="AQ69" s="19">
        <v>0</v>
      </c>
      <c r="AR69" s="19">
        <v>0</v>
      </c>
      <c r="AS69" s="19">
        <v>0</v>
      </c>
      <c r="AT69" s="19">
        <v>0</v>
      </c>
      <c r="AU69" s="19">
        <v>0</v>
      </c>
      <c r="AV69" s="64">
        <f t="shared" si="38"/>
        <v>1.76</v>
      </c>
      <c r="AW69" s="41">
        <v>0</v>
      </c>
      <c r="AX69" s="41">
        <f t="shared" si="28"/>
        <v>0</v>
      </c>
      <c r="AY69" s="4" t="s">
        <v>203</v>
      </c>
      <c r="AZ69" s="25"/>
      <c r="BA69" s="25"/>
      <c r="BB69" s="44"/>
      <c r="BC69" s="12" t="s">
        <v>425</v>
      </c>
      <c r="BD69" s="12" t="s">
        <v>425</v>
      </c>
      <c r="BE69" s="44"/>
      <c r="BF69" s="44"/>
      <c r="BG69" s="44"/>
      <c r="BH69" s="44"/>
      <c r="BI69" s="44"/>
      <c r="BJ69" s="87"/>
      <c r="BK69" s="87"/>
    </row>
    <row r="70" spans="1:63" s="164" customFormat="1" ht="12.95" customHeight="1" x14ac:dyDescent="0.25">
      <c r="A70" s="66" t="s">
        <v>405</v>
      </c>
      <c r="B70" s="111"/>
      <c r="C70" s="191" t="s">
        <v>559</v>
      </c>
      <c r="D70" s="111"/>
      <c r="E70" s="211"/>
      <c r="F70" s="68" t="s">
        <v>411</v>
      </c>
      <c r="G70" s="68" t="s">
        <v>407</v>
      </c>
      <c r="H70" s="12" t="s">
        <v>412</v>
      </c>
      <c r="I70" s="25" t="s">
        <v>143</v>
      </c>
      <c r="J70" s="1" t="s">
        <v>149</v>
      </c>
      <c r="K70" s="25" t="s">
        <v>196</v>
      </c>
      <c r="L70" s="24">
        <v>30</v>
      </c>
      <c r="M70" s="69" t="s">
        <v>197</v>
      </c>
      <c r="N70" s="70" t="s">
        <v>365</v>
      </c>
      <c r="O70" s="1" t="s">
        <v>166</v>
      </c>
      <c r="P70" s="25" t="s">
        <v>125</v>
      </c>
      <c r="Q70" s="24" t="s">
        <v>122</v>
      </c>
      <c r="R70" s="25" t="s">
        <v>200</v>
      </c>
      <c r="S70" s="25" t="s">
        <v>201</v>
      </c>
      <c r="T70" s="24"/>
      <c r="U70" s="24" t="s">
        <v>398</v>
      </c>
      <c r="V70" s="24" t="s">
        <v>146</v>
      </c>
      <c r="W70" s="9">
        <v>30</v>
      </c>
      <c r="X70" s="9">
        <v>60</v>
      </c>
      <c r="Y70" s="16">
        <v>10</v>
      </c>
      <c r="Z70" s="86" t="s">
        <v>409</v>
      </c>
      <c r="AA70" s="5" t="s">
        <v>138</v>
      </c>
      <c r="AB70" s="102">
        <v>0.88</v>
      </c>
      <c r="AC70" s="192">
        <v>1143376.07</v>
      </c>
      <c r="AD70" s="103">
        <f t="shared" ref="AD70" si="57">AB70*AC70</f>
        <v>1006170.9416</v>
      </c>
      <c r="AE70" s="103">
        <f t="shared" si="35"/>
        <v>1126911.4545920002</v>
      </c>
      <c r="AF70" s="104">
        <v>0.88</v>
      </c>
      <c r="AG70" s="192">
        <v>1143376.07</v>
      </c>
      <c r="AH70" s="103">
        <f t="shared" ref="AH70" si="58">AF70*AG70</f>
        <v>1006170.9416</v>
      </c>
      <c r="AI70" s="103">
        <f t="shared" si="37"/>
        <v>1126911.4545920002</v>
      </c>
      <c r="AJ70" s="105">
        <v>0</v>
      </c>
      <c r="AK70" s="105">
        <v>0</v>
      </c>
      <c r="AL70" s="105">
        <v>0</v>
      </c>
      <c r="AM70" s="105">
        <v>0</v>
      </c>
      <c r="AN70" s="105">
        <v>0</v>
      </c>
      <c r="AO70" s="105">
        <v>0</v>
      </c>
      <c r="AP70" s="105">
        <v>0</v>
      </c>
      <c r="AQ70" s="105">
        <v>0</v>
      </c>
      <c r="AR70" s="105">
        <v>0</v>
      </c>
      <c r="AS70" s="105">
        <v>0</v>
      </c>
      <c r="AT70" s="105">
        <v>0</v>
      </c>
      <c r="AU70" s="105">
        <v>0</v>
      </c>
      <c r="AV70" s="106">
        <f t="shared" si="38"/>
        <v>1.76</v>
      </c>
      <c r="AW70" s="41">
        <v>0</v>
      </c>
      <c r="AX70" s="41">
        <f t="shared" si="28"/>
        <v>0</v>
      </c>
      <c r="AY70" s="107" t="s">
        <v>203</v>
      </c>
      <c r="AZ70" s="108"/>
      <c r="BA70" s="108"/>
      <c r="BB70" s="110"/>
      <c r="BC70" s="109" t="s">
        <v>425</v>
      </c>
      <c r="BD70" s="109" t="s">
        <v>425</v>
      </c>
      <c r="BE70" s="110"/>
      <c r="BF70" s="110"/>
      <c r="BG70" s="110"/>
      <c r="BH70" s="110"/>
      <c r="BI70" s="110"/>
      <c r="BJ70" s="87"/>
      <c r="BK70" s="27">
        <v>14</v>
      </c>
    </row>
    <row r="71" spans="1:63" s="187" customFormat="1" ht="12.95" customHeight="1" x14ac:dyDescent="0.25">
      <c r="A71" s="182" t="s">
        <v>405</v>
      </c>
      <c r="B71" s="158">
        <v>210000070</v>
      </c>
      <c r="C71" s="158" t="s">
        <v>667</v>
      </c>
      <c r="D71" s="158"/>
      <c r="E71" s="212"/>
      <c r="F71" s="193" t="s">
        <v>411</v>
      </c>
      <c r="G71" s="193" t="s">
        <v>407</v>
      </c>
      <c r="H71" s="193" t="s">
        <v>412</v>
      </c>
      <c r="I71" s="183" t="s">
        <v>143</v>
      </c>
      <c r="J71" s="152" t="s">
        <v>149</v>
      </c>
      <c r="K71" s="183" t="s">
        <v>196</v>
      </c>
      <c r="L71" s="182">
        <v>30</v>
      </c>
      <c r="M71" s="153" t="s">
        <v>197</v>
      </c>
      <c r="N71" s="194" t="s">
        <v>365</v>
      </c>
      <c r="O71" s="152" t="s">
        <v>166</v>
      </c>
      <c r="P71" s="183" t="s">
        <v>125</v>
      </c>
      <c r="Q71" s="182" t="s">
        <v>122</v>
      </c>
      <c r="R71" s="183" t="s">
        <v>200</v>
      </c>
      <c r="S71" s="183" t="s">
        <v>201</v>
      </c>
      <c r="T71" s="182"/>
      <c r="U71" s="182" t="s">
        <v>398</v>
      </c>
      <c r="V71" s="182" t="s">
        <v>146</v>
      </c>
      <c r="W71" s="193">
        <v>30</v>
      </c>
      <c r="X71" s="193">
        <v>60</v>
      </c>
      <c r="Y71" s="156">
        <v>10</v>
      </c>
      <c r="Z71" s="196" t="s">
        <v>409</v>
      </c>
      <c r="AA71" s="181" t="s">
        <v>138</v>
      </c>
      <c r="AB71" s="185">
        <v>0.15</v>
      </c>
      <c r="AC71" s="197">
        <v>1131942.31</v>
      </c>
      <c r="AD71" s="185">
        <v>169791.34650000001</v>
      </c>
      <c r="AE71" s="185">
        <v>190166.30808000005</v>
      </c>
      <c r="AF71" s="185">
        <v>0.88</v>
      </c>
      <c r="AG71" s="185">
        <v>1143376.07</v>
      </c>
      <c r="AH71" s="185">
        <v>1006170.9416</v>
      </c>
      <c r="AI71" s="185">
        <v>1126911.4545920002</v>
      </c>
      <c r="AJ71" s="186">
        <v>0</v>
      </c>
      <c r="AK71" s="186">
        <v>0</v>
      </c>
      <c r="AL71" s="186">
        <v>0</v>
      </c>
      <c r="AM71" s="186">
        <v>0</v>
      </c>
      <c r="AN71" s="186">
        <v>0</v>
      </c>
      <c r="AO71" s="186">
        <v>0</v>
      </c>
      <c r="AP71" s="186">
        <v>0</v>
      </c>
      <c r="AQ71" s="186">
        <v>0</v>
      </c>
      <c r="AR71" s="186">
        <v>0</v>
      </c>
      <c r="AS71" s="186">
        <v>0</v>
      </c>
      <c r="AT71" s="186">
        <v>0</v>
      </c>
      <c r="AU71" s="186">
        <v>0</v>
      </c>
      <c r="AV71" s="186">
        <f t="shared" si="38"/>
        <v>1.03</v>
      </c>
      <c r="AW71" s="185">
        <f t="shared" si="33"/>
        <v>1175962.2881</v>
      </c>
      <c r="AX71" s="185">
        <f t="shared" si="28"/>
        <v>1317077.7626720001</v>
      </c>
      <c r="AY71" s="158" t="s">
        <v>203</v>
      </c>
      <c r="AZ71" s="183"/>
      <c r="BA71" s="183"/>
      <c r="BB71" s="195"/>
      <c r="BC71" s="193" t="s">
        <v>425</v>
      </c>
      <c r="BD71" s="193" t="s">
        <v>425</v>
      </c>
      <c r="BE71" s="195"/>
      <c r="BF71" s="195"/>
      <c r="BG71" s="195"/>
      <c r="BH71" s="195"/>
      <c r="BI71" s="195"/>
      <c r="BJ71" s="87"/>
      <c r="BK71" s="32" t="s">
        <v>653</v>
      </c>
    </row>
    <row r="72" spans="1:63" s="164" customFormat="1" ht="12.95" customHeight="1" x14ac:dyDescent="0.25">
      <c r="A72" s="66" t="s">
        <v>405</v>
      </c>
      <c r="B72" s="72"/>
      <c r="C72" s="189" t="s">
        <v>477</v>
      </c>
      <c r="D72" s="72"/>
      <c r="E72" s="211"/>
      <c r="F72" s="68" t="s">
        <v>426</v>
      </c>
      <c r="G72" s="68" t="s">
        <v>407</v>
      </c>
      <c r="H72" s="12" t="s">
        <v>427</v>
      </c>
      <c r="I72" s="25" t="s">
        <v>143</v>
      </c>
      <c r="J72" s="1" t="s">
        <v>149</v>
      </c>
      <c r="K72" s="25" t="s">
        <v>196</v>
      </c>
      <c r="L72" s="24">
        <v>30</v>
      </c>
      <c r="M72" s="69" t="s">
        <v>197</v>
      </c>
      <c r="N72" s="70" t="s">
        <v>365</v>
      </c>
      <c r="O72" s="24" t="s">
        <v>126</v>
      </c>
      <c r="P72" s="25" t="s">
        <v>125</v>
      </c>
      <c r="Q72" s="24" t="s">
        <v>122</v>
      </c>
      <c r="R72" s="25" t="s">
        <v>200</v>
      </c>
      <c r="S72" s="25" t="s">
        <v>201</v>
      </c>
      <c r="T72" s="24"/>
      <c r="U72" s="24" t="s">
        <v>398</v>
      </c>
      <c r="V72" s="24" t="s">
        <v>146</v>
      </c>
      <c r="W72" s="9">
        <v>30</v>
      </c>
      <c r="X72" s="9">
        <v>60</v>
      </c>
      <c r="Y72" s="16">
        <v>10</v>
      </c>
      <c r="Z72" s="86" t="s">
        <v>409</v>
      </c>
      <c r="AA72" s="5" t="s">
        <v>138</v>
      </c>
      <c r="AB72" s="71">
        <v>0.1</v>
      </c>
      <c r="AC72" s="190">
        <v>560458.07999999996</v>
      </c>
      <c r="AD72" s="71">
        <f t="shared" si="34"/>
        <v>56045.807999999997</v>
      </c>
      <c r="AE72" s="71">
        <f t="shared" si="35"/>
        <v>62771.304960000001</v>
      </c>
      <c r="AF72" s="71">
        <v>0.1</v>
      </c>
      <c r="AG72" s="190">
        <v>560458.07999999996</v>
      </c>
      <c r="AH72" s="71">
        <f t="shared" si="36"/>
        <v>56045.807999999997</v>
      </c>
      <c r="AI72" s="71">
        <f t="shared" si="37"/>
        <v>62771.304960000001</v>
      </c>
      <c r="AJ72" s="19">
        <v>0</v>
      </c>
      <c r="AK72" s="19">
        <v>0</v>
      </c>
      <c r="AL72" s="19">
        <v>0</v>
      </c>
      <c r="AM72" s="19">
        <v>0</v>
      </c>
      <c r="AN72" s="19">
        <v>0</v>
      </c>
      <c r="AO72" s="19">
        <v>0</v>
      </c>
      <c r="AP72" s="19">
        <v>0</v>
      </c>
      <c r="AQ72" s="19">
        <v>0</v>
      </c>
      <c r="AR72" s="19">
        <v>0</v>
      </c>
      <c r="AS72" s="19">
        <v>0</v>
      </c>
      <c r="AT72" s="19">
        <v>0</v>
      </c>
      <c r="AU72" s="19">
        <v>0</v>
      </c>
      <c r="AV72" s="64">
        <f t="shared" si="38"/>
        <v>0.2</v>
      </c>
      <c r="AW72" s="41">
        <v>0</v>
      </c>
      <c r="AX72" s="41">
        <f t="shared" si="28"/>
        <v>0</v>
      </c>
      <c r="AY72" s="4" t="s">
        <v>203</v>
      </c>
      <c r="AZ72" s="25"/>
      <c r="BA72" s="25"/>
      <c r="BB72" s="44"/>
      <c r="BC72" s="12" t="s">
        <v>428</v>
      </c>
      <c r="BD72" s="12" t="s">
        <v>428</v>
      </c>
      <c r="BE72" s="44"/>
      <c r="BF72" s="44"/>
      <c r="BG72" s="44"/>
      <c r="BH72" s="44"/>
      <c r="BI72" s="44"/>
      <c r="BJ72" s="87"/>
      <c r="BK72" s="87"/>
    </row>
    <row r="73" spans="1:63" s="164" customFormat="1" ht="12.95" customHeight="1" x14ac:dyDescent="0.25">
      <c r="A73" s="66" t="s">
        <v>405</v>
      </c>
      <c r="B73" s="111"/>
      <c r="C73" s="191" t="s">
        <v>560</v>
      </c>
      <c r="D73" s="111"/>
      <c r="E73" s="211"/>
      <c r="F73" s="68" t="s">
        <v>426</v>
      </c>
      <c r="G73" s="68" t="s">
        <v>407</v>
      </c>
      <c r="H73" s="12" t="s">
        <v>427</v>
      </c>
      <c r="I73" s="25" t="s">
        <v>143</v>
      </c>
      <c r="J73" s="1" t="s">
        <v>149</v>
      </c>
      <c r="K73" s="25" t="s">
        <v>196</v>
      </c>
      <c r="L73" s="24">
        <v>30</v>
      </c>
      <c r="M73" s="69" t="s">
        <v>197</v>
      </c>
      <c r="N73" s="70" t="s">
        <v>365</v>
      </c>
      <c r="O73" s="1" t="s">
        <v>166</v>
      </c>
      <c r="P73" s="25" t="s">
        <v>125</v>
      </c>
      <c r="Q73" s="24" t="s">
        <v>122</v>
      </c>
      <c r="R73" s="25" t="s">
        <v>200</v>
      </c>
      <c r="S73" s="25" t="s">
        <v>201</v>
      </c>
      <c r="T73" s="24"/>
      <c r="U73" s="24" t="s">
        <v>398</v>
      </c>
      <c r="V73" s="24" t="s">
        <v>146</v>
      </c>
      <c r="W73" s="9">
        <v>30</v>
      </c>
      <c r="X73" s="9">
        <v>60</v>
      </c>
      <c r="Y73" s="16">
        <v>10</v>
      </c>
      <c r="Z73" s="86" t="s">
        <v>409</v>
      </c>
      <c r="AA73" s="5" t="s">
        <v>138</v>
      </c>
      <c r="AB73" s="102">
        <v>0.1</v>
      </c>
      <c r="AC73" s="192">
        <v>560458.07999999996</v>
      </c>
      <c r="AD73" s="103">
        <f t="shared" ref="AD73" si="59">AB73*AC73</f>
        <v>56045.807999999997</v>
      </c>
      <c r="AE73" s="103">
        <f t="shared" si="35"/>
        <v>62771.304960000001</v>
      </c>
      <c r="AF73" s="104">
        <v>0.1</v>
      </c>
      <c r="AG73" s="192">
        <v>560458.07999999996</v>
      </c>
      <c r="AH73" s="103">
        <f t="shared" ref="AH73" si="60">AF73*AG73</f>
        <v>56045.807999999997</v>
      </c>
      <c r="AI73" s="103">
        <f t="shared" si="37"/>
        <v>62771.304960000001</v>
      </c>
      <c r="AJ73" s="105">
        <v>0</v>
      </c>
      <c r="AK73" s="105">
        <v>0</v>
      </c>
      <c r="AL73" s="105">
        <v>0</v>
      </c>
      <c r="AM73" s="105">
        <v>0</v>
      </c>
      <c r="AN73" s="105">
        <v>0</v>
      </c>
      <c r="AO73" s="105">
        <v>0</v>
      </c>
      <c r="AP73" s="105">
        <v>0</v>
      </c>
      <c r="AQ73" s="105">
        <v>0</v>
      </c>
      <c r="AR73" s="105">
        <v>0</v>
      </c>
      <c r="AS73" s="105">
        <v>0</v>
      </c>
      <c r="AT73" s="105">
        <v>0</v>
      </c>
      <c r="AU73" s="105">
        <v>0</v>
      </c>
      <c r="AV73" s="106">
        <f t="shared" si="38"/>
        <v>0.2</v>
      </c>
      <c r="AW73" s="41">
        <v>0</v>
      </c>
      <c r="AX73" s="41">
        <f t="shared" si="28"/>
        <v>0</v>
      </c>
      <c r="AY73" s="107" t="s">
        <v>203</v>
      </c>
      <c r="AZ73" s="108"/>
      <c r="BA73" s="108"/>
      <c r="BB73" s="110"/>
      <c r="BC73" s="109" t="s">
        <v>428</v>
      </c>
      <c r="BD73" s="109" t="s">
        <v>428</v>
      </c>
      <c r="BE73" s="110"/>
      <c r="BF73" s="110"/>
      <c r="BG73" s="110"/>
      <c r="BH73" s="110"/>
      <c r="BI73" s="110"/>
      <c r="BJ73" s="87"/>
      <c r="BK73" s="27">
        <v>14</v>
      </c>
    </row>
    <row r="74" spans="1:63" s="187" customFormat="1" ht="12.95" customHeight="1" x14ac:dyDescent="0.25">
      <c r="A74" s="182" t="s">
        <v>405</v>
      </c>
      <c r="B74" s="158">
        <v>210000094</v>
      </c>
      <c r="C74" s="158" t="s">
        <v>668</v>
      </c>
      <c r="D74" s="158"/>
      <c r="E74" s="212"/>
      <c r="F74" s="193" t="s">
        <v>426</v>
      </c>
      <c r="G74" s="193" t="s">
        <v>407</v>
      </c>
      <c r="H74" s="193" t="s">
        <v>427</v>
      </c>
      <c r="I74" s="183" t="s">
        <v>143</v>
      </c>
      <c r="J74" s="152" t="s">
        <v>149</v>
      </c>
      <c r="K74" s="183" t="s">
        <v>196</v>
      </c>
      <c r="L74" s="182">
        <v>30</v>
      </c>
      <c r="M74" s="153" t="s">
        <v>197</v>
      </c>
      <c r="N74" s="194" t="s">
        <v>365</v>
      </c>
      <c r="O74" s="152" t="s">
        <v>166</v>
      </c>
      <c r="P74" s="183" t="s">
        <v>125</v>
      </c>
      <c r="Q74" s="182" t="s">
        <v>122</v>
      </c>
      <c r="R74" s="183" t="s">
        <v>200</v>
      </c>
      <c r="S74" s="183" t="s">
        <v>201</v>
      </c>
      <c r="T74" s="182"/>
      <c r="U74" s="182" t="s">
        <v>398</v>
      </c>
      <c r="V74" s="182" t="s">
        <v>146</v>
      </c>
      <c r="W74" s="193">
        <v>30</v>
      </c>
      <c r="X74" s="193">
        <v>60</v>
      </c>
      <c r="Y74" s="156">
        <v>10</v>
      </c>
      <c r="Z74" s="196" t="s">
        <v>409</v>
      </c>
      <c r="AA74" s="181" t="s">
        <v>138</v>
      </c>
      <c r="AB74" s="185">
        <v>0</v>
      </c>
      <c r="AC74" s="197">
        <v>560458.07999999996</v>
      </c>
      <c r="AD74" s="185">
        <v>0</v>
      </c>
      <c r="AE74" s="185">
        <v>0</v>
      </c>
      <c r="AF74" s="185">
        <v>0.1</v>
      </c>
      <c r="AG74" s="185">
        <v>521533.29</v>
      </c>
      <c r="AH74" s="185">
        <v>52153.328999999998</v>
      </c>
      <c r="AI74" s="185">
        <v>58411.728480000005</v>
      </c>
      <c r="AJ74" s="186">
        <v>0</v>
      </c>
      <c r="AK74" s="186">
        <v>0</v>
      </c>
      <c r="AL74" s="186">
        <v>0</v>
      </c>
      <c r="AM74" s="186">
        <v>0</v>
      </c>
      <c r="AN74" s="186">
        <v>0</v>
      </c>
      <c r="AO74" s="186">
        <v>0</v>
      </c>
      <c r="AP74" s="186">
        <v>0</v>
      </c>
      <c r="AQ74" s="186">
        <v>0</v>
      </c>
      <c r="AR74" s="186">
        <v>0</v>
      </c>
      <c r="AS74" s="186">
        <v>0</v>
      </c>
      <c r="AT74" s="186">
        <v>0</v>
      </c>
      <c r="AU74" s="186">
        <v>0</v>
      </c>
      <c r="AV74" s="186">
        <f t="shared" si="38"/>
        <v>0.1</v>
      </c>
      <c r="AW74" s="185">
        <f t="shared" si="33"/>
        <v>52153.328999999998</v>
      </c>
      <c r="AX74" s="185">
        <f t="shared" si="28"/>
        <v>58411.728480000005</v>
      </c>
      <c r="AY74" s="158" t="s">
        <v>203</v>
      </c>
      <c r="AZ74" s="183"/>
      <c r="BA74" s="183"/>
      <c r="BB74" s="195"/>
      <c r="BC74" s="193" t="s">
        <v>428</v>
      </c>
      <c r="BD74" s="193" t="s">
        <v>428</v>
      </c>
      <c r="BE74" s="195"/>
      <c r="BF74" s="195"/>
      <c r="BG74" s="195"/>
      <c r="BH74" s="195"/>
      <c r="BI74" s="195"/>
      <c r="BJ74" s="87"/>
      <c r="BK74" s="32" t="s">
        <v>653</v>
      </c>
    </row>
    <row r="75" spans="1:63" s="164" customFormat="1" ht="12.95" customHeight="1" x14ac:dyDescent="0.25">
      <c r="A75" s="66" t="s">
        <v>405</v>
      </c>
      <c r="B75" s="72"/>
      <c r="C75" s="189" t="s">
        <v>478</v>
      </c>
      <c r="D75" s="72"/>
      <c r="E75" s="211"/>
      <c r="F75" s="68" t="s">
        <v>411</v>
      </c>
      <c r="G75" s="68" t="s">
        <v>407</v>
      </c>
      <c r="H75" s="12" t="s">
        <v>412</v>
      </c>
      <c r="I75" s="25" t="s">
        <v>143</v>
      </c>
      <c r="J75" s="1" t="s">
        <v>149</v>
      </c>
      <c r="K75" s="25" t="s">
        <v>196</v>
      </c>
      <c r="L75" s="24">
        <v>30</v>
      </c>
      <c r="M75" s="69" t="s">
        <v>197</v>
      </c>
      <c r="N75" s="70" t="s">
        <v>365</v>
      </c>
      <c r="O75" s="24" t="s">
        <v>126</v>
      </c>
      <c r="P75" s="25" t="s">
        <v>125</v>
      </c>
      <c r="Q75" s="24" t="s">
        <v>122</v>
      </c>
      <c r="R75" s="25" t="s">
        <v>200</v>
      </c>
      <c r="S75" s="25" t="s">
        <v>201</v>
      </c>
      <c r="T75" s="24"/>
      <c r="U75" s="24" t="s">
        <v>398</v>
      </c>
      <c r="V75" s="24" t="s">
        <v>146</v>
      </c>
      <c r="W75" s="9">
        <v>30</v>
      </c>
      <c r="X75" s="9">
        <v>60</v>
      </c>
      <c r="Y75" s="16">
        <v>10</v>
      </c>
      <c r="Z75" s="86" t="s">
        <v>409</v>
      </c>
      <c r="AA75" s="5" t="s">
        <v>138</v>
      </c>
      <c r="AB75" s="71">
        <v>0.3</v>
      </c>
      <c r="AC75" s="190">
        <v>5269884.4400000004</v>
      </c>
      <c r="AD75" s="71">
        <f t="shared" si="34"/>
        <v>1580965.3320000002</v>
      </c>
      <c r="AE75" s="71">
        <f t="shared" si="35"/>
        <v>1770681.1718400004</v>
      </c>
      <c r="AF75" s="71">
        <v>0.3</v>
      </c>
      <c r="AG75" s="190">
        <v>5269884.4400000004</v>
      </c>
      <c r="AH75" s="71">
        <f t="shared" si="36"/>
        <v>1580965.3320000002</v>
      </c>
      <c r="AI75" s="71">
        <f t="shared" si="37"/>
        <v>1770681.1718400004</v>
      </c>
      <c r="AJ75" s="19">
        <v>0</v>
      </c>
      <c r="AK75" s="19">
        <v>0</v>
      </c>
      <c r="AL75" s="19">
        <v>0</v>
      </c>
      <c r="AM75" s="19">
        <v>0</v>
      </c>
      <c r="AN75" s="19">
        <v>0</v>
      </c>
      <c r="AO75" s="19">
        <v>0</v>
      </c>
      <c r="AP75" s="19">
        <v>0</v>
      </c>
      <c r="AQ75" s="19">
        <v>0</v>
      </c>
      <c r="AR75" s="19">
        <v>0</v>
      </c>
      <c r="AS75" s="19">
        <v>0</v>
      </c>
      <c r="AT75" s="19">
        <v>0</v>
      </c>
      <c r="AU75" s="19">
        <v>0</v>
      </c>
      <c r="AV75" s="64">
        <f t="shared" si="38"/>
        <v>0.6</v>
      </c>
      <c r="AW75" s="41">
        <v>0</v>
      </c>
      <c r="AX75" s="41">
        <f t="shared" si="28"/>
        <v>0</v>
      </c>
      <c r="AY75" s="4" t="s">
        <v>203</v>
      </c>
      <c r="AZ75" s="25"/>
      <c r="BA75" s="25"/>
      <c r="BB75" s="44"/>
      <c r="BC75" s="12" t="s">
        <v>429</v>
      </c>
      <c r="BD75" s="12" t="s">
        <v>429</v>
      </c>
      <c r="BE75" s="44"/>
      <c r="BF75" s="44"/>
      <c r="BG75" s="44"/>
      <c r="BH75" s="44"/>
      <c r="BI75" s="44"/>
      <c r="BJ75" s="87"/>
      <c r="BK75" s="87"/>
    </row>
    <row r="76" spans="1:63" s="164" customFormat="1" ht="12.95" customHeight="1" x14ac:dyDescent="0.25">
      <c r="A76" s="66" t="s">
        <v>405</v>
      </c>
      <c r="B76" s="111"/>
      <c r="C76" s="191" t="s">
        <v>561</v>
      </c>
      <c r="D76" s="111"/>
      <c r="E76" s="211"/>
      <c r="F76" s="68" t="s">
        <v>411</v>
      </c>
      <c r="G76" s="68" t="s">
        <v>407</v>
      </c>
      <c r="H76" s="12" t="s">
        <v>412</v>
      </c>
      <c r="I76" s="25" t="s">
        <v>143</v>
      </c>
      <c r="J76" s="1" t="s">
        <v>149</v>
      </c>
      <c r="K76" s="25" t="s">
        <v>196</v>
      </c>
      <c r="L76" s="24">
        <v>30</v>
      </c>
      <c r="M76" s="69" t="s">
        <v>197</v>
      </c>
      <c r="N76" s="70" t="s">
        <v>365</v>
      </c>
      <c r="O76" s="1" t="s">
        <v>166</v>
      </c>
      <c r="P76" s="25" t="s">
        <v>125</v>
      </c>
      <c r="Q76" s="24" t="s">
        <v>122</v>
      </c>
      <c r="R76" s="25" t="s">
        <v>200</v>
      </c>
      <c r="S76" s="25" t="s">
        <v>201</v>
      </c>
      <c r="T76" s="24"/>
      <c r="U76" s="24" t="s">
        <v>398</v>
      </c>
      <c r="V76" s="24" t="s">
        <v>146</v>
      </c>
      <c r="W76" s="9">
        <v>30</v>
      </c>
      <c r="X76" s="9">
        <v>60</v>
      </c>
      <c r="Y76" s="16">
        <v>10</v>
      </c>
      <c r="Z76" s="86" t="s">
        <v>409</v>
      </c>
      <c r="AA76" s="5" t="s">
        <v>138</v>
      </c>
      <c r="AB76" s="102">
        <v>0.3</v>
      </c>
      <c r="AC76" s="192">
        <v>5269884.4400000004</v>
      </c>
      <c r="AD76" s="103">
        <f t="shared" ref="AD76" si="61">AB76*AC76</f>
        <v>1580965.3320000002</v>
      </c>
      <c r="AE76" s="103">
        <f t="shared" si="35"/>
        <v>1770681.1718400004</v>
      </c>
      <c r="AF76" s="104">
        <v>0.3</v>
      </c>
      <c r="AG76" s="192">
        <v>5269884.4400000004</v>
      </c>
      <c r="AH76" s="103">
        <f t="shared" ref="AH76" si="62">AF76*AG76</f>
        <v>1580965.3320000002</v>
      </c>
      <c r="AI76" s="103">
        <f t="shared" si="37"/>
        <v>1770681.1718400004</v>
      </c>
      <c r="AJ76" s="105">
        <v>0</v>
      </c>
      <c r="AK76" s="105">
        <v>0</v>
      </c>
      <c r="AL76" s="105">
        <v>0</v>
      </c>
      <c r="AM76" s="105">
        <v>0</v>
      </c>
      <c r="AN76" s="105">
        <v>0</v>
      </c>
      <c r="AO76" s="105">
        <v>0</v>
      </c>
      <c r="AP76" s="105">
        <v>0</v>
      </c>
      <c r="AQ76" s="105">
        <v>0</v>
      </c>
      <c r="AR76" s="105">
        <v>0</v>
      </c>
      <c r="AS76" s="105">
        <v>0</v>
      </c>
      <c r="AT76" s="105">
        <v>0</v>
      </c>
      <c r="AU76" s="105">
        <v>0</v>
      </c>
      <c r="AV76" s="106">
        <f t="shared" si="38"/>
        <v>0.6</v>
      </c>
      <c r="AW76" s="41">
        <v>0</v>
      </c>
      <c r="AX76" s="41">
        <f t="shared" si="28"/>
        <v>0</v>
      </c>
      <c r="AY76" s="107" t="s">
        <v>203</v>
      </c>
      <c r="AZ76" s="108"/>
      <c r="BA76" s="108"/>
      <c r="BB76" s="110"/>
      <c r="BC76" s="109" t="s">
        <v>429</v>
      </c>
      <c r="BD76" s="109" t="s">
        <v>429</v>
      </c>
      <c r="BE76" s="110"/>
      <c r="BF76" s="110"/>
      <c r="BG76" s="110"/>
      <c r="BH76" s="110"/>
      <c r="BI76" s="110"/>
      <c r="BJ76" s="87"/>
      <c r="BK76" s="27">
        <v>14</v>
      </c>
    </row>
    <row r="77" spans="1:63" s="187" customFormat="1" ht="12.95" customHeight="1" x14ac:dyDescent="0.25">
      <c r="A77" s="182" t="s">
        <v>405</v>
      </c>
      <c r="B77" s="158">
        <v>210001340</v>
      </c>
      <c r="C77" s="158" t="s">
        <v>669</v>
      </c>
      <c r="D77" s="158"/>
      <c r="E77" s="212"/>
      <c r="F77" s="193" t="s">
        <v>411</v>
      </c>
      <c r="G77" s="193" t="s">
        <v>407</v>
      </c>
      <c r="H77" s="193" t="s">
        <v>412</v>
      </c>
      <c r="I77" s="183" t="s">
        <v>143</v>
      </c>
      <c r="J77" s="152" t="s">
        <v>149</v>
      </c>
      <c r="K77" s="183" t="s">
        <v>196</v>
      </c>
      <c r="L77" s="182">
        <v>30</v>
      </c>
      <c r="M77" s="153" t="s">
        <v>197</v>
      </c>
      <c r="N77" s="194" t="s">
        <v>365</v>
      </c>
      <c r="O77" s="152" t="s">
        <v>166</v>
      </c>
      <c r="P77" s="183" t="s">
        <v>125</v>
      </c>
      <c r="Q77" s="182" t="s">
        <v>122</v>
      </c>
      <c r="R77" s="183" t="s">
        <v>200</v>
      </c>
      <c r="S77" s="183" t="s">
        <v>201</v>
      </c>
      <c r="T77" s="182"/>
      <c r="U77" s="182" t="s">
        <v>398</v>
      </c>
      <c r="V77" s="182" t="s">
        <v>146</v>
      </c>
      <c r="W77" s="193">
        <v>30</v>
      </c>
      <c r="X77" s="193">
        <v>60</v>
      </c>
      <c r="Y77" s="156">
        <v>10</v>
      </c>
      <c r="Z77" s="196" t="s">
        <v>409</v>
      </c>
      <c r="AA77" s="181" t="s">
        <v>138</v>
      </c>
      <c r="AB77" s="185">
        <v>0.2</v>
      </c>
      <c r="AC77" s="197">
        <v>5217185.5999999996</v>
      </c>
      <c r="AD77" s="185">
        <v>1043437.12</v>
      </c>
      <c r="AE77" s="185">
        <v>1168649.5744</v>
      </c>
      <c r="AF77" s="185">
        <v>0.3</v>
      </c>
      <c r="AG77" s="185">
        <v>4562126.05</v>
      </c>
      <c r="AH77" s="185">
        <v>1368637.8149999999</v>
      </c>
      <c r="AI77" s="185">
        <v>1532874.3528</v>
      </c>
      <c r="AJ77" s="186">
        <v>0</v>
      </c>
      <c r="AK77" s="186">
        <v>0</v>
      </c>
      <c r="AL77" s="186">
        <v>0</v>
      </c>
      <c r="AM77" s="186">
        <v>0</v>
      </c>
      <c r="AN77" s="186">
        <v>0</v>
      </c>
      <c r="AO77" s="186">
        <v>0</v>
      </c>
      <c r="AP77" s="186">
        <v>0</v>
      </c>
      <c r="AQ77" s="186">
        <v>0</v>
      </c>
      <c r="AR77" s="186">
        <v>0</v>
      </c>
      <c r="AS77" s="186">
        <v>0</v>
      </c>
      <c r="AT77" s="186">
        <v>0</v>
      </c>
      <c r="AU77" s="186">
        <v>0</v>
      </c>
      <c r="AV77" s="186">
        <f t="shared" si="38"/>
        <v>0.5</v>
      </c>
      <c r="AW77" s="185">
        <f t="shared" si="33"/>
        <v>2412074.9350000001</v>
      </c>
      <c r="AX77" s="185">
        <f t="shared" si="28"/>
        <v>2701523.9272000003</v>
      </c>
      <c r="AY77" s="158" t="s">
        <v>203</v>
      </c>
      <c r="AZ77" s="183"/>
      <c r="BA77" s="183"/>
      <c r="BB77" s="195"/>
      <c r="BC77" s="193" t="s">
        <v>429</v>
      </c>
      <c r="BD77" s="193" t="s">
        <v>429</v>
      </c>
      <c r="BE77" s="195"/>
      <c r="BF77" s="195"/>
      <c r="BG77" s="195"/>
      <c r="BH77" s="195"/>
      <c r="BI77" s="195"/>
      <c r="BJ77" s="87"/>
      <c r="BK77" s="32" t="s">
        <v>653</v>
      </c>
    </row>
    <row r="78" spans="1:63" s="164" customFormat="1" ht="12.95" customHeight="1" x14ac:dyDescent="0.25">
      <c r="A78" s="66" t="s">
        <v>405</v>
      </c>
      <c r="B78" s="72"/>
      <c r="C78" s="189" t="s">
        <v>479</v>
      </c>
      <c r="D78" s="72"/>
      <c r="E78" s="211"/>
      <c r="F78" s="68" t="s">
        <v>411</v>
      </c>
      <c r="G78" s="68" t="s">
        <v>407</v>
      </c>
      <c r="H78" s="12" t="s">
        <v>412</v>
      </c>
      <c r="I78" s="25" t="s">
        <v>143</v>
      </c>
      <c r="J78" s="1" t="s">
        <v>149</v>
      </c>
      <c r="K78" s="25" t="s">
        <v>196</v>
      </c>
      <c r="L78" s="24">
        <v>30</v>
      </c>
      <c r="M78" s="69" t="s">
        <v>197</v>
      </c>
      <c r="N78" s="70" t="s">
        <v>365</v>
      </c>
      <c r="O78" s="24" t="s">
        <v>126</v>
      </c>
      <c r="P78" s="25" t="s">
        <v>125</v>
      </c>
      <c r="Q78" s="24" t="s">
        <v>122</v>
      </c>
      <c r="R78" s="25" t="s">
        <v>200</v>
      </c>
      <c r="S78" s="25" t="s">
        <v>201</v>
      </c>
      <c r="T78" s="24"/>
      <c r="U78" s="24" t="s">
        <v>398</v>
      </c>
      <c r="V78" s="24" t="s">
        <v>146</v>
      </c>
      <c r="W78" s="9">
        <v>30</v>
      </c>
      <c r="X78" s="9">
        <v>60</v>
      </c>
      <c r="Y78" s="16">
        <v>10</v>
      </c>
      <c r="Z78" s="86" t="s">
        <v>413</v>
      </c>
      <c r="AA78" s="5" t="s">
        <v>138</v>
      </c>
      <c r="AB78" s="71">
        <v>200.1</v>
      </c>
      <c r="AC78" s="190">
        <v>1701.76</v>
      </c>
      <c r="AD78" s="71">
        <f t="shared" si="34"/>
        <v>340522.17599999998</v>
      </c>
      <c r="AE78" s="71">
        <f t="shared" si="35"/>
        <v>381384.83712000004</v>
      </c>
      <c r="AF78" s="71">
        <v>200.1</v>
      </c>
      <c r="AG78" s="190">
        <v>1701.76</v>
      </c>
      <c r="AH78" s="71">
        <f t="shared" si="36"/>
        <v>340522.17599999998</v>
      </c>
      <c r="AI78" s="71">
        <f t="shared" si="37"/>
        <v>381384.83712000004</v>
      </c>
      <c r="AJ78" s="19">
        <v>0</v>
      </c>
      <c r="AK78" s="19">
        <v>0</v>
      </c>
      <c r="AL78" s="19">
        <v>0</v>
      </c>
      <c r="AM78" s="19">
        <v>0</v>
      </c>
      <c r="AN78" s="19">
        <v>0</v>
      </c>
      <c r="AO78" s="19">
        <v>0</v>
      </c>
      <c r="AP78" s="19">
        <v>0</v>
      </c>
      <c r="AQ78" s="19">
        <v>0</v>
      </c>
      <c r="AR78" s="19">
        <v>0</v>
      </c>
      <c r="AS78" s="19">
        <v>0</v>
      </c>
      <c r="AT78" s="19">
        <v>0</v>
      </c>
      <c r="AU78" s="19">
        <v>0</v>
      </c>
      <c r="AV78" s="64">
        <f t="shared" si="38"/>
        <v>400.2</v>
      </c>
      <c r="AW78" s="41">
        <v>0</v>
      </c>
      <c r="AX78" s="41">
        <f t="shared" si="28"/>
        <v>0</v>
      </c>
      <c r="AY78" s="4" t="s">
        <v>203</v>
      </c>
      <c r="AZ78" s="25"/>
      <c r="BA78" s="25"/>
      <c r="BB78" s="44"/>
      <c r="BC78" s="12" t="s">
        <v>430</v>
      </c>
      <c r="BD78" s="12" t="s">
        <v>430</v>
      </c>
      <c r="BE78" s="44"/>
      <c r="BF78" s="44"/>
      <c r="BG78" s="44"/>
      <c r="BH78" s="44"/>
      <c r="BI78" s="44"/>
      <c r="BJ78" s="87"/>
      <c r="BK78" s="87"/>
    </row>
    <row r="79" spans="1:63" s="164" customFormat="1" ht="12.95" customHeight="1" x14ac:dyDescent="0.25">
      <c r="A79" s="66" t="s">
        <v>405</v>
      </c>
      <c r="B79" s="111"/>
      <c r="C79" s="191" t="s">
        <v>562</v>
      </c>
      <c r="D79" s="111"/>
      <c r="E79" s="211"/>
      <c r="F79" s="68" t="s">
        <v>411</v>
      </c>
      <c r="G79" s="68" t="s">
        <v>407</v>
      </c>
      <c r="H79" s="12" t="s">
        <v>412</v>
      </c>
      <c r="I79" s="25" t="s">
        <v>143</v>
      </c>
      <c r="J79" s="1" t="s">
        <v>149</v>
      </c>
      <c r="K79" s="25" t="s">
        <v>196</v>
      </c>
      <c r="L79" s="24">
        <v>30</v>
      </c>
      <c r="M79" s="69" t="s">
        <v>197</v>
      </c>
      <c r="N79" s="70" t="s">
        <v>365</v>
      </c>
      <c r="O79" s="1" t="s">
        <v>166</v>
      </c>
      <c r="P79" s="25" t="s">
        <v>125</v>
      </c>
      <c r="Q79" s="24" t="s">
        <v>122</v>
      </c>
      <c r="R79" s="25" t="s">
        <v>200</v>
      </c>
      <c r="S79" s="25" t="s">
        <v>201</v>
      </c>
      <c r="T79" s="24"/>
      <c r="U79" s="24" t="s">
        <v>398</v>
      </c>
      <c r="V79" s="24" t="s">
        <v>146</v>
      </c>
      <c r="W79" s="9">
        <v>30</v>
      </c>
      <c r="X79" s="9">
        <v>60</v>
      </c>
      <c r="Y79" s="16">
        <v>10</v>
      </c>
      <c r="Z79" s="86" t="s">
        <v>413</v>
      </c>
      <c r="AA79" s="5" t="s">
        <v>138</v>
      </c>
      <c r="AB79" s="102">
        <v>200.1</v>
      </c>
      <c r="AC79" s="192">
        <v>1701.76</v>
      </c>
      <c r="AD79" s="103">
        <f t="shared" ref="AD79" si="63">AB79*AC79</f>
        <v>340522.17599999998</v>
      </c>
      <c r="AE79" s="103">
        <f t="shared" si="35"/>
        <v>381384.83712000004</v>
      </c>
      <c r="AF79" s="104">
        <v>200.1</v>
      </c>
      <c r="AG79" s="192">
        <v>1701.76</v>
      </c>
      <c r="AH79" s="103">
        <f t="shared" ref="AH79" si="64">AF79*AG79</f>
        <v>340522.17599999998</v>
      </c>
      <c r="AI79" s="103">
        <f t="shared" si="37"/>
        <v>381384.83712000004</v>
      </c>
      <c r="AJ79" s="105">
        <v>0</v>
      </c>
      <c r="AK79" s="105">
        <v>0</v>
      </c>
      <c r="AL79" s="105">
        <v>0</v>
      </c>
      <c r="AM79" s="105">
        <v>0</v>
      </c>
      <c r="AN79" s="105">
        <v>0</v>
      </c>
      <c r="AO79" s="105">
        <v>0</v>
      </c>
      <c r="AP79" s="105">
        <v>0</v>
      </c>
      <c r="AQ79" s="105">
        <v>0</v>
      </c>
      <c r="AR79" s="105">
        <v>0</v>
      </c>
      <c r="AS79" s="105">
        <v>0</v>
      </c>
      <c r="AT79" s="105">
        <v>0</v>
      </c>
      <c r="AU79" s="105">
        <v>0</v>
      </c>
      <c r="AV79" s="106">
        <f t="shared" si="38"/>
        <v>400.2</v>
      </c>
      <c r="AW79" s="41">
        <v>0</v>
      </c>
      <c r="AX79" s="41">
        <f t="shared" si="28"/>
        <v>0</v>
      </c>
      <c r="AY79" s="107" t="s">
        <v>203</v>
      </c>
      <c r="AZ79" s="108"/>
      <c r="BA79" s="108"/>
      <c r="BB79" s="110"/>
      <c r="BC79" s="109" t="s">
        <v>430</v>
      </c>
      <c r="BD79" s="109" t="s">
        <v>430</v>
      </c>
      <c r="BE79" s="110"/>
      <c r="BF79" s="110"/>
      <c r="BG79" s="110"/>
      <c r="BH79" s="110"/>
      <c r="BI79" s="110"/>
      <c r="BJ79" s="87"/>
      <c r="BK79" s="27">
        <v>14</v>
      </c>
    </row>
    <row r="80" spans="1:63" s="187" customFormat="1" ht="12.95" customHeight="1" x14ac:dyDescent="0.25">
      <c r="A80" s="182" t="s">
        <v>405</v>
      </c>
      <c r="B80" s="158">
        <v>210014110</v>
      </c>
      <c r="C80" s="158" t="s">
        <v>670</v>
      </c>
      <c r="D80" s="158"/>
      <c r="E80" s="212"/>
      <c r="F80" s="193" t="s">
        <v>411</v>
      </c>
      <c r="G80" s="193" t="s">
        <v>407</v>
      </c>
      <c r="H80" s="193" t="s">
        <v>412</v>
      </c>
      <c r="I80" s="183" t="s">
        <v>143</v>
      </c>
      <c r="J80" s="152" t="s">
        <v>149</v>
      </c>
      <c r="K80" s="183" t="s">
        <v>196</v>
      </c>
      <c r="L80" s="182">
        <v>30</v>
      </c>
      <c r="M80" s="153" t="s">
        <v>197</v>
      </c>
      <c r="N80" s="194" t="s">
        <v>365</v>
      </c>
      <c r="O80" s="152" t="s">
        <v>166</v>
      </c>
      <c r="P80" s="183" t="s">
        <v>125</v>
      </c>
      <c r="Q80" s="182" t="s">
        <v>122</v>
      </c>
      <c r="R80" s="183" t="s">
        <v>200</v>
      </c>
      <c r="S80" s="183" t="s">
        <v>201</v>
      </c>
      <c r="T80" s="182"/>
      <c r="U80" s="182" t="s">
        <v>398</v>
      </c>
      <c r="V80" s="182" t="s">
        <v>146</v>
      </c>
      <c r="W80" s="193">
        <v>30</v>
      </c>
      <c r="X80" s="193">
        <v>60</v>
      </c>
      <c r="Y80" s="156">
        <v>10</v>
      </c>
      <c r="Z80" s="196" t="s">
        <v>413</v>
      </c>
      <c r="AA80" s="181" t="s">
        <v>138</v>
      </c>
      <c r="AB80" s="185">
        <v>161.1</v>
      </c>
      <c r="AC80" s="197">
        <v>1684.74</v>
      </c>
      <c r="AD80" s="185">
        <v>271411.614</v>
      </c>
      <c r="AE80" s="185">
        <v>303981.00768000004</v>
      </c>
      <c r="AF80" s="185">
        <v>200.1</v>
      </c>
      <c r="AG80" s="185">
        <v>1645.61</v>
      </c>
      <c r="AH80" s="185">
        <v>329286.56099999999</v>
      </c>
      <c r="AI80" s="185">
        <v>368800.94832000002</v>
      </c>
      <c r="AJ80" s="186">
        <v>0</v>
      </c>
      <c r="AK80" s="186">
        <v>0</v>
      </c>
      <c r="AL80" s="186">
        <v>0</v>
      </c>
      <c r="AM80" s="186">
        <v>0</v>
      </c>
      <c r="AN80" s="186">
        <v>0</v>
      </c>
      <c r="AO80" s="186">
        <v>0</v>
      </c>
      <c r="AP80" s="186">
        <v>0</v>
      </c>
      <c r="AQ80" s="186">
        <v>0</v>
      </c>
      <c r="AR80" s="186">
        <v>0</v>
      </c>
      <c r="AS80" s="186">
        <v>0</v>
      </c>
      <c r="AT80" s="186">
        <v>0</v>
      </c>
      <c r="AU80" s="186">
        <v>0</v>
      </c>
      <c r="AV80" s="186">
        <f t="shared" si="38"/>
        <v>361.2</v>
      </c>
      <c r="AW80" s="185">
        <f t="shared" si="33"/>
        <v>600698.17500000005</v>
      </c>
      <c r="AX80" s="185">
        <f t="shared" si="28"/>
        <v>672781.95600000012</v>
      </c>
      <c r="AY80" s="158" t="s">
        <v>203</v>
      </c>
      <c r="AZ80" s="183"/>
      <c r="BA80" s="183"/>
      <c r="BB80" s="195"/>
      <c r="BC80" s="193" t="s">
        <v>430</v>
      </c>
      <c r="BD80" s="193" t="s">
        <v>430</v>
      </c>
      <c r="BE80" s="195"/>
      <c r="BF80" s="195"/>
      <c r="BG80" s="195"/>
      <c r="BH80" s="195"/>
      <c r="BI80" s="195"/>
      <c r="BJ80" s="87"/>
      <c r="BK80" s="32" t="s">
        <v>653</v>
      </c>
    </row>
    <row r="81" spans="1:63" s="164" customFormat="1" ht="12.95" customHeight="1" x14ac:dyDescent="0.25">
      <c r="A81" s="66" t="s">
        <v>405</v>
      </c>
      <c r="B81" s="72"/>
      <c r="C81" s="189" t="s">
        <v>480</v>
      </c>
      <c r="D81" s="72"/>
      <c r="E81" s="211"/>
      <c r="F81" s="68" t="s">
        <v>406</v>
      </c>
      <c r="G81" s="68" t="s">
        <v>407</v>
      </c>
      <c r="H81" s="12" t="s">
        <v>408</v>
      </c>
      <c r="I81" s="25" t="s">
        <v>143</v>
      </c>
      <c r="J81" s="1" t="s">
        <v>149</v>
      </c>
      <c r="K81" s="25" t="s">
        <v>196</v>
      </c>
      <c r="L81" s="24">
        <v>30</v>
      </c>
      <c r="M81" s="69" t="s">
        <v>197</v>
      </c>
      <c r="N81" s="70" t="s">
        <v>365</v>
      </c>
      <c r="O81" s="24" t="s">
        <v>126</v>
      </c>
      <c r="P81" s="25" t="s">
        <v>125</v>
      </c>
      <c r="Q81" s="24" t="s">
        <v>122</v>
      </c>
      <c r="R81" s="25" t="s">
        <v>200</v>
      </c>
      <c r="S81" s="25" t="s">
        <v>201</v>
      </c>
      <c r="T81" s="24"/>
      <c r="U81" s="24" t="s">
        <v>398</v>
      </c>
      <c r="V81" s="24" t="s">
        <v>146</v>
      </c>
      <c r="W81" s="9">
        <v>30</v>
      </c>
      <c r="X81" s="9">
        <v>60</v>
      </c>
      <c r="Y81" s="16">
        <v>10</v>
      </c>
      <c r="Z81" s="86" t="s">
        <v>409</v>
      </c>
      <c r="AA81" s="5" t="s">
        <v>138</v>
      </c>
      <c r="AB81" s="71">
        <v>0.9</v>
      </c>
      <c r="AC81" s="190">
        <v>49120.34</v>
      </c>
      <c r="AD81" s="71">
        <f t="shared" si="34"/>
        <v>44208.305999999997</v>
      </c>
      <c r="AE81" s="71">
        <f t="shared" si="35"/>
        <v>49513.30272</v>
      </c>
      <c r="AF81" s="71">
        <v>0.9</v>
      </c>
      <c r="AG81" s="190">
        <v>49120.34</v>
      </c>
      <c r="AH81" s="71">
        <f t="shared" si="36"/>
        <v>44208.305999999997</v>
      </c>
      <c r="AI81" s="71">
        <f t="shared" si="37"/>
        <v>49513.30272</v>
      </c>
      <c r="AJ81" s="19">
        <v>0</v>
      </c>
      <c r="AK81" s="19">
        <v>0</v>
      </c>
      <c r="AL81" s="19">
        <v>0</v>
      </c>
      <c r="AM81" s="19">
        <v>0</v>
      </c>
      <c r="AN81" s="19">
        <v>0</v>
      </c>
      <c r="AO81" s="19">
        <v>0</v>
      </c>
      <c r="AP81" s="19">
        <v>0</v>
      </c>
      <c r="AQ81" s="19">
        <v>0</v>
      </c>
      <c r="AR81" s="19">
        <v>0</v>
      </c>
      <c r="AS81" s="19">
        <v>0</v>
      </c>
      <c r="AT81" s="19">
        <v>0</v>
      </c>
      <c r="AU81" s="19">
        <v>0</v>
      </c>
      <c r="AV81" s="64">
        <f t="shared" si="38"/>
        <v>1.8</v>
      </c>
      <c r="AW81" s="41">
        <v>0</v>
      </c>
      <c r="AX81" s="41">
        <f t="shared" si="28"/>
        <v>0</v>
      </c>
      <c r="AY81" s="4" t="s">
        <v>203</v>
      </c>
      <c r="AZ81" s="25"/>
      <c r="BA81" s="25"/>
      <c r="BB81" s="44"/>
      <c r="BC81" s="12" t="s">
        <v>431</v>
      </c>
      <c r="BD81" s="12" t="s">
        <v>431</v>
      </c>
      <c r="BE81" s="44"/>
      <c r="BF81" s="44"/>
      <c r="BG81" s="44"/>
      <c r="BH81" s="44"/>
      <c r="BI81" s="44"/>
      <c r="BJ81" s="87"/>
      <c r="BK81" s="87"/>
    </row>
    <row r="82" spans="1:63" s="164" customFormat="1" ht="12.95" customHeight="1" x14ac:dyDescent="0.25">
      <c r="A82" s="66" t="s">
        <v>405</v>
      </c>
      <c r="B82" s="111"/>
      <c r="C82" s="191" t="s">
        <v>563</v>
      </c>
      <c r="D82" s="111"/>
      <c r="E82" s="211"/>
      <c r="F82" s="68" t="s">
        <v>406</v>
      </c>
      <c r="G82" s="68" t="s">
        <v>407</v>
      </c>
      <c r="H82" s="12" t="s">
        <v>408</v>
      </c>
      <c r="I82" s="25" t="s">
        <v>143</v>
      </c>
      <c r="J82" s="1" t="s">
        <v>149</v>
      </c>
      <c r="K82" s="25" t="s">
        <v>196</v>
      </c>
      <c r="L82" s="24">
        <v>30</v>
      </c>
      <c r="M82" s="69" t="s">
        <v>197</v>
      </c>
      <c r="N82" s="70" t="s">
        <v>365</v>
      </c>
      <c r="O82" s="1" t="s">
        <v>166</v>
      </c>
      <c r="P82" s="25" t="s">
        <v>125</v>
      </c>
      <c r="Q82" s="24" t="s">
        <v>122</v>
      </c>
      <c r="R82" s="25" t="s">
        <v>200</v>
      </c>
      <c r="S82" s="25" t="s">
        <v>201</v>
      </c>
      <c r="T82" s="24"/>
      <c r="U82" s="24" t="s">
        <v>398</v>
      </c>
      <c r="V82" s="24" t="s">
        <v>146</v>
      </c>
      <c r="W82" s="9">
        <v>30</v>
      </c>
      <c r="X82" s="9">
        <v>60</v>
      </c>
      <c r="Y82" s="16">
        <v>10</v>
      </c>
      <c r="Z82" s="86" t="s">
        <v>409</v>
      </c>
      <c r="AA82" s="5" t="s">
        <v>138</v>
      </c>
      <c r="AB82" s="102">
        <v>0.9</v>
      </c>
      <c r="AC82" s="192">
        <v>49120.34</v>
      </c>
      <c r="AD82" s="103">
        <f t="shared" ref="AD82" si="65">AB82*AC82</f>
        <v>44208.305999999997</v>
      </c>
      <c r="AE82" s="103">
        <f t="shared" si="35"/>
        <v>49513.30272</v>
      </c>
      <c r="AF82" s="104">
        <v>0.9</v>
      </c>
      <c r="AG82" s="192">
        <v>49120.34</v>
      </c>
      <c r="AH82" s="103">
        <f t="shared" ref="AH82" si="66">AF82*AG82</f>
        <v>44208.305999999997</v>
      </c>
      <c r="AI82" s="103">
        <f t="shared" si="37"/>
        <v>49513.30272</v>
      </c>
      <c r="AJ82" s="105">
        <v>0</v>
      </c>
      <c r="AK82" s="105">
        <v>0</v>
      </c>
      <c r="AL82" s="105">
        <v>0</v>
      </c>
      <c r="AM82" s="105">
        <v>0</v>
      </c>
      <c r="AN82" s="105">
        <v>0</v>
      </c>
      <c r="AO82" s="105">
        <v>0</v>
      </c>
      <c r="AP82" s="105">
        <v>0</v>
      </c>
      <c r="AQ82" s="105">
        <v>0</v>
      </c>
      <c r="AR82" s="105">
        <v>0</v>
      </c>
      <c r="AS82" s="105">
        <v>0</v>
      </c>
      <c r="AT82" s="105">
        <v>0</v>
      </c>
      <c r="AU82" s="105">
        <v>0</v>
      </c>
      <c r="AV82" s="106">
        <f t="shared" si="38"/>
        <v>1.8</v>
      </c>
      <c r="AW82" s="41">
        <v>0</v>
      </c>
      <c r="AX82" s="41">
        <f t="shared" si="28"/>
        <v>0</v>
      </c>
      <c r="AY82" s="107" t="s">
        <v>203</v>
      </c>
      <c r="AZ82" s="108"/>
      <c r="BA82" s="108"/>
      <c r="BB82" s="110"/>
      <c r="BC82" s="109" t="s">
        <v>431</v>
      </c>
      <c r="BD82" s="109" t="s">
        <v>431</v>
      </c>
      <c r="BE82" s="110"/>
      <c r="BF82" s="110"/>
      <c r="BG82" s="110"/>
      <c r="BH82" s="110"/>
      <c r="BI82" s="110"/>
      <c r="BJ82" s="87"/>
      <c r="BK82" s="27">
        <v>14</v>
      </c>
    </row>
    <row r="83" spans="1:63" s="187" customFormat="1" ht="12.95" customHeight="1" x14ac:dyDescent="0.25">
      <c r="A83" s="182" t="s">
        <v>405</v>
      </c>
      <c r="B83" s="158">
        <v>210014216</v>
      </c>
      <c r="C83" s="158" t="s">
        <v>671</v>
      </c>
      <c r="D83" s="158"/>
      <c r="E83" s="212"/>
      <c r="F83" s="193" t="s">
        <v>406</v>
      </c>
      <c r="G83" s="193" t="s">
        <v>407</v>
      </c>
      <c r="H83" s="193" t="s">
        <v>408</v>
      </c>
      <c r="I83" s="183" t="s">
        <v>143</v>
      </c>
      <c r="J83" s="152" t="s">
        <v>149</v>
      </c>
      <c r="K83" s="183" t="s">
        <v>196</v>
      </c>
      <c r="L83" s="182">
        <v>30</v>
      </c>
      <c r="M83" s="153" t="s">
        <v>197</v>
      </c>
      <c r="N83" s="194" t="s">
        <v>365</v>
      </c>
      <c r="O83" s="152" t="s">
        <v>166</v>
      </c>
      <c r="P83" s="183" t="s">
        <v>125</v>
      </c>
      <c r="Q83" s="182" t="s">
        <v>122</v>
      </c>
      <c r="R83" s="183" t="s">
        <v>200</v>
      </c>
      <c r="S83" s="183" t="s">
        <v>201</v>
      </c>
      <c r="T83" s="182"/>
      <c r="U83" s="182" t="s">
        <v>398</v>
      </c>
      <c r="V83" s="182" t="s">
        <v>146</v>
      </c>
      <c r="W83" s="193">
        <v>30</v>
      </c>
      <c r="X83" s="193">
        <v>60</v>
      </c>
      <c r="Y83" s="156">
        <v>10</v>
      </c>
      <c r="Z83" s="196" t="s">
        <v>409</v>
      </c>
      <c r="AA83" s="181" t="s">
        <v>138</v>
      </c>
      <c r="AB83" s="185">
        <v>0.7</v>
      </c>
      <c r="AC83" s="197">
        <v>48629.14</v>
      </c>
      <c r="AD83" s="185">
        <v>34040.398000000001</v>
      </c>
      <c r="AE83" s="185">
        <v>38125.245760000005</v>
      </c>
      <c r="AF83" s="185">
        <v>0.9</v>
      </c>
      <c r="AG83" s="185">
        <v>49120.34</v>
      </c>
      <c r="AH83" s="185">
        <v>44208.305999999997</v>
      </c>
      <c r="AI83" s="185">
        <v>49513.30272</v>
      </c>
      <c r="AJ83" s="186">
        <v>0</v>
      </c>
      <c r="AK83" s="186">
        <v>0</v>
      </c>
      <c r="AL83" s="186">
        <v>0</v>
      </c>
      <c r="AM83" s="186">
        <v>0</v>
      </c>
      <c r="AN83" s="186">
        <v>0</v>
      </c>
      <c r="AO83" s="186">
        <v>0</v>
      </c>
      <c r="AP83" s="186">
        <v>0</v>
      </c>
      <c r="AQ83" s="186">
        <v>0</v>
      </c>
      <c r="AR83" s="186">
        <v>0</v>
      </c>
      <c r="AS83" s="186">
        <v>0</v>
      </c>
      <c r="AT83" s="186">
        <v>0</v>
      </c>
      <c r="AU83" s="186">
        <v>0</v>
      </c>
      <c r="AV83" s="186">
        <f t="shared" si="38"/>
        <v>1.6</v>
      </c>
      <c r="AW83" s="185">
        <f t="shared" si="33"/>
        <v>78248.703999999998</v>
      </c>
      <c r="AX83" s="185">
        <f t="shared" si="28"/>
        <v>87638.548480000012</v>
      </c>
      <c r="AY83" s="158" t="s">
        <v>203</v>
      </c>
      <c r="AZ83" s="183"/>
      <c r="BA83" s="183"/>
      <c r="BB83" s="195"/>
      <c r="BC83" s="193" t="s">
        <v>431</v>
      </c>
      <c r="BD83" s="193" t="s">
        <v>431</v>
      </c>
      <c r="BE83" s="195"/>
      <c r="BF83" s="195"/>
      <c r="BG83" s="195"/>
      <c r="BH83" s="195"/>
      <c r="BI83" s="195"/>
      <c r="BJ83" s="87"/>
      <c r="BK83" s="32" t="s">
        <v>653</v>
      </c>
    </row>
    <row r="84" spans="1:63" s="164" customFormat="1" ht="12.95" customHeight="1" x14ac:dyDescent="0.25">
      <c r="A84" s="66" t="s">
        <v>405</v>
      </c>
      <c r="B84" s="72"/>
      <c r="C84" s="189" t="s">
        <v>481</v>
      </c>
      <c r="D84" s="72"/>
      <c r="E84" s="211"/>
      <c r="F84" s="68" t="s">
        <v>411</v>
      </c>
      <c r="G84" s="68" t="s">
        <v>407</v>
      </c>
      <c r="H84" s="12" t="s">
        <v>412</v>
      </c>
      <c r="I84" s="25" t="s">
        <v>143</v>
      </c>
      <c r="J84" s="1" t="s">
        <v>149</v>
      </c>
      <c r="K84" s="25" t="s">
        <v>196</v>
      </c>
      <c r="L84" s="24">
        <v>30</v>
      </c>
      <c r="M84" s="69" t="s">
        <v>197</v>
      </c>
      <c r="N84" s="70" t="s">
        <v>365</v>
      </c>
      <c r="O84" s="24" t="s">
        <v>126</v>
      </c>
      <c r="P84" s="25" t="s">
        <v>125</v>
      </c>
      <c r="Q84" s="24" t="s">
        <v>122</v>
      </c>
      <c r="R84" s="25" t="s">
        <v>200</v>
      </c>
      <c r="S84" s="25" t="s">
        <v>201</v>
      </c>
      <c r="T84" s="24"/>
      <c r="U84" s="24" t="s">
        <v>398</v>
      </c>
      <c r="V84" s="24" t="s">
        <v>146</v>
      </c>
      <c r="W84" s="9">
        <v>30</v>
      </c>
      <c r="X84" s="9">
        <v>60</v>
      </c>
      <c r="Y84" s="16">
        <v>10</v>
      </c>
      <c r="Z84" s="86" t="s">
        <v>409</v>
      </c>
      <c r="AA84" s="5" t="s">
        <v>138</v>
      </c>
      <c r="AB84" s="71">
        <v>0.2</v>
      </c>
      <c r="AC84" s="190">
        <v>2619306.31</v>
      </c>
      <c r="AD84" s="71">
        <f t="shared" si="34"/>
        <v>523861.26200000005</v>
      </c>
      <c r="AE84" s="71">
        <f t="shared" si="35"/>
        <v>586724.6134400001</v>
      </c>
      <c r="AF84" s="71">
        <v>0.2</v>
      </c>
      <c r="AG84" s="190">
        <v>2619306.31</v>
      </c>
      <c r="AH84" s="71">
        <f t="shared" si="36"/>
        <v>523861.26200000005</v>
      </c>
      <c r="AI84" s="71">
        <f t="shared" si="37"/>
        <v>586724.6134400001</v>
      </c>
      <c r="AJ84" s="19">
        <v>0</v>
      </c>
      <c r="AK84" s="19">
        <v>0</v>
      </c>
      <c r="AL84" s="19">
        <v>0</v>
      </c>
      <c r="AM84" s="19">
        <v>0</v>
      </c>
      <c r="AN84" s="19">
        <v>0</v>
      </c>
      <c r="AO84" s="19">
        <v>0</v>
      </c>
      <c r="AP84" s="19">
        <v>0</v>
      </c>
      <c r="AQ84" s="19">
        <v>0</v>
      </c>
      <c r="AR84" s="19">
        <v>0</v>
      </c>
      <c r="AS84" s="19">
        <v>0</v>
      </c>
      <c r="AT84" s="19">
        <v>0</v>
      </c>
      <c r="AU84" s="19">
        <v>0</v>
      </c>
      <c r="AV84" s="64">
        <f t="shared" si="38"/>
        <v>0.4</v>
      </c>
      <c r="AW84" s="41">
        <v>0</v>
      </c>
      <c r="AX84" s="41">
        <f t="shared" si="28"/>
        <v>0</v>
      </c>
      <c r="AY84" s="4" t="s">
        <v>203</v>
      </c>
      <c r="AZ84" s="25"/>
      <c r="BA84" s="25"/>
      <c r="BB84" s="44"/>
      <c r="BC84" s="12" t="s">
        <v>432</v>
      </c>
      <c r="BD84" s="12" t="s">
        <v>432</v>
      </c>
      <c r="BE84" s="44"/>
      <c r="BF84" s="44"/>
      <c r="BG84" s="44"/>
      <c r="BH84" s="44"/>
      <c r="BI84" s="44"/>
      <c r="BJ84" s="87"/>
      <c r="BK84" s="87"/>
    </row>
    <row r="85" spans="1:63" s="164" customFormat="1" ht="12.95" customHeight="1" x14ac:dyDescent="0.25">
      <c r="A85" s="66" t="s">
        <v>405</v>
      </c>
      <c r="B85" s="111"/>
      <c r="C85" s="191" t="s">
        <v>564</v>
      </c>
      <c r="D85" s="111"/>
      <c r="E85" s="211"/>
      <c r="F85" s="68" t="s">
        <v>411</v>
      </c>
      <c r="G85" s="68" t="s">
        <v>407</v>
      </c>
      <c r="H85" s="12" t="s">
        <v>412</v>
      </c>
      <c r="I85" s="25" t="s">
        <v>143</v>
      </c>
      <c r="J85" s="1" t="s">
        <v>149</v>
      </c>
      <c r="K85" s="25" t="s">
        <v>196</v>
      </c>
      <c r="L85" s="24">
        <v>30</v>
      </c>
      <c r="M85" s="69" t="s">
        <v>197</v>
      </c>
      <c r="N85" s="70" t="s">
        <v>365</v>
      </c>
      <c r="O85" s="1" t="s">
        <v>166</v>
      </c>
      <c r="P85" s="25" t="s">
        <v>125</v>
      </c>
      <c r="Q85" s="24" t="s">
        <v>122</v>
      </c>
      <c r="R85" s="25" t="s">
        <v>200</v>
      </c>
      <c r="S85" s="25" t="s">
        <v>201</v>
      </c>
      <c r="T85" s="24"/>
      <c r="U85" s="24" t="s">
        <v>398</v>
      </c>
      <c r="V85" s="24" t="s">
        <v>146</v>
      </c>
      <c r="W85" s="9">
        <v>30</v>
      </c>
      <c r="X85" s="9">
        <v>60</v>
      </c>
      <c r="Y85" s="16">
        <v>10</v>
      </c>
      <c r="Z85" s="86" t="s">
        <v>409</v>
      </c>
      <c r="AA85" s="5" t="s">
        <v>138</v>
      </c>
      <c r="AB85" s="102">
        <v>0.2</v>
      </c>
      <c r="AC85" s="192">
        <v>2619306.31</v>
      </c>
      <c r="AD85" s="103">
        <f t="shared" ref="AD85" si="67">AB85*AC85</f>
        <v>523861.26200000005</v>
      </c>
      <c r="AE85" s="103">
        <f t="shared" si="35"/>
        <v>586724.6134400001</v>
      </c>
      <c r="AF85" s="104">
        <v>0.2</v>
      </c>
      <c r="AG85" s="192">
        <v>2619306.31</v>
      </c>
      <c r="AH85" s="103">
        <f t="shared" ref="AH85" si="68">AF85*AG85</f>
        <v>523861.26200000005</v>
      </c>
      <c r="AI85" s="103">
        <f t="shared" si="37"/>
        <v>586724.6134400001</v>
      </c>
      <c r="AJ85" s="105">
        <v>0</v>
      </c>
      <c r="AK85" s="105">
        <v>0</v>
      </c>
      <c r="AL85" s="105">
        <v>0</v>
      </c>
      <c r="AM85" s="105">
        <v>0</v>
      </c>
      <c r="AN85" s="105">
        <v>0</v>
      </c>
      <c r="AO85" s="105">
        <v>0</v>
      </c>
      <c r="AP85" s="105">
        <v>0</v>
      </c>
      <c r="AQ85" s="105">
        <v>0</v>
      </c>
      <c r="AR85" s="105">
        <v>0</v>
      </c>
      <c r="AS85" s="105">
        <v>0</v>
      </c>
      <c r="AT85" s="105">
        <v>0</v>
      </c>
      <c r="AU85" s="105">
        <v>0</v>
      </c>
      <c r="AV85" s="106">
        <f t="shared" si="38"/>
        <v>0.4</v>
      </c>
      <c r="AW85" s="41">
        <v>0</v>
      </c>
      <c r="AX85" s="41">
        <f t="shared" si="28"/>
        <v>0</v>
      </c>
      <c r="AY85" s="107" t="s">
        <v>203</v>
      </c>
      <c r="AZ85" s="108"/>
      <c r="BA85" s="108"/>
      <c r="BB85" s="110"/>
      <c r="BC85" s="109" t="s">
        <v>432</v>
      </c>
      <c r="BD85" s="109" t="s">
        <v>432</v>
      </c>
      <c r="BE85" s="110"/>
      <c r="BF85" s="110"/>
      <c r="BG85" s="110"/>
      <c r="BH85" s="110"/>
      <c r="BI85" s="110"/>
      <c r="BJ85" s="87"/>
      <c r="BK85" s="27">
        <v>14</v>
      </c>
    </row>
    <row r="86" spans="1:63" s="187" customFormat="1" ht="12.95" customHeight="1" x14ac:dyDescent="0.25">
      <c r="A86" s="182" t="s">
        <v>405</v>
      </c>
      <c r="B86" s="158">
        <v>210014245</v>
      </c>
      <c r="C86" s="158" t="s">
        <v>672</v>
      </c>
      <c r="D86" s="158"/>
      <c r="E86" s="212"/>
      <c r="F86" s="193" t="s">
        <v>411</v>
      </c>
      <c r="G86" s="193" t="s">
        <v>407</v>
      </c>
      <c r="H86" s="193" t="s">
        <v>412</v>
      </c>
      <c r="I86" s="183" t="s">
        <v>143</v>
      </c>
      <c r="J86" s="152" t="s">
        <v>149</v>
      </c>
      <c r="K86" s="183" t="s">
        <v>196</v>
      </c>
      <c r="L86" s="182">
        <v>30</v>
      </c>
      <c r="M86" s="153" t="s">
        <v>197</v>
      </c>
      <c r="N86" s="194" t="s">
        <v>365</v>
      </c>
      <c r="O86" s="152" t="s">
        <v>166</v>
      </c>
      <c r="P86" s="183" t="s">
        <v>125</v>
      </c>
      <c r="Q86" s="182" t="s">
        <v>122</v>
      </c>
      <c r="R86" s="183" t="s">
        <v>200</v>
      </c>
      <c r="S86" s="183" t="s">
        <v>201</v>
      </c>
      <c r="T86" s="182"/>
      <c r="U86" s="182" t="s">
        <v>398</v>
      </c>
      <c r="V86" s="182" t="s">
        <v>146</v>
      </c>
      <c r="W86" s="193">
        <v>30</v>
      </c>
      <c r="X86" s="193">
        <v>60</v>
      </c>
      <c r="Y86" s="156">
        <v>10</v>
      </c>
      <c r="Z86" s="196" t="s">
        <v>409</v>
      </c>
      <c r="AA86" s="181" t="s">
        <v>138</v>
      </c>
      <c r="AB86" s="185">
        <v>0.1</v>
      </c>
      <c r="AC86" s="197">
        <v>2593113.2400000002</v>
      </c>
      <c r="AD86" s="185">
        <v>259311.32400000002</v>
      </c>
      <c r="AE86" s="185">
        <v>290428.68288000004</v>
      </c>
      <c r="AF86" s="185">
        <v>0.2</v>
      </c>
      <c r="AG86" s="185">
        <v>2619306.31</v>
      </c>
      <c r="AH86" s="185">
        <v>523861.26200000005</v>
      </c>
      <c r="AI86" s="185">
        <v>586724.6134400001</v>
      </c>
      <c r="AJ86" s="186">
        <v>0</v>
      </c>
      <c r="AK86" s="186">
        <v>0</v>
      </c>
      <c r="AL86" s="186">
        <v>0</v>
      </c>
      <c r="AM86" s="186">
        <v>0</v>
      </c>
      <c r="AN86" s="186">
        <v>0</v>
      </c>
      <c r="AO86" s="186">
        <v>0</v>
      </c>
      <c r="AP86" s="186">
        <v>0</v>
      </c>
      <c r="AQ86" s="186">
        <v>0</v>
      </c>
      <c r="AR86" s="186">
        <v>0</v>
      </c>
      <c r="AS86" s="186">
        <v>0</v>
      </c>
      <c r="AT86" s="186">
        <v>0</v>
      </c>
      <c r="AU86" s="186">
        <v>0</v>
      </c>
      <c r="AV86" s="186">
        <f t="shared" si="38"/>
        <v>0.30000000000000004</v>
      </c>
      <c r="AW86" s="185">
        <f t="shared" si="33"/>
        <v>783172.58600000013</v>
      </c>
      <c r="AX86" s="185">
        <f t="shared" si="28"/>
        <v>877153.2963200002</v>
      </c>
      <c r="AY86" s="158" t="s">
        <v>203</v>
      </c>
      <c r="AZ86" s="183"/>
      <c r="BA86" s="183"/>
      <c r="BB86" s="195"/>
      <c r="BC86" s="193" t="s">
        <v>432</v>
      </c>
      <c r="BD86" s="193" t="s">
        <v>432</v>
      </c>
      <c r="BE86" s="195"/>
      <c r="BF86" s="195"/>
      <c r="BG86" s="195"/>
      <c r="BH86" s="195"/>
      <c r="BI86" s="195"/>
      <c r="BJ86" s="87"/>
      <c r="BK86" s="32" t="s">
        <v>653</v>
      </c>
    </row>
    <row r="87" spans="1:63" s="164" customFormat="1" ht="12.95" customHeight="1" x14ac:dyDescent="0.25">
      <c r="A87" s="66" t="s">
        <v>405</v>
      </c>
      <c r="B87" s="72"/>
      <c r="C87" s="189" t="s">
        <v>482</v>
      </c>
      <c r="D87" s="72"/>
      <c r="E87" s="211"/>
      <c r="F87" s="68" t="s">
        <v>406</v>
      </c>
      <c r="G87" s="68" t="s">
        <v>407</v>
      </c>
      <c r="H87" s="12" t="s">
        <v>408</v>
      </c>
      <c r="I87" s="25" t="s">
        <v>143</v>
      </c>
      <c r="J87" s="1" t="s">
        <v>149</v>
      </c>
      <c r="K87" s="25" t="s">
        <v>196</v>
      </c>
      <c r="L87" s="24">
        <v>30</v>
      </c>
      <c r="M87" s="69" t="s">
        <v>197</v>
      </c>
      <c r="N87" s="70" t="s">
        <v>365</v>
      </c>
      <c r="O87" s="24" t="s">
        <v>126</v>
      </c>
      <c r="P87" s="25" t="s">
        <v>125</v>
      </c>
      <c r="Q87" s="24" t="s">
        <v>122</v>
      </c>
      <c r="R87" s="25" t="s">
        <v>200</v>
      </c>
      <c r="S87" s="25" t="s">
        <v>201</v>
      </c>
      <c r="T87" s="24"/>
      <c r="U87" s="24" t="s">
        <v>398</v>
      </c>
      <c r="V87" s="24" t="s">
        <v>146</v>
      </c>
      <c r="W87" s="9">
        <v>30</v>
      </c>
      <c r="X87" s="9">
        <v>60</v>
      </c>
      <c r="Y87" s="16">
        <v>10</v>
      </c>
      <c r="Z87" s="86" t="s">
        <v>409</v>
      </c>
      <c r="AA87" s="5" t="s">
        <v>138</v>
      </c>
      <c r="AB87" s="71">
        <v>0.85</v>
      </c>
      <c r="AC87" s="190">
        <v>225375.69</v>
      </c>
      <c r="AD87" s="71">
        <f t="shared" si="34"/>
        <v>191569.3365</v>
      </c>
      <c r="AE87" s="71">
        <f t="shared" si="35"/>
        <v>214557.65688000002</v>
      </c>
      <c r="AF87" s="71">
        <v>0.85</v>
      </c>
      <c r="AG87" s="190">
        <v>225375.69</v>
      </c>
      <c r="AH87" s="71">
        <f t="shared" si="36"/>
        <v>191569.3365</v>
      </c>
      <c r="AI87" s="71">
        <f t="shared" si="37"/>
        <v>214557.65688000002</v>
      </c>
      <c r="AJ87" s="19">
        <v>0</v>
      </c>
      <c r="AK87" s="19">
        <v>0</v>
      </c>
      <c r="AL87" s="19">
        <v>0</v>
      </c>
      <c r="AM87" s="19">
        <v>0</v>
      </c>
      <c r="AN87" s="19">
        <v>0</v>
      </c>
      <c r="AO87" s="19">
        <v>0</v>
      </c>
      <c r="AP87" s="19">
        <v>0</v>
      </c>
      <c r="AQ87" s="19">
        <v>0</v>
      </c>
      <c r="AR87" s="19">
        <v>0</v>
      </c>
      <c r="AS87" s="19">
        <v>0</v>
      </c>
      <c r="AT87" s="19">
        <v>0</v>
      </c>
      <c r="AU87" s="19">
        <v>0</v>
      </c>
      <c r="AV87" s="64">
        <f t="shared" si="38"/>
        <v>1.7</v>
      </c>
      <c r="AW87" s="41">
        <v>0</v>
      </c>
      <c r="AX87" s="41">
        <f t="shared" si="28"/>
        <v>0</v>
      </c>
      <c r="AY87" s="4" t="s">
        <v>203</v>
      </c>
      <c r="AZ87" s="25"/>
      <c r="BA87" s="25"/>
      <c r="BB87" s="44"/>
      <c r="BC87" s="12" t="s">
        <v>433</v>
      </c>
      <c r="BD87" s="12" t="s">
        <v>433</v>
      </c>
      <c r="BE87" s="44"/>
      <c r="BF87" s="44"/>
      <c r="BG87" s="44"/>
      <c r="BH87" s="44"/>
      <c r="BI87" s="44"/>
      <c r="BJ87" s="87"/>
      <c r="BK87" s="87"/>
    </row>
    <row r="88" spans="1:63" s="164" customFormat="1" ht="12.95" customHeight="1" x14ac:dyDescent="0.25">
      <c r="A88" s="66" t="s">
        <v>405</v>
      </c>
      <c r="B88" s="111"/>
      <c r="C88" s="191" t="s">
        <v>565</v>
      </c>
      <c r="D88" s="111"/>
      <c r="E88" s="211"/>
      <c r="F88" s="68" t="s">
        <v>406</v>
      </c>
      <c r="G88" s="68" t="s">
        <v>407</v>
      </c>
      <c r="H88" s="12" t="s">
        <v>408</v>
      </c>
      <c r="I88" s="25" t="s">
        <v>143</v>
      </c>
      <c r="J88" s="1" t="s">
        <v>149</v>
      </c>
      <c r="K88" s="25" t="s">
        <v>196</v>
      </c>
      <c r="L88" s="24">
        <v>30</v>
      </c>
      <c r="M88" s="69" t="s">
        <v>197</v>
      </c>
      <c r="N88" s="70" t="s">
        <v>365</v>
      </c>
      <c r="O88" s="1" t="s">
        <v>166</v>
      </c>
      <c r="P88" s="25" t="s">
        <v>125</v>
      </c>
      <c r="Q88" s="24" t="s">
        <v>122</v>
      </c>
      <c r="R88" s="25" t="s">
        <v>200</v>
      </c>
      <c r="S88" s="25" t="s">
        <v>201</v>
      </c>
      <c r="T88" s="24"/>
      <c r="U88" s="24" t="s">
        <v>398</v>
      </c>
      <c r="V88" s="24" t="s">
        <v>146</v>
      </c>
      <c r="W88" s="9">
        <v>30</v>
      </c>
      <c r="X88" s="9">
        <v>60</v>
      </c>
      <c r="Y88" s="16">
        <v>10</v>
      </c>
      <c r="Z88" s="86" t="s">
        <v>409</v>
      </c>
      <c r="AA88" s="5" t="s">
        <v>138</v>
      </c>
      <c r="AB88" s="102">
        <v>0.85</v>
      </c>
      <c r="AC88" s="192">
        <v>225375.69</v>
      </c>
      <c r="AD88" s="103">
        <f t="shared" ref="AD88" si="69">AB88*AC88</f>
        <v>191569.3365</v>
      </c>
      <c r="AE88" s="103">
        <f t="shared" si="35"/>
        <v>214557.65688000002</v>
      </c>
      <c r="AF88" s="104">
        <v>0.85</v>
      </c>
      <c r="AG88" s="192">
        <v>225375.69</v>
      </c>
      <c r="AH88" s="103">
        <f t="shared" ref="AH88" si="70">AF88*AG88</f>
        <v>191569.3365</v>
      </c>
      <c r="AI88" s="103">
        <f t="shared" si="37"/>
        <v>214557.65688000002</v>
      </c>
      <c r="AJ88" s="105">
        <v>0</v>
      </c>
      <c r="AK88" s="105">
        <v>0</v>
      </c>
      <c r="AL88" s="105">
        <v>0</v>
      </c>
      <c r="AM88" s="105">
        <v>0</v>
      </c>
      <c r="AN88" s="105">
        <v>0</v>
      </c>
      <c r="AO88" s="105">
        <v>0</v>
      </c>
      <c r="AP88" s="105">
        <v>0</v>
      </c>
      <c r="AQ88" s="105">
        <v>0</v>
      </c>
      <c r="AR88" s="105">
        <v>0</v>
      </c>
      <c r="AS88" s="105">
        <v>0</v>
      </c>
      <c r="AT88" s="105">
        <v>0</v>
      </c>
      <c r="AU88" s="105">
        <v>0</v>
      </c>
      <c r="AV88" s="106">
        <f t="shared" si="38"/>
        <v>1.7</v>
      </c>
      <c r="AW88" s="41">
        <v>0</v>
      </c>
      <c r="AX88" s="41">
        <f t="shared" si="28"/>
        <v>0</v>
      </c>
      <c r="AY88" s="107" t="s">
        <v>203</v>
      </c>
      <c r="AZ88" s="108"/>
      <c r="BA88" s="108"/>
      <c r="BB88" s="110"/>
      <c r="BC88" s="109" t="s">
        <v>433</v>
      </c>
      <c r="BD88" s="109" t="s">
        <v>433</v>
      </c>
      <c r="BE88" s="110"/>
      <c r="BF88" s="110"/>
      <c r="BG88" s="110"/>
      <c r="BH88" s="110"/>
      <c r="BI88" s="110"/>
      <c r="BJ88" s="87"/>
      <c r="BK88" s="27">
        <v>14</v>
      </c>
    </row>
    <row r="89" spans="1:63" s="187" customFormat="1" ht="12.95" customHeight="1" x14ac:dyDescent="0.25">
      <c r="A89" s="182" t="s">
        <v>405</v>
      </c>
      <c r="B89" s="158">
        <v>210014355</v>
      </c>
      <c r="C89" s="158" t="s">
        <v>673</v>
      </c>
      <c r="D89" s="158"/>
      <c r="E89" s="212"/>
      <c r="F89" s="193" t="s">
        <v>406</v>
      </c>
      <c r="G89" s="193" t="s">
        <v>407</v>
      </c>
      <c r="H89" s="193" t="s">
        <v>408</v>
      </c>
      <c r="I89" s="183" t="s">
        <v>143</v>
      </c>
      <c r="J89" s="152" t="s">
        <v>149</v>
      </c>
      <c r="K89" s="183" t="s">
        <v>196</v>
      </c>
      <c r="L89" s="182">
        <v>30</v>
      </c>
      <c r="M89" s="153" t="s">
        <v>197</v>
      </c>
      <c r="N89" s="194" t="s">
        <v>365</v>
      </c>
      <c r="O89" s="152" t="s">
        <v>166</v>
      </c>
      <c r="P89" s="183" t="s">
        <v>125</v>
      </c>
      <c r="Q89" s="182" t="s">
        <v>122</v>
      </c>
      <c r="R89" s="183" t="s">
        <v>200</v>
      </c>
      <c r="S89" s="183" t="s">
        <v>201</v>
      </c>
      <c r="T89" s="182"/>
      <c r="U89" s="182" t="s">
        <v>398</v>
      </c>
      <c r="V89" s="182" t="s">
        <v>146</v>
      </c>
      <c r="W89" s="193">
        <v>30</v>
      </c>
      <c r="X89" s="193">
        <v>60</v>
      </c>
      <c r="Y89" s="156">
        <v>10</v>
      </c>
      <c r="Z89" s="196" t="s">
        <v>409</v>
      </c>
      <c r="AA89" s="181" t="s">
        <v>138</v>
      </c>
      <c r="AB89" s="185">
        <v>0</v>
      </c>
      <c r="AC89" s="197">
        <v>225375.69</v>
      </c>
      <c r="AD89" s="185">
        <v>0</v>
      </c>
      <c r="AE89" s="185">
        <v>0</v>
      </c>
      <c r="AF89" s="185">
        <v>0.85</v>
      </c>
      <c r="AG89" s="185">
        <v>225375.69</v>
      </c>
      <c r="AH89" s="185">
        <v>191569.3365</v>
      </c>
      <c r="AI89" s="185">
        <v>214557.65688000002</v>
      </c>
      <c r="AJ89" s="186">
        <v>0</v>
      </c>
      <c r="AK89" s="186">
        <v>0</v>
      </c>
      <c r="AL89" s="186">
        <v>0</v>
      </c>
      <c r="AM89" s="186">
        <v>0</v>
      </c>
      <c r="AN89" s="186">
        <v>0</v>
      </c>
      <c r="AO89" s="186">
        <v>0</v>
      </c>
      <c r="AP89" s="186">
        <v>0</v>
      </c>
      <c r="AQ89" s="186">
        <v>0</v>
      </c>
      <c r="AR89" s="186">
        <v>0</v>
      </c>
      <c r="AS89" s="186">
        <v>0</v>
      </c>
      <c r="AT89" s="186">
        <v>0</v>
      </c>
      <c r="AU89" s="186">
        <v>0</v>
      </c>
      <c r="AV89" s="186">
        <f t="shared" si="38"/>
        <v>0.85</v>
      </c>
      <c r="AW89" s="185">
        <f t="shared" si="33"/>
        <v>191569.3365</v>
      </c>
      <c r="AX89" s="185">
        <f t="shared" si="28"/>
        <v>214557.65688000002</v>
      </c>
      <c r="AY89" s="158" t="s">
        <v>203</v>
      </c>
      <c r="AZ89" s="183"/>
      <c r="BA89" s="183"/>
      <c r="BB89" s="195"/>
      <c r="BC89" s="193" t="s">
        <v>433</v>
      </c>
      <c r="BD89" s="193" t="s">
        <v>433</v>
      </c>
      <c r="BE89" s="195"/>
      <c r="BF89" s="195"/>
      <c r="BG89" s="195"/>
      <c r="BH89" s="195"/>
      <c r="BI89" s="195"/>
      <c r="BJ89" s="87"/>
      <c r="BK89" s="32" t="s">
        <v>653</v>
      </c>
    </row>
    <row r="90" spans="1:63" s="164" customFormat="1" ht="12.95" customHeight="1" x14ac:dyDescent="0.25">
      <c r="A90" s="66" t="s">
        <v>405</v>
      </c>
      <c r="B90" s="72"/>
      <c r="C90" s="189" t="s">
        <v>483</v>
      </c>
      <c r="D90" s="72"/>
      <c r="E90" s="211"/>
      <c r="F90" s="68" t="s">
        <v>406</v>
      </c>
      <c r="G90" s="68" t="s">
        <v>407</v>
      </c>
      <c r="H90" s="12" t="s">
        <v>408</v>
      </c>
      <c r="I90" s="25" t="s">
        <v>143</v>
      </c>
      <c r="J90" s="1" t="s">
        <v>149</v>
      </c>
      <c r="K90" s="25" t="s">
        <v>196</v>
      </c>
      <c r="L90" s="24">
        <v>30</v>
      </c>
      <c r="M90" s="69" t="s">
        <v>197</v>
      </c>
      <c r="N90" s="70" t="s">
        <v>365</v>
      </c>
      <c r="O90" s="24" t="s">
        <v>126</v>
      </c>
      <c r="P90" s="25" t="s">
        <v>125</v>
      </c>
      <c r="Q90" s="24" t="s">
        <v>122</v>
      </c>
      <c r="R90" s="25" t="s">
        <v>200</v>
      </c>
      <c r="S90" s="25" t="s">
        <v>201</v>
      </c>
      <c r="T90" s="24"/>
      <c r="U90" s="24" t="s">
        <v>398</v>
      </c>
      <c r="V90" s="24" t="s">
        <v>146</v>
      </c>
      <c r="W90" s="9">
        <v>30</v>
      </c>
      <c r="X90" s="9">
        <v>60</v>
      </c>
      <c r="Y90" s="16">
        <v>10</v>
      </c>
      <c r="Z90" s="86" t="s">
        <v>409</v>
      </c>
      <c r="AA90" s="5" t="s">
        <v>138</v>
      </c>
      <c r="AB90" s="71">
        <v>1.35</v>
      </c>
      <c r="AC90" s="190">
        <v>305637.69</v>
      </c>
      <c r="AD90" s="71">
        <f t="shared" si="34"/>
        <v>412610.88150000002</v>
      </c>
      <c r="AE90" s="71">
        <f t="shared" si="35"/>
        <v>462124.18728000007</v>
      </c>
      <c r="AF90" s="71">
        <v>1.35</v>
      </c>
      <c r="AG90" s="190">
        <v>305637.69</v>
      </c>
      <c r="AH90" s="71">
        <f t="shared" si="36"/>
        <v>412610.88150000002</v>
      </c>
      <c r="AI90" s="71">
        <f t="shared" si="37"/>
        <v>462124.18728000007</v>
      </c>
      <c r="AJ90" s="19">
        <v>0</v>
      </c>
      <c r="AK90" s="19">
        <v>0</v>
      </c>
      <c r="AL90" s="19">
        <v>0</v>
      </c>
      <c r="AM90" s="19">
        <v>0</v>
      </c>
      <c r="AN90" s="19">
        <v>0</v>
      </c>
      <c r="AO90" s="19">
        <v>0</v>
      </c>
      <c r="AP90" s="19">
        <v>0</v>
      </c>
      <c r="AQ90" s="19">
        <v>0</v>
      </c>
      <c r="AR90" s="19">
        <v>0</v>
      </c>
      <c r="AS90" s="19">
        <v>0</v>
      </c>
      <c r="AT90" s="19">
        <v>0</v>
      </c>
      <c r="AU90" s="19">
        <v>0</v>
      </c>
      <c r="AV90" s="64">
        <f t="shared" si="38"/>
        <v>2.7</v>
      </c>
      <c r="AW90" s="41">
        <v>0</v>
      </c>
      <c r="AX90" s="41">
        <f t="shared" si="28"/>
        <v>0</v>
      </c>
      <c r="AY90" s="4" t="s">
        <v>203</v>
      </c>
      <c r="AZ90" s="25"/>
      <c r="BA90" s="25"/>
      <c r="BB90" s="44"/>
      <c r="BC90" s="12" t="s">
        <v>434</v>
      </c>
      <c r="BD90" s="12" t="s">
        <v>434</v>
      </c>
      <c r="BE90" s="44"/>
      <c r="BF90" s="44"/>
      <c r="BG90" s="44"/>
      <c r="BH90" s="44"/>
      <c r="BI90" s="44"/>
      <c r="BJ90" s="87"/>
      <c r="BK90" s="87"/>
    </row>
    <row r="91" spans="1:63" s="164" customFormat="1" ht="12.95" customHeight="1" x14ac:dyDescent="0.25">
      <c r="A91" s="66" t="s">
        <v>405</v>
      </c>
      <c r="B91" s="111"/>
      <c r="C91" s="191" t="s">
        <v>566</v>
      </c>
      <c r="D91" s="111"/>
      <c r="E91" s="211"/>
      <c r="F91" s="68" t="s">
        <v>406</v>
      </c>
      <c r="G91" s="68" t="s">
        <v>407</v>
      </c>
      <c r="H91" s="12" t="s">
        <v>408</v>
      </c>
      <c r="I91" s="25" t="s">
        <v>143</v>
      </c>
      <c r="J91" s="1" t="s">
        <v>149</v>
      </c>
      <c r="K91" s="25" t="s">
        <v>196</v>
      </c>
      <c r="L91" s="24">
        <v>30</v>
      </c>
      <c r="M91" s="69" t="s">
        <v>197</v>
      </c>
      <c r="N91" s="70" t="s">
        <v>365</v>
      </c>
      <c r="O91" s="1" t="s">
        <v>166</v>
      </c>
      <c r="P91" s="25" t="s">
        <v>125</v>
      </c>
      <c r="Q91" s="24" t="s">
        <v>122</v>
      </c>
      <c r="R91" s="25" t="s">
        <v>200</v>
      </c>
      <c r="S91" s="25" t="s">
        <v>201</v>
      </c>
      <c r="T91" s="24"/>
      <c r="U91" s="24" t="s">
        <v>398</v>
      </c>
      <c r="V91" s="24" t="s">
        <v>146</v>
      </c>
      <c r="W91" s="9">
        <v>30</v>
      </c>
      <c r="X91" s="9">
        <v>60</v>
      </c>
      <c r="Y91" s="16">
        <v>10</v>
      </c>
      <c r="Z91" s="86" t="s">
        <v>409</v>
      </c>
      <c r="AA91" s="5" t="s">
        <v>138</v>
      </c>
      <c r="AB91" s="102">
        <v>1.35</v>
      </c>
      <c r="AC91" s="192">
        <v>305637.69</v>
      </c>
      <c r="AD91" s="103">
        <f t="shared" ref="AD91" si="71">AB91*AC91</f>
        <v>412610.88150000002</v>
      </c>
      <c r="AE91" s="103">
        <f t="shared" si="35"/>
        <v>462124.18728000007</v>
      </c>
      <c r="AF91" s="104">
        <v>1.35</v>
      </c>
      <c r="AG91" s="192">
        <v>305637.69</v>
      </c>
      <c r="AH91" s="103">
        <f t="shared" ref="AH91" si="72">AF91*AG91</f>
        <v>412610.88150000002</v>
      </c>
      <c r="AI91" s="103">
        <f t="shared" si="37"/>
        <v>462124.18728000007</v>
      </c>
      <c r="AJ91" s="105">
        <v>0</v>
      </c>
      <c r="AK91" s="105">
        <v>0</v>
      </c>
      <c r="AL91" s="105">
        <v>0</v>
      </c>
      <c r="AM91" s="105">
        <v>0</v>
      </c>
      <c r="AN91" s="105">
        <v>0</v>
      </c>
      <c r="AO91" s="105">
        <v>0</v>
      </c>
      <c r="AP91" s="105">
        <v>0</v>
      </c>
      <c r="AQ91" s="105">
        <v>0</v>
      </c>
      <c r="AR91" s="105">
        <v>0</v>
      </c>
      <c r="AS91" s="105">
        <v>0</v>
      </c>
      <c r="AT91" s="105">
        <v>0</v>
      </c>
      <c r="AU91" s="105">
        <v>0</v>
      </c>
      <c r="AV91" s="106">
        <f t="shared" si="38"/>
        <v>2.7</v>
      </c>
      <c r="AW91" s="41">
        <v>0</v>
      </c>
      <c r="AX91" s="41">
        <f t="shared" si="28"/>
        <v>0</v>
      </c>
      <c r="AY91" s="107" t="s">
        <v>203</v>
      </c>
      <c r="AZ91" s="108"/>
      <c r="BA91" s="108"/>
      <c r="BB91" s="110"/>
      <c r="BC91" s="109" t="s">
        <v>434</v>
      </c>
      <c r="BD91" s="109" t="s">
        <v>434</v>
      </c>
      <c r="BE91" s="110"/>
      <c r="BF91" s="110"/>
      <c r="BG91" s="110"/>
      <c r="BH91" s="110"/>
      <c r="BI91" s="110"/>
      <c r="BJ91" s="87"/>
      <c r="BK91" s="27">
        <v>14</v>
      </c>
    </row>
    <row r="92" spans="1:63" s="187" customFormat="1" ht="12.95" customHeight="1" x14ac:dyDescent="0.25">
      <c r="A92" s="182" t="s">
        <v>405</v>
      </c>
      <c r="B92" s="158">
        <v>210014390</v>
      </c>
      <c r="C92" s="158" t="s">
        <v>674</v>
      </c>
      <c r="D92" s="158"/>
      <c r="E92" s="212"/>
      <c r="F92" s="193" t="s">
        <v>406</v>
      </c>
      <c r="G92" s="193" t="s">
        <v>407</v>
      </c>
      <c r="H92" s="193" t="s">
        <v>408</v>
      </c>
      <c r="I92" s="183" t="s">
        <v>143</v>
      </c>
      <c r="J92" s="152" t="s">
        <v>149</v>
      </c>
      <c r="K92" s="183" t="s">
        <v>196</v>
      </c>
      <c r="L92" s="182">
        <v>30</v>
      </c>
      <c r="M92" s="153" t="s">
        <v>197</v>
      </c>
      <c r="N92" s="194" t="s">
        <v>365</v>
      </c>
      <c r="O92" s="152" t="s">
        <v>166</v>
      </c>
      <c r="P92" s="183" t="s">
        <v>125</v>
      </c>
      <c r="Q92" s="182" t="s">
        <v>122</v>
      </c>
      <c r="R92" s="183" t="s">
        <v>200</v>
      </c>
      <c r="S92" s="183" t="s">
        <v>201</v>
      </c>
      <c r="T92" s="182"/>
      <c r="U92" s="182" t="s">
        <v>398</v>
      </c>
      <c r="V92" s="182" t="s">
        <v>146</v>
      </c>
      <c r="W92" s="193">
        <v>30</v>
      </c>
      <c r="X92" s="193">
        <v>60</v>
      </c>
      <c r="Y92" s="156">
        <v>10</v>
      </c>
      <c r="Z92" s="196" t="s">
        <v>409</v>
      </c>
      <c r="AA92" s="181" t="s">
        <v>138</v>
      </c>
      <c r="AB92" s="185">
        <v>0.26</v>
      </c>
      <c r="AC92" s="197">
        <v>302581.31</v>
      </c>
      <c r="AD92" s="185">
        <v>78671.140599999999</v>
      </c>
      <c r="AE92" s="185">
        <v>88111.67747200001</v>
      </c>
      <c r="AF92" s="185">
        <v>1.35</v>
      </c>
      <c r="AG92" s="185">
        <v>305637.69</v>
      </c>
      <c r="AH92" s="185">
        <v>412610.88150000002</v>
      </c>
      <c r="AI92" s="185">
        <v>462124.18728000007</v>
      </c>
      <c r="AJ92" s="186">
        <v>0</v>
      </c>
      <c r="AK92" s="186">
        <v>0</v>
      </c>
      <c r="AL92" s="186">
        <v>0</v>
      </c>
      <c r="AM92" s="186">
        <v>0</v>
      </c>
      <c r="AN92" s="186">
        <v>0</v>
      </c>
      <c r="AO92" s="186">
        <v>0</v>
      </c>
      <c r="AP92" s="186">
        <v>0</v>
      </c>
      <c r="AQ92" s="186">
        <v>0</v>
      </c>
      <c r="AR92" s="186">
        <v>0</v>
      </c>
      <c r="AS92" s="186">
        <v>0</v>
      </c>
      <c r="AT92" s="186">
        <v>0</v>
      </c>
      <c r="AU92" s="186">
        <v>0</v>
      </c>
      <c r="AV92" s="186">
        <f t="shared" si="38"/>
        <v>1.61</v>
      </c>
      <c r="AW92" s="185">
        <f t="shared" si="33"/>
        <v>491282.0221</v>
      </c>
      <c r="AX92" s="185">
        <f t="shared" si="28"/>
        <v>550235.86475200008</v>
      </c>
      <c r="AY92" s="158" t="s">
        <v>203</v>
      </c>
      <c r="AZ92" s="183"/>
      <c r="BA92" s="183"/>
      <c r="BB92" s="195"/>
      <c r="BC92" s="193" t="s">
        <v>434</v>
      </c>
      <c r="BD92" s="193" t="s">
        <v>434</v>
      </c>
      <c r="BE92" s="195"/>
      <c r="BF92" s="195"/>
      <c r="BG92" s="195"/>
      <c r="BH92" s="195"/>
      <c r="BI92" s="195"/>
      <c r="BJ92" s="87"/>
      <c r="BK92" s="32" t="s">
        <v>653</v>
      </c>
    </row>
    <row r="93" spans="1:63" s="164" customFormat="1" ht="12.95" customHeight="1" x14ac:dyDescent="0.25">
      <c r="A93" s="66" t="s">
        <v>405</v>
      </c>
      <c r="B93" s="72"/>
      <c r="C93" s="189" t="s">
        <v>484</v>
      </c>
      <c r="D93" s="72"/>
      <c r="E93" s="211"/>
      <c r="F93" s="68" t="s">
        <v>406</v>
      </c>
      <c r="G93" s="68" t="s">
        <v>407</v>
      </c>
      <c r="H93" s="12" t="s">
        <v>408</v>
      </c>
      <c r="I93" s="25" t="s">
        <v>143</v>
      </c>
      <c r="J93" s="1" t="s">
        <v>149</v>
      </c>
      <c r="K93" s="25" t="s">
        <v>196</v>
      </c>
      <c r="L93" s="24">
        <v>30</v>
      </c>
      <c r="M93" s="69" t="s">
        <v>197</v>
      </c>
      <c r="N93" s="70" t="s">
        <v>365</v>
      </c>
      <c r="O93" s="24" t="s">
        <v>126</v>
      </c>
      <c r="P93" s="25" t="s">
        <v>125</v>
      </c>
      <c r="Q93" s="24" t="s">
        <v>122</v>
      </c>
      <c r="R93" s="25" t="s">
        <v>200</v>
      </c>
      <c r="S93" s="25" t="s">
        <v>201</v>
      </c>
      <c r="T93" s="24"/>
      <c r="U93" s="24" t="s">
        <v>398</v>
      </c>
      <c r="V93" s="24" t="s">
        <v>146</v>
      </c>
      <c r="W93" s="9">
        <v>30</v>
      </c>
      <c r="X93" s="9">
        <v>60</v>
      </c>
      <c r="Y93" s="16">
        <v>10</v>
      </c>
      <c r="Z93" s="86" t="s">
        <v>409</v>
      </c>
      <c r="AA93" s="5" t="s">
        <v>138</v>
      </c>
      <c r="AB93" s="71">
        <v>0.7</v>
      </c>
      <c r="AC93" s="190">
        <v>471940.56</v>
      </c>
      <c r="AD93" s="71">
        <f t="shared" si="34"/>
        <v>330358.39199999999</v>
      </c>
      <c r="AE93" s="71">
        <f t="shared" si="35"/>
        <v>370001.39904000005</v>
      </c>
      <c r="AF93" s="71">
        <v>0.7</v>
      </c>
      <c r="AG93" s="190">
        <v>471940.56</v>
      </c>
      <c r="AH93" s="71">
        <f t="shared" si="36"/>
        <v>330358.39199999999</v>
      </c>
      <c r="AI93" s="71">
        <f t="shared" si="37"/>
        <v>370001.39904000005</v>
      </c>
      <c r="AJ93" s="19">
        <v>0</v>
      </c>
      <c r="AK93" s="19">
        <v>0</v>
      </c>
      <c r="AL93" s="19">
        <v>0</v>
      </c>
      <c r="AM93" s="19">
        <v>0</v>
      </c>
      <c r="AN93" s="19">
        <v>0</v>
      </c>
      <c r="AO93" s="19">
        <v>0</v>
      </c>
      <c r="AP93" s="19">
        <v>0</v>
      </c>
      <c r="AQ93" s="19">
        <v>0</v>
      </c>
      <c r="AR93" s="19">
        <v>0</v>
      </c>
      <c r="AS93" s="19">
        <v>0</v>
      </c>
      <c r="AT93" s="19">
        <v>0</v>
      </c>
      <c r="AU93" s="19">
        <v>0</v>
      </c>
      <c r="AV93" s="64">
        <f t="shared" si="38"/>
        <v>1.4</v>
      </c>
      <c r="AW93" s="41">
        <v>0</v>
      </c>
      <c r="AX93" s="41">
        <f t="shared" si="28"/>
        <v>0</v>
      </c>
      <c r="AY93" s="4" t="s">
        <v>203</v>
      </c>
      <c r="AZ93" s="25"/>
      <c r="BA93" s="25"/>
      <c r="BB93" s="44"/>
      <c r="BC93" s="12" t="s">
        <v>435</v>
      </c>
      <c r="BD93" s="12" t="s">
        <v>435</v>
      </c>
      <c r="BE93" s="44"/>
      <c r="BF93" s="44"/>
      <c r="BG93" s="44"/>
      <c r="BH93" s="44"/>
      <c r="BI93" s="44"/>
      <c r="BJ93" s="87"/>
      <c r="BK93" s="87"/>
    </row>
    <row r="94" spans="1:63" s="164" customFormat="1" ht="12.95" customHeight="1" x14ac:dyDescent="0.25">
      <c r="A94" s="66" t="s">
        <v>405</v>
      </c>
      <c r="B94" s="111"/>
      <c r="C94" s="191" t="s">
        <v>567</v>
      </c>
      <c r="D94" s="111"/>
      <c r="E94" s="211"/>
      <c r="F94" s="68" t="s">
        <v>406</v>
      </c>
      <c r="G94" s="68" t="s">
        <v>407</v>
      </c>
      <c r="H94" s="12" t="s">
        <v>408</v>
      </c>
      <c r="I94" s="25" t="s">
        <v>143</v>
      </c>
      <c r="J94" s="1" t="s">
        <v>149</v>
      </c>
      <c r="K94" s="25" t="s">
        <v>196</v>
      </c>
      <c r="L94" s="24">
        <v>30</v>
      </c>
      <c r="M94" s="69" t="s">
        <v>197</v>
      </c>
      <c r="N94" s="70" t="s">
        <v>365</v>
      </c>
      <c r="O94" s="1" t="s">
        <v>166</v>
      </c>
      <c r="P94" s="25" t="s">
        <v>125</v>
      </c>
      <c r="Q94" s="24" t="s">
        <v>122</v>
      </c>
      <c r="R94" s="25" t="s">
        <v>200</v>
      </c>
      <c r="S94" s="25" t="s">
        <v>201</v>
      </c>
      <c r="T94" s="24"/>
      <c r="U94" s="24" t="s">
        <v>398</v>
      </c>
      <c r="V94" s="24" t="s">
        <v>146</v>
      </c>
      <c r="W94" s="9">
        <v>30</v>
      </c>
      <c r="X94" s="9">
        <v>60</v>
      </c>
      <c r="Y94" s="16">
        <v>10</v>
      </c>
      <c r="Z94" s="86" t="s">
        <v>409</v>
      </c>
      <c r="AA94" s="5" t="s">
        <v>138</v>
      </c>
      <c r="AB94" s="102">
        <v>0.7</v>
      </c>
      <c r="AC94" s="192">
        <v>471940.56</v>
      </c>
      <c r="AD94" s="103">
        <f t="shared" ref="AD94" si="73">AB94*AC94</f>
        <v>330358.39199999999</v>
      </c>
      <c r="AE94" s="103">
        <f t="shared" si="35"/>
        <v>370001.39904000005</v>
      </c>
      <c r="AF94" s="104">
        <v>0.7</v>
      </c>
      <c r="AG94" s="192">
        <v>471940.56</v>
      </c>
      <c r="AH94" s="103">
        <f t="shared" ref="AH94" si="74">AF94*AG94</f>
        <v>330358.39199999999</v>
      </c>
      <c r="AI94" s="103">
        <f t="shared" si="37"/>
        <v>370001.39904000005</v>
      </c>
      <c r="AJ94" s="105">
        <v>0</v>
      </c>
      <c r="AK94" s="105">
        <v>0</v>
      </c>
      <c r="AL94" s="105">
        <v>0</v>
      </c>
      <c r="AM94" s="105">
        <v>0</v>
      </c>
      <c r="AN94" s="105">
        <v>0</v>
      </c>
      <c r="AO94" s="105">
        <v>0</v>
      </c>
      <c r="AP94" s="105">
        <v>0</v>
      </c>
      <c r="AQ94" s="105">
        <v>0</v>
      </c>
      <c r="AR94" s="105">
        <v>0</v>
      </c>
      <c r="AS94" s="105">
        <v>0</v>
      </c>
      <c r="AT94" s="105">
        <v>0</v>
      </c>
      <c r="AU94" s="105">
        <v>0</v>
      </c>
      <c r="AV94" s="106">
        <f t="shared" si="38"/>
        <v>1.4</v>
      </c>
      <c r="AW94" s="41">
        <v>0</v>
      </c>
      <c r="AX94" s="41">
        <f t="shared" si="28"/>
        <v>0</v>
      </c>
      <c r="AY94" s="107" t="s">
        <v>203</v>
      </c>
      <c r="AZ94" s="108"/>
      <c r="BA94" s="108"/>
      <c r="BB94" s="110"/>
      <c r="BC94" s="109" t="s">
        <v>435</v>
      </c>
      <c r="BD94" s="109" t="s">
        <v>435</v>
      </c>
      <c r="BE94" s="110"/>
      <c r="BF94" s="110"/>
      <c r="BG94" s="110"/>
      <c r="BH94" s="110"/>
      <c r="BI94" s="110"/>
      <c r="BJ94" s="87"/>
      <c r="BK94" s="27">
        <v>14</v>
      </c>
    </row>
    <row r="95" spans="1:63" s="187" customFormat="1" ht="12.95" customHeight="1" x14ac:dyDescent="0.25">
      <c r="A95" s="182" t="s">
        <v>405</v>
      </c>
      <c r="B95" s="158">
        <v>210014391</v>
      </c>
      <c r="C95" s="158" t="s">
        <v>675</v>
      </c>
      <c r="D95" s="158"/>
      <c r="E95" s="212"/>
      <c r="F95" s="193" t="s">
        <v>406</v>
      </c>
      <c r="G95" s="193" t="s">
        <v>407</v>
      </c>
      <c r="H95" s="193" t="s">
        <v>408</v>
      </c>
      <c r="I95" s="183" t="s">
        <v>143</v>
      </c>
      <c r="J95" s="152" t="s">
        <v>149</v>
      </c>
      <c r="K95" s="183" t="s">
        <v>196</v>
      </c>
      <c r="L95" s="182">
        <v>30</v>
      </c>
      <c r="M95" s="153" t="s">
        <v>197</v>
      </c>
      <c r="N95" s="194" t="s">
        <v>365</v>
      </c>
      <c r="O95" s="152" t="s">
        <v>166</v>
      </c>
      <c r="P95" s="183" t="s">
        <v>125</v>
      </c>
      <c r="Q95" s="182" t="s">
        <v>122</v>
      </c>
      <c r="R95" s="183" t="s">
        <v>200</v>
      </c>
      <c r="S95" s="183" t="s">
        <v>201</v>
      </c>
      <c r="T95" s="182"/>
      <c r="U95" s="182" t="s">
        <v>398</v>
      </c>
      <c r="V95" s="182" t="s">
        <v>146</v>
      </c>
      <c r="W95" s="193">
        <v>30</v>
      </c>
      <c r="X95" s="193">
        <v>60</v>
      </c>
      <c r="Y95" s="156">
        <v>10</v>
      </c>
      <c r="Z95" s="196" t="s">
        <v>409</v>
      </c>
      <c r="AA95" s="181" t="s">
        <v>138</v>
      </c>
      <c r="AB95" s="185">
        <v>1.4</v>
      </c>
      <c r="AC95" s="197">
        <v>467221.15</v>
      </c>
      <c r="AD95" s="185">
        <v>654109.61</v>
      </c>
      <c r="AE95" s="185">
        <v>732602.76320000004</v>
      </c>
      <c r="AF95" s="185">
        <v>0.7</v>
      </c>
      <c r="AG95" s="185">
        <v>471940.56</v>
      </c>
      <c r="AH95" s="185">
        <v>330358.39199999999</v>
      </c>
      <c r="AI95" s="185">
        <v>370001.39904000005</v>
      </c>
      <c r="AJ95" s="186">
        <v>0</v>
      </c>
      <c r="AK95" s="186">
        <v>0</v>
      </c>
      <c r="AL95" s="186">
        <v>0</v>
      </c>
      <c r="AM95" s="186">
        <v>0</v>
      </c>
      <c r="AN95" s="186">
        <v>0</v>
      </c>
      <c r="AO95" s="186">
        <v>0</v>
      </c>
      <c r="AP95" s="186">
        <v>0</v>
      </c>
      <c r="AQ95" s="186">
        <v>0</v>
      </c>
      <c r="AR95" s="186">
        <v>0</v>
      </c>
      <c r="AS95" s="186">
        <v>0</v>
      </c>
      <c r="AT95" s="186">
        <v>0</v>
      </c>
      <c r="AU95" s="186">
        <v>0</v>
      </c>
      <c r="AV95" s="186">
        <f t="shared" si="38"/>
        <v>2.0999999999999996</v>
      </c>
      <c r="AW95" s="185">
        <f t="shared" si="33"/>
        <v>984468.00199999998</v>
      </c>
      <c r="AX95" s="185">
        <f t="shared" si="28"/>
        <v>1102604.16224</v>
      </c>
      <c r="AY95" s="158" t="s">
        <v>203</v>
      </c>
      <c r="AZ95" s="183"/>
      <c r="BA95" s="183"/>
      <c r="BB95" s="195"/>
      <c r="BC95" s="193" t="s">
        <v>435</v>
      </c>
      <c r="BD95" s="193" t="s">
        <v>435</v>
      </c>
      <c r="BE95" s="195"/>
      <c r="BF95" s="195"/>
      <c r="BG95" s="195"/>
      <c r="BH95" s="195"/>
      <c r="BI95" s="195"/>
      <c r="BJ95" s="87"/>
      <c r="BK95" s="32" t="s">
        <v>653</v>
      </c>
    </row>
    <row r="96" spans="1:63" s="164" customFormat="1" ht="12.95" customHeight="1" x14ac:dyDescent="0.25">
      <c r="A96" s="66" t="s">
        <v>405</v>
      </c>
      <c r="B96" s="72"/>
      <c r="C96" s="189" t="s">
        <v>485</v>
      </c>
      <c r="D96" s="72"/>
      <c r="E96" s="211"/>
      <c r="F96" s="68" t="s">
        <v>406</v>
      </c>
      <c r="G96" s="68" t="s">
        <v>407</v>
      </c>
      <c r="H96" s="12" t="s">
        <v>408</v>
      </c>
      <c r="I96" s="25" t="s">
        <v>143</v>
      </c>
      <c r="J96" s="1" t="s">
        <v>149</v>
      </c>
      <c r="K96" s="25" t="s">
        <v>196</v>
      </c>
      <c r="L96" s="24">
        <v>30</v>
      </c>
      <c r="M96" s="69" t="s">
        <v>197</v>
      </c>
      <c r="N96" s="70" t="s">
        <v>365</v>
      </c>
      <c r="O96" s="24" t="s">
        <v>126</v>
      </c>
      <c r="P96" s="25" t="s">
        <v>125</v>
      </c>
      <c r="Q96" s="24" t="s">
        <v>122</v>
      </c>
      <c r="R96" s="25" t="s">
        <v>200</v>
      </c>
      <c r="S96" s="25" t="s">
        <v>201</v>
      </c>
      <c r="T96" s="24"/>
      <c r="U96" s="24" t="s">
        <v>398</v>
      </c>
      <c r="V96" s="24" t="s">
        <v>146</v>
      </c>
      <c r="W96" s="9">
        <v>30</v>
      </c>
      <c r="X96" s="9">
        <v>60</v>
      </c>
      <c r="Y96" s="16">
        <v>10</v>
      </c>
      <c r="Z96" s="86" t="s">
        <v>409</v>
      </c>
      <c r="AA96" s="5" t="s">
        <v>138</v>
      </c>
      <c r="AB96" s="71">
        <v>0.4</v>
      </c>
      <c r="AC96" s="190">
        <v>132088.32000000001</v>
      </c>
      <c r="AD96" s="71">
        <f t="shared" si="34"/>
        <v>52835.328000000009</v>
      </c>
      <c r="AE96" s="71">
        <f t="shared" si="35"/>
        <v>59175.567360000015</v>
      </c>
      <c r="AF96" s="71">
        <v>0.4</v>
      </c>
      <c r="AG96" s="190">
        <v>132088.32000000001</v>
      </c>
      <c r="AH96" s="71">
        <f t="shared" si="36"/>
        <v>52835.328000000009</v>
      </c>
      <c r="AI96" s="71">
        <f t="shared" si="37"/>
        <v>59175.567360000015</v>
      </c>
      <c r="AJ96" s="19">
        <v>0</v>
      </c>
      <c r="AK96" s="19">
        <v>0</v>
      </c>
      <c r="AL96" s="19">
        <v>0</v>
      </c>
      <c r="AM96" s="19">
        <v>0</v>
      </c>
      <c r="AN96" s="19">
        <v>0</v>
      </c>
      <c r="AO96" s="19">
        <v>0</v>
      </c>
      <c r="AP96" s="19">
        <v>0</v>
      </c>
      <c r="AQ96" s="19">
        <v>0</v>
      </c>
      <c r="AR96" s="19">
        <v>0</v>
      </c>
      <c r="AS96" s="19">
        <v>0</v>
      </c>
      <c r="AT96" s="19">
        <v>0</v>
      </c>
      <c r="AU96" s="19">
        <v>0</v>
      </c>
      <c r="AV96" s="64">
        <f t="shared" si="38"/>
        <v>0.8</v>
      </c>
      <c r="AW96" s="41">
        <v>0</v>
      </c>
      <c r="AX96" s="41">
        <f t="shared" si="28"/>
        <v>0</v>
      </c>
      <c r="AY96" s="4" t="s">
        <v>203</v>
      </c>
      <c r="AZ96" s="25"/>
      <c r="BA96" s="25"/>
      <c r="BB96" s="44"/>
      <c r="BC96" s="12" t="s">
        <v>436</v>
      </c>
      <c r="BD96" s="12" t="s">
        <v>436</v>
      </c>
      <c r="BE96" s="44"/>
      <c r="BF96" s="44"/>
      <c r="BG96" s="44"/>
      <c r="BH96" s="44"/>
      <c r="BI96" s="44"/>
      <c r="BJ96" s="87"/>
      <c r="BK96" s="87"/>
    </row>
    <row r="97" spans="1:63" s="164" customFormat="1" ht="12.95" customHeight="1" x14ac:dyDescent="0.25">
      <c r="A97" s="66" t="s">
        <v>405</v>
      </c>
      <c r="B97" s="111"/>
      <c r="C97" s="191" t="s">
        <v>568</v>
      </c>
      <c r="D97" s="111"/>
      <c r="E97" s="211"/>
      <c r="F97" s="68" t="s">
        <v>406</v>
      </c>
      <c r="G97" s="68" t="s">
        <v>407</v>
      </c>
      <c r="H97" s="12" t="s">
        <v>408</v>
      </c>
      <c r="I97" s="25" t="s">
        <v>143</v>
      </c>
      <c r="J97" s="1" t="s">
        <v>149</v>
      </c>
      <c r="K97" s="25" t="s">
        <v>196</v>
      </c>
      <c r="L97" s="24">
        <v>30</v>
      </c>
      <c r="M97" s="69" t="s">
        <v>197</v>
      </c>
      <c r="N97" s="70" t="s">
        <v>365</v>
      </c>
      <c r="O97" s="1" t="s">
        <v>166</v>
      </c>
      <c r="P97" s="25" t="s">
        <v>125</v>
      </c>
      <c r="Q97" s="24" t="s">
        <v>122</v>
      </c>
      <c r="R97" s="25" t="s">
        <v>200</v>
      </c>
      <c r="S97" s="25" t="s">
        <v>201</v>
      </c>
      <c r="T97" s="24"/>
      <c r="U97" s="24" t="s">
        <v>398</v>
      </c>
      <c r="V97" s="24" t="s">
        <v>146</v>
      </c>
      <c r="W97" s="9">
        <v>30</v>
      </c>
      <c r="X97" s="9">
        <v>60</v>
      </c>
      <c r="Y97" s="16">
        <v>10</v>
      </c>
      <c r="Z97" s="86" t="s">
        <v>409</v>
      </c>
      <c r="AA97" s="5" t="s">
        <v>138</v>
      </c>
      <c r="AB97" s="102">
        <v>0.4</v>
      </c>
      <c r="AC97" s="192">
        <v>132088.32000000001</v>
      </c>
      <c r="AD97" s="103">
        <f t="shared" ref="AD97" si="75">AB97*AC97</f>
        <v>52835.328000000009</v>
      </c>
      <c r="AE97" s="103">
        <f t="shared" si="35"/>
        <v>59175.567360000015</v>
      </c>
      <c r="AF97" s="104">
        <v>0.4</v>
      </c>
      <c r="AG97" s="192">
        <v>132088.32000000001</v>
      </c>
      <c r="AH97" s="103">
        <f t="shared" ref="AH97" si="76">AF97*AG97</f>
        <v>52835.328000000009</v>
      </c>
      <c r="AI97" s="103">
        <f t="shared" si="37"/>
        <v>59175.567360000015</v>
      </c>
      <c r="AJ97" s="105">
        <v>0</v>
      </c>
      <c r="AK97" s="105">
        <v>0</v>
      </c>
      <c r="AL97" s="105">
        <v>0</v>
      </c>
      <c r="AM97" s="105">
        <v>0</v>
      </c>
      <c r="AN97" s="105">
        <v>0</v>
      </c>
      <c r="AO97" s="105">
        <v>0</v>
      </c>
      <c r="AP97" s="105">
        <v>0</v>
      </c>
      <c r="AQ97" s="105">
        <v>0</v>
      </c>
      <c r="AR97" s="105">
        <v>0</v>
      </c>
      <c r="AS97" s="105">
        <v>0</v>
      </c>
      <c r="AT97" s="105">
        <v>0</v>
      </c>
      <c r="AU97" s="105">
        <v>0</v>
      </c>
      <c r="AV97" s="106">
        <f t="shared" si="38"/>
        <v>0.8</v>
      </c>
      <c r="AW97" s="41">
        <v>0</v>
      </c>
      <c r="AX97" s="41">
        <f t="shared" si="28"/>
        <v>0</v>
      </c>
      <c r="AY97" s="107" t="s">
        <v>203</v>
      </c>
      <c r="AZ97" s="108"/>
      <c r="BA97" s="108"/>
      <c r="BB97" s="110"/>
      <c r="BC97" s="109" t="s">
        <v>436</v>
      </c>
      <c r="BD97" s="109" t="s">
        <v>436</v>
      </c>
      <c r="BE97" s="110"/>
      <c r="BF97" s="110"/>
      <c r="BG97" s="110"/>
      <c r="BH97" s="110"/>
      <c r="BI97" s="110"/>
      <c r="BJ97" s="87"/>
      <c r="BK97" s="27">
        <v>14</v>
      </c>
    </row>
    <row r="98" spans="1:63" s="187" customFormat="1" ht="12.95" customHeight="1" x14ac:dyDescent="0.25">
      <c r="A98" s="182" t="s">
        <v>405</v>
      </c>
      <c r="B98" s="158">
        <v>210014393</v>
      </c>
      <c r="C98" s="158" t="s">
        <v>676</v>
      </c>
      <c r="D98" s="158"/>
      <c r="E98" s="212"/>
      <c r="F98" s="193" t="s">
        <v>406</v>
      </c>
      <c r="G98" s="193" t="s">
        <v>407</v>
      </c>
      <c r="H98" s="193" t="s">
        <v>408</v>
      </c>
      <c r="I98" s="183" t="s">
        <v>143</v>
      </c>
      <c r="J98" s="152" t="s">
        <v>149</v>
      </c>
      <c r="K98" s="183" t="s">
        <v>196</v>
      </c>
      <c r="L98" s="182">
        <v>30</v>
      </c>
      <c r="M98" s="153" t="s">
        <v>197</v>
      </c>
      <c r="N98" s="194" t="s">
        <v>365</v>
      </c>
      <c r="O98" s="152" t="s">
        <v>166</v>
      </c>
      <c r="P98" s="183" t="s">
        <v>125</v>
      </c>
      <c r="Q98" s="182" t="s">
        <v>122</v>
      </c>
      <c r="R98" s="183" t="s">
        <v>200</v>
      </c>
      <c r="S98" s="183" t="s">
        <v>201</v>
      </c>
      <c r="T98" s="182"/>
      <c r="U98" s="182" t="s">
        <v>398</v>
      </c>
      <c r="V98" s="182" t="s">
        <v>146</v>
      </c>
      <c r="W98" s="193">
        <v>30</v>
      </c>
      <c r="X98" s="193">
        <v>60</v>
      </c>
      <c r="Y98" s="156">
        <v>10</v>
      </c>
      <c r="Z98" s="196" t="s">
        <v>409</v>
      </c>
      <c r="AA98" s="181" t="s">
        <v>138</v>
      </c>
      <c r="AB98" s="185">
        <v>0.18</v>
      </c>
      <c r="AC98" s="197">
        <v>130767.43</v>
      </c>
      <c r="AD98" s="185">
        <v>23538.1374</v>
      </c>
      <c r="AE98" s="185">
        <v>26362.713888000002</v>
      </c>
      <c r="AF98" s="185">
        <v>0.4</v>
      </c>
      <c r="AG98" s="185">
        <v>132088.32000000001</v>
      </c>
      <c r="AH98" s="185">
        <v>52835.328000000009</v>
      </c>
      <c r="AI98" s="185">
        <v>59175.567360000015</v>
      </c>
      <c r="AJ98" s="186">
        <v>0</v>
      </c>
      <c r="AK98" s="186">
        <v>0</v>
      </c>
      <c r="AL98" s="186">
        <v>0</v>
      </c>
      <c r="AM98" s="186">
        <v>0</v>
      </c>
      <c r="AN98" s="186">
        <v>0</v>
      </c>
      <c r="AO98" s="186">
        <v>0</v>
      </c>
      <c r="AP98" s="186">
        <v>0</v>
      </c>
      <c r="AQ98" s="186">
        <v>0</v>
      </c>
      <c r="AR98" s="186">
        <v>0</v>
      </c>
      <c r="AS98" s="186">
        <v>0</v>
      </c>
      <c r="AT98" s="186">
        <v>0</v>
      </c>
      <c r="AU98" s="186">
        <v>0</v>
      </c>
      <c r="AV98" s="186">
        <f t="shared" si="38"/>
        <v>0.58000000000000007</v>
      </c>
      <c r="AW98" s="185">
        <f t="shared" si="33"/>
        <v>76373.465400000016</v>
      </c>
      <c r="AX98" s="185">
        <f t="shared" si="28"/>
        <v>85538.281248000028</v>
      </c>
      <c r="AY98" s="158" t="s">
        <v>203</v>
      </c>
      <c r="AZ98" s="183"/>
      <c r="BA98" s="183"/>
      <c r="BB98" s="195"/>
      <c r="BC98" s="193" t="s">
        <v>436</v>
      </c>
      <c r="BD98" s="193" t="s">
        <v>436</v>
      </c>
      <c r="BE98" s="195"/>
      <c r="BF98" s="195"/>
      <c r="BG98" s="195"/>
      <c r="BH98" s="195"/>
      <c r="BI98" s="195"/>
      <c r="BJ98" s="87"/>
      <c r="BK98" s="32" t="s">
        <v>653</v>
      </c>
    </row>
    <row r="99" spans="1:63" s="164" customFormat="1" ht="12.95" customHeight="1" x14ac:dyDescent="0.25">
      <c r="A99" s="66" t="s">
        <v>405</v>
      </c>
      <c r="B99" s="72"/>
      <c r="C99" s="189" t="s">
        <v>486</v>
      </c>
      <c r="D99" s="72"/>
      <c r="E99" s="211"/>
      <c r="F99" s="68" t="s">
        <v>406</v>
      </c>
      <c r="G99" s="68" t="s">
        <v>407</v>
      </c>
      <c r="H99" s="12" t="s">
        <v>408</v>
      </c>
      <c r="I99" s="25" t="s">
        <v>143</v>
      </c>
      <c r="J99" s="1" t="s">
        <v>149</v>
      </c>
      <c r="K99" s="25" t="s">
        <v>196</v>
      </c>
      <c r="L99" s="24">
        <v>30</v>
      </c>
      <c r="M99" s="69" t="s">
        <v>197</v>
      </c>
      <c r="N99" s="70" t="s">
        <v>365</v>
      </c>
      <c r="O99" s="24" t="s">
        <v>126</v>
      </c>
      <c r="P99" s="25" t="s">
        <v>125</v>
      </c>
      <c r="Q99" s="24" t="s">
        <v>122</v>
      </c>
      <c r="R99" s="25" t="s">
        <v>200</v>
      </c>
      <c r="S99" s="25" t="s">
        <v>201</v>
      </c>
      <c r="T99" s="24"/>
      <c r="U99" s="24" t="s">
        <v>398</v>
      </c>
      <c r="V99" s="24" t="s">
        <v>146</v>
      </c>
      <c r="W99" s="9">
        <v>30</v>
      </c>
      <c r="X99" s="9">
        <v>60</v>
      </c>
      <c r="Y99" s="16">
        <v>10</v>
      </c>
      <c r="Z99" s="86" t="s">
        <v>409</v>
      </c>
      <c r="AA99" s="5" t="s">
        <v>138</v>
      </c>
      <c r="AB99" s="71">
        <v>0.4</v>
      </c>
      <c r="AC99" s="190">
        <v>89159.61</v>
      </c>
      <c r="AD99" s="71">
        <f t="shared" si="34"/>
        <v>35663.844000000005</v>
      </c>
      <c r="AE99" s="71">
        <f t="shared" si="35"/>
        <v>39943.505280000012</v>
      </c>
      <c r="AF99" s="71">
        <v>0.4</v>
      </c>
      <c r="AG99" s="190">
        <v>89159.61</v>
      </c>
      <c r="AH99" s="71">
        <f t="shared" si="36"/>
        <v>35663.844000000005</v>
      </c>
      <c r="AI99" s="71">
        <f t="shared" si="37"/>
        <v>39943.505280000012</v>
      </c>
      <c r="AJ99" s="19">
        <v>0</v>
      </c>
      <c r="AK99" s="19">
        <v>0</v>
      </c>
      <c r="AL99" s="19">
        <v>0</v>
      </c>
      <c r="AM99" s="19">
        <v>0</v>
      </c>
      <c r="AN99" s="19">
        <v>0</v>
      </c>
      <c r="AO99" s="19">
        <v>0</v>
      </c>
      <c r="AP99" s="19">
        <v>0</v>
      </c>
      <c r="AQ99" s="19">
        <v>0</v>
      </c>
      <c r="AR99" s="19">
        <v>0</v>
      </c>
      <c r="AS99" s="19">
        <v>0</v>
      </c>
      <c r="AT99" s="19">
        <v>0</v>
      </c>
      <c r="AU99" s="19">
        <v>0</v>
      </c>
      <c r="AV99" s="64">
        <f t="shared" si="38"/>
        <v>0.8</v>
      </c>
      <c r="AW99" s="41">
        <v>0</v>
      </c>
      <c r="AX99" s="41">
        <f t="shared" si="28"/>
        <v>0</v>
      </c>
      <c r="AY99" s="4" t="s">
        <v>203</v>
      </c>
      <c r="AZ99" s="25"/>
      <c r="BA99" s="25"/>
      <c r="BB99" s="44"/>
      <c r="BC99" s="12" t="s">
        <v>437</v>
      </c>
      <c r="BD99" s="12" t="s">
        <v>437</v>
      </c>
      <c r="BE99" s="44"/>
      <c r="BF99" s="44"/>
      <c r="BG99" s="44"/>
      <c r="BH99" s="44"/>
      <c r="BI99" s="44"/>
      <c r="BJ99" s="87"/>
      <c r="BK99" s="87"/>
    </row>
    <row r="100" spans="1:63" s="164" customFormat="1" ht="12.95" customHeight="1" x14ac:dyDescent="0.25">
      <c r="A100" s="66" t="s">
        <v>405</v>
      </c>
      <c r="B100" s="111"/>
      <c r="C100" s="191" t="s">
        <v>569</v>
      </c>
      <c r="D100" s="111"/>
      <c r="E100" s="211"/>
      <c r="F100" s="68" t="s">
        <v>406</v>
      </c>
      <c r="G100" s="68" t="s">
        <v>407</v>
      </c>
      <c r="H100" s="12" t="s">
        <v>408</v>
      </c>
      <c r="I100" s="25" t="s">
        <v>143</v>
      </c>
      <c r="J100" s="1" t="s">
        <v>149</v>
      </c>
      <c r="K100" s="25" t="s">
        <v>196</v>
      </c>
      <c r="L100" s="24">
        <v>30</v>
      </c>
      <c r="M100" s="69" t="s">
        <v>197</v>
      </c>
      <c r="N100" s="70" t="s">
        <v>365</v>
      </c>
      <c r="O100" s="1" t="s">
        <v>166</v>
      </c>
      <c r="P100" s="25" t="s">
        <v>125</v>
      </c>
      <c r="Q100" s="24" t="s">
        <v>122</v>
      </c>
      <c r="R100" s="25" t="s">
        <v>200</v>
      </c>
      <c r="S100" s="25" t="s">
        <v>201</v>
      </c>
      <c r="T100" s="24"/>
      <c r="U100" s="24" t="s">
        <v>398</v>
      </c>
      <c r="V100" s="24" t="s">
        <v>146</v>
      </c>
      <c r="W100" s="9">
        <v>30</v>
      </c>
      <c r="X100" s="9">
        <v>60</v>
      </c>
      <c r="Y100" s="16">
        <v>10</v>
      </c>
      <c r="Z100" s="86" t="s">
        <v>409</v>
      </c>
      <c r="AA100" s="5" t="s">
        <v>138</v>
      </c>
      <c r="AB100" s="102">
        <v>0.4</v>
      </c>
      <c r="AC100" s="192">
        <v>89159.61</v>
      </c>
      <c r="AD100" s="103">
        <f t="shared" ref="AD100" si="77">AB100*AC100</f>
        <v>35663.844000000005</v>
      </c>
      <c r="AE100" s="103">
        <f t="shared" si="35"/>
        <v>39943.505280000012</v>
      </c>
      <c r="AF100" s="104">
        <v>0.4</v>
      </c>
      <c r="AG100" s="192">
        <v>89159.61</v>
      </c>
      <c r="AH100" s="103">
        <f t="shared" ref="AH100" si="78">AF100*AG100</f>
        <v>35663.844000000005</v>
      </c>
      <c r="AI100" s="103">
        <f t="shared" si="37"/>
        <v>39943.505280000012</v>
      </c>
      <c r="AJ100" s="105">
        <v>0</v>
      </c>
      <c r="AK100" s="105">
        <v>0</v>
      </c>
      <c r="AL100" s="105">
        <v>0</v>
      </c>
      <c r="AM100" s="105">
        <v>0</v>
      </c>
      <c r="AN100" s="105">
        <v>0</v>
      </c>
      <c r="AO100" s="105">
        <v>0</v>
      </c>
      <c r="AP100" s="105">
        <v>0</v>
      </c>
      <c r="AQ100" s="105">
        <v>0</v>
      </c>
      <c r="AR100" s="105">
        <v>0</v>
      </c>
      <c r="AS100" s="105">
        <v>0</v>
      </c>
      <c r="AT100" s="105">
        <v>0</v>
      </c>
      <c r="AU100" s="105">
        <v>0</v>
      </c>
      <c r="AV100" s="106">
        <f t="shared" si="38"/>
        <v>0.8</v>
      </c>
      <c r="AW100" s="41">
        <v>0</v>
      </c>
      <c r="AX100" s="41">
        <f t="shared" si="28"/>
        <v>0</v>
      </c>
      <c r="AY100" s="107" t="s">
        <v>203</v>
      </c>
      <c r="AZ100" s="108"/>
      <c r="BA100" s="108"/>
      <c r="BB100" s="110"/>
      <c r="BC100" s="109" t="s">
        <v>437</v>
      </c>
      <c r="BD100" s="109" t="s">
        <v>437</v>
      </c>
      <c r="BE100" s="110"/>
      <c r="BF100" s="110"/>
      <c r="BG100" s="110"/>
      <c r="BH100" s="110"/>
      <c r="BI100" s="110"/>
      <c r="BJ100" s="87"/>
      <c r="BK100" s="27">
        <v>14</v>
      </c>
    </row>
    <row r="101" spans="1:63" s="187" customFormat="1" ht="12.95" customHeight="1" x14ac:dyDescent="0.25">
      <c r="A101" s="182" t="s">
        <v>405</v>
      </c>
      <c r="B101" s="158">
        <v>210015145</v>
      </c>
      <c r="C101" s="158" t="s">
        <v>677</v>
      </c>
      <c r="D101" s="158"/>
      <c r="E101" s="212"/>
      <c r="F101" s="193" t="s">
        <v>406</v>
      </c>
      <c r="G101" s="193" t="s">
        <v>407</v>
      </c>
      <c r="H101" s="193" t="s">
        <v>408</v>
      </c>
      <c r="I101" s="183" t="s">
        <v>143</v>
      </c>
      <c r="J101" s="152" t="s">
        <v>149</v>
      </c>
      <c r="K101" s="183" t="s">
        <v>196</v>
      </c>
      <c r="L101" s="182">
        <v>30</v>
      </c>
      <c r="M101" s="153" t="s">
        <v>197</v>
      </c>
      <c r="N101" s="194" t="s">
        <v>365</v>
      </c>
      <c r="O101" s="152" t="s">
        <v>166</v>
      </c>
      <c r="P101" s="183" t="s">
        <v>125</v>
      </c>
      <c r="Q101" s="182" t="s">
        <v>122</v>
      </c>
      <c r="R101" s="183" t="s">
        <v>200</v>
      </c>
      <c r="S101" s="183" t="s">
        <v>201</v>
      </c>
      <c r="T101" s="182"/>
      <c r="U101" s="182" t="s">
        <v>398</v>
      </c>
      <c r="V101" s="182" t="s">
        <v>146</v>
      </c>
      <c r="W101" s="193">
        <v>30</v>
      </c>
      <c r="X101" s="193">
        <v>60</v>
      </c>
      <c r="Y101" s="156">
        <v>10</v>
      </c>
      <c r="Z101" s="196" t="s">
        <v>409</v>
      </c>
      <c r="AA101" s="181" t="s">
        <v>138</v>
      </c>
      <c r="AB101" s="185">
        <v>0</v>
      </c>
      <c r="AC101" s="197">
        <v>89159.61</v>
      </c>
      <c r="AD101" s="185">
        <v>0</v>
      </c>
      <c r="AE101" s="185">
        <v>0</v>
      </c>
      <c r="AF101" s="185">
        <v>0.4</v>
      </c>
      <c r="AG101" s="185">
        <v>75419.899999999994</v>
      </c>
      <c r="AH101" s="185">
        <v>30167.96</v>
      </c>
      <c r="AI101" s="185">
        <v>33788.1152</v>
      </c>
      <c r="AJ101" s="186">
        <v>0</v>
      </c>
      <c r="AK101" s="186">
        <v>0</v>
      </c>
      <c r="AL101" s="186">
        <v>0</v>
      </c>
      <c r="AM101" s="186">
        <v>0</v>
      </c>
      <c r="AN101" s="186">
        <v>0</v>
      </c>
      <c r="AO101" s="186">
        <v>0</v>
      </c>
      <c r="AP101" s="186">
        <v>0</v>
      </c>
      <c r="AQ101" s="186">
        <v>0</v>
      </c>
      <c r="AR101" s="186">
        <v>0</v>
      </c>
      <c r="AS101" s="186">
        <v>0</v>
      </c>
      <c r="AT101" s="186">
        <v>0</v>
      </c>
      <c r="AU101" s="186">
        <v>0</v>
      </c>
      <c r="AV101" s="186">
        <f t="shared" si="38"/>
        <v>0.4</v>
      </c>
      <c r="AW101" s="185">
        <f t="shared" si="33"/>
        <v>30167.96</v>
      </c>
      <c r="AX101" s="185">
        <f t="shared" si="28"/>
        <v>33788.1152</v>
      </c>
      <c r="AY101" s="158" t="s">
        <v>203</v>
      </c>
      <c r="AZ101" s="183"/>
      <c r="BA101" s="183"/>
      <c r="BB101" s="195"/>
      <c r="BC101" s="193" t="s">
        <v>437</v>
      </c>
      <c r="BD101" s="193" t="s">
        <v>437</v>
      </c>
      <c r="BE101" s="195"/>
      <c r="BF101" s="195"/>
      <c r="BG101" s="195"/>
      <c r="BH101" s="195"/>
      <c r="BI101" s="195"/>
      <c r="BJ101" s="87"/>
      <c r="BK101" s="32" t="s">
        <v>653</v>
      </c>
    </row>
    <row r="102" spans="1:63" s="164" customFormat="1" ht="12.95" customHeight="1" x14ac:dyDescent="0.25">
      <c r="A102" s="66" t="s">
        <v>405</v>
      </c>
      <c r="B102" s="72"/>
      <c r="C102" s="189" t="s">
        <v>487</v>
      </c>
      <c r="D102" s="72"/>
      <c r="E102" s="211"/>
      <c r="F102" s="68" t="s">
        <v>438</v>
      </c>
      <c r="G102" s="68" t="s">
        <v>407</v>
      </c>
      <c r="H102" s="12" t="s">
        <v>439</v>
      </c>
      <c r="I102" s="25" t="s">
        <v>143</v>
      </c>
      <c r="J102" s="1" t="s">
        <v>149</v>
      </c>
      <c r="K102" s="25" t="s">
        <v>196</v>
      </c>
      <c r="L102" s="24">
        <v>30</v>
      </c>
      <c r="M102" s="69" t="s">
        <v>197</v>
      </c>
      <c r="N102" s="70" t="s">
        <v>365</v>
      </c>
      <c r="O102" s="24" t="s">
        <v>126</v>
      </c>
      <c r="P102" s="25" t="s">
        <v>125</v>
      </c>
      <c r="Q102" s="24" t="s">
        <v>122</v>
      </c>
      <c r="R102" s="25" t="s">
        <v>200</v>
      </c>
      <c r="S102" s="25" t="s">
        <v>201</v>
      </c>
      <c r="T102" s="24"/>
      <c r="U102" s="24" t="s">
        <v>398</v>
      </c>
      <c r="V102" s="24" t="s">
        <v>146</v>
      </c>
      <c r="W102" s="9">
        <v>30</v>
      </c>
      <c r="X102" s="9">
        <v>60</v>
      </c>
      <c r="Y102" s="16">
        <v>10</v>
      </c>
      <c r="Z102" s="86" t="s">
        <v>409</v>
      </c>
      <c r="AA102" s="5" t="s">
        <v>138</v>
      </c>
      <c r="AB102" s="71">
        <v>1.1499999999999999</v>
      </c>
      <c r="AC102" s="190">
        <v>555734.07999999996</v>
      </c>
      <c r="AD102" s="71">
        <f t="shared" si="34"/>
        <v>639094.19199999992</v>
      </c>
      <c r="AE102" s="71">
        <f t="shared" si="35"/>
        <v>715785.49503999995</v>
      </c>
      <c r="AF102" s="71">
        <v>1.1499999999999999</v>
      </c>
      <c r="AG102" s="190">
        <v>555734.07999999996</v>
      </c>
      <c r="AH102" s="71">
        <f t="shared" si="36"/>
        <v>639094.19199999992</v>
      </c>
      <c r="AI102" s="71">
        <f t="shared" si="37"/>
        <v>715785.49503999995</v>
      </c>
      <c r="AJ102" s="19">
        <v>0</v>
      </c>
      <c r="AK102" s="19">
        <v>0</v>
      </c>
      <c r="AL102" s="19">
        <v>0</v>
      </c>
      <c r="AM102" s="19">
        <v>0</v>
      </c>
      <c r="AN102" s="19">
        <v>0</v>
      </c>
      <c r="AO102" s="19">
        <v>0</v>
      </c>
      <c r="AP102" s="19">
        <v>0</v>
      </c>
      <c r="AQ102" s="19">
        <v>0</v>
      </c>
      <c r="AR102" s="19">
        <v>0</v>
      </c>
      <c r="AS102" s="19">
        <v>0</v>
      </c>
      <c r="AT102" s="19">
        <v>0</v>
      </c>
      <c r="AU102" s="19">
        <v>0</v>
      </c>
      <c r="AV102" s="64">
        <f t="shared" si="38"/>
        <v>2.2999999999999998</v>
      </c>
      <c r="AW102" s="41">
        <v>0</v>
      </c>
      <c r="AX102" s="41">
        <f t="shared" si="28"/>
        <v>0</v>
      </c>
      <c r="AY102" s="4" t="s">
        <v>203</v>
      </c>
      <c r="AZ102" s="25"/>
      <c r="BA102" s="25"/>
      <c r="BB102" s="44"/>
      <c r="BC102" s="12" t="s">
        <v>440</v>
      </c>
      <c r="BD102" s="12" t="s">
        <v>440</v>
      </c>
      <c r="BE102" s="44"/>
      <c r="BF102" s="44"/>
      <c r="BG102" s="44"/>
      <c r="BH102" s="44"/>
      <c r="BI102" s="44"/>
      <c r="BJ102" s="87"/>
      <c r="BK102" s="87"/>
    </row>
    <row r="103" spans="1:63" s="164" customFormat="1" ht="12.95" customHeight="1" x14ac:dyDescent="0.25">
      <c r="A103" s="66" t="s">
        <v>405</v>
      </c>
      <c r="B103" s="111"/>
      <c r="C103" s="191" t="s">
        <v>570</v>
      </c>
      <c r="D103" s="111"/>
      <c r="E103" s="211"/>
      <c r="F103" s="68" t="s">
        <v>438</v>
      </c>
      <c r="G103" s="68" t="s">
        <v>407</v>
      </c>
      <c r="H103" s="12" t="s">
        <v>439</v>
      </c>
      <c r="I103" s="25" t="s">
        <v>143</v>
      </c>
      <c r="J103" s="1" t="s">
        <v>149</v>
      </c>
      <c r="K103" s="25" t="s">
        <v>196</v>
      </c>
      <c r="L103" s="24">
        <v>30</v>
      </c>
      <c r="M103" s="69" t="s">
        <v>197</v>
      </c>
      <c r="N103" s="70" t="s">
        <v>365</v>
      </c>
      <c r="O103" s="1" t="s">
        <v>166</v>
      </c>
      <c r="P103" s="25" t="s">
        <v>125</v>
      </c>
      <c r="Q103" s="24" t="s">
        <v>122</v>
      </c>
      <c r="R103" s="25" t="s">
        <v>200</v>
      </c>
      <c r="S103" s="25" t="s">
        <v>201</v>
      </c>
      <c r="T103" s="24"/>
      <c r="U103" s="24" t="s">
        <v>398</v>
      </c>
      <c r="V103" s="24" t="s">
        <v>146</v>
      </c>
      <c r="W103" s="9">
        <v>30</v>
      </c>
      <c r="X103" s="9">
        <v>60</v>
      </c>
      <c r="Y103" s="16">
        <v>10</v>
      </c>
      <c r="Z103" s="86" t="s">
        <v>409</v>
      </c>
      <c r="AA103" s="5" t="s">
        <v>138</v>
      </c>
      <c r="AB103" s="102">
        <v>1.1499999999999999</v>
      </c>
      <c r="AC103" s="192">
        <v>555734.07999999996</v>
      </c>
      <c r="AD103" s="103">
        <f t="shared" ref="AD103" si="79">AB103*AC103</f>
        <v>639094.19199999992</v>
      </c>
      <c r="AE103" s="103">
        <f t="shared" si="35"/>
        <v>715785.49503999995</v>
      </c>
      <c r="AF103" s="104">
        <v>1.1499999999999999</v>
      </c>
      <c r="AG103" s="192">
        <v>555734.07999999996</v>
      </c>
      <c r="AH103" s="103">
        <f t="shared" ref="AH103" si="80">AF103*AG103</f>
        <v>639094.19199999992</v>
      </c>
      <c r="AI103" s="103">
        <f t="shared" si="37"/>
        <v>715785.49503999995</v>
      </c>
      <c r="AJ103" s="105">
        <v>0</v>
      </c>
      <c r="AK103" s="105">
        <v>0</v>
      </c>
      <c r="AL103" s="105">
        <v>0</v>
      </c>
      <c r="AM103" s="105">
        <v>0</v>
      </c>
      <c r="AN103" s="105">
        <v>0</v>
      </c>
      <c r="AO103" s="105">
        <v>0</v>
      </c>
      <c r="AP103" s="105">
        <v>0</v>
      </c>
      <c r="AQ103" s="105">
        <v>0</v>
      </c>
      <c r="AR103" s="105">
        <v>0</v>
      </c>
      <c r="AS103" s="105">
        <v>0</v>
      </c>
      <c r="AT103" s="105">
        <v>0</v>
      </c>
      <c r="AU103" s="105">
        <v>0</v>
      </c>
      <c r="AV103" s="106">
        <f t="shared" si="38"/>
        <v>2.2999999999999998</v>
      </c>
      <c r="AW103" s="41">
        <v>0</v>
      </c>
      <c r="AX103" s="41">
        <f t="shared" si="28"/>
        <v>0</v>
      </c>
      <c r="AY103" s="107" t="s">
        <v>203</v>
      </c>
      <c r="AZ103" s="108"/>
      <c r="BA103" s="108"/>
      <c r="BB103" s="110"/>
      <c r="BC103" s="109" t="s">
        <v>440</v>
      </c>
      <c r="BD103" s="109" t="s">
        <v>440</v>
      </c>
      <c r="BE103" s="110"/>
      <c r="BF103" s="110"/>
      <c r="BG103" s="110"/>
      <c r="BH103" s="110"/>
      <c r="BI103" s="110"/>
      <c r="BJ103" s="87"/>
      <c r="BK103" s="27">
        <v>14</v>
      </c>
    </row>
    <row r="104" spans="1:63" s="187" customFormat="1" ht="12.95" customHeight="1" x14ac:dyDescent="0.25">
      <c r="A104" s="182" t="s">
        <v>405</v>
      </c>
      <c r="B104" s="158">
        <v>210015876</v>
      </c>
      <c r="C104" s="158" t="s">
        <v>678</v>
      </c>
      <c r="D104" s="158"/>
      <c r="E104" s="212"/>
      <c r="F104" s="193" t="s">
        <v>438</v>
      </c>
      <c r="G104" s="193" t="s">
        <v>407</v>
      </c>
      <c r="H104" s="193" t="s">
        <v>439</v>
      </c>
      <c r="I104" s="183" t="s">
        <v>143</v>
      </c>
      <c r="J104" s="152" t="s">
        <v>149</v>
      </c>
      <c r="K104" s="183" t="s">
        <v>196</v>
      </c>
      <c r="L104" s="182">
        <v>30</v>
      </c>
      <c r="M104" s="153" t="s">
        <v>197</v>
      </c>
      <c r="N104" s="194" t="s">
        <v>365</v>
      </c>
      <c r="O104" s="152" t="s">
        <v>166</v>
      </c>
      <c r="P104" s="183" t="s">
        <v>125</v>
      </c>
      <c r="Q104" s="182" t="s">
        <v>122</v>
      </c>
      <c r="R104" s="183" t="s">
        <v>200</v>
      </c>
      <c r="S104" s="183" t="s">
        <v>201</v>
      </c>
      <c r="T104" s="182"/>
      <c r="U104" s="182" t="s">
        <v>398</v>
      </c>
      <c r="V104" s="182" t="s">
        <v>146</v>
      </c>
      <c r="W104" s="193">
        <v>30</v>
      </c>
      <c r="X104" s="193">
        <v>60</v>
      </c>
      <c r="Y104" s="156">
        <v>10</v>
      </c>
      <c r="Z104" s="196" t="s">
        <v>409</v>
      </c>
      <c r="AA104" s="181" t="s">
        <v>138</v>
      </c>
      <c r="AB104" s="185">
        <v>1.25</v>
      </c>
      <c r="AC104" s="197">
        <v>550176.74</v>
      </c>
      <c r="AD104" s="185">
        <v>687720.92500000005</v>
      </c>
      <c r="AE104" s="185">
        <v>770247.4360000001</v>
      </c>
      <c r="AF104" s="185">
        <v>1.1499999999999999</v>
      </c>
      <c r="AG104" s="185">
        <v>555734.07999999996</v>
      </c>
      <c r="AH104" s="185">
        <v>639094.19199999992</v>
      </c>
      <c r="AI104" s="185">
        <v>715785.49503999995</v>
      </c>
      <c r="AJ104" s="186">
        <v>0</v>
      </c>
      <c r="AK104" s="186">
        <v>0</v>
      </c>
      <c r="AL104" s="186">
        <v>0</v>
      </c>
      <c r="AM104" s="186">
        <v>0</v>
      </c>
      <c r="AN104" s="186">
        <v>0</v>
      </c>
      <c r="AO104" s="186">
        <v>0</v>
      </c>
      <c r="AP104" s="186">
        <v>0</v>
      </c>
      <c r="AQ104" s="186">
        <v>0</v>
      </c>
      <c r="AR104" s="186">
        <v>0</v>
      </c>
      <c r="AS104" s="186">
        <v>0</v>
      </c>
      <c r="AT104" s="186">
        <v>0</v>
      </c>
      <c r="AU104" s="186">
        <v>0</v>
      </c>
      <c r="AV104" s="186">
        <f t="shared" si="38"/>
        <v>2.4</v>
      </c>
      <c r="AW104" s="185">
        <f t="shared" si="33"/>
        <v>1326815.1170000001</v>
      </c>
      <c r="AX104" s="185">
        <f t="shared" si="28"/>
        <v>1486032.9310400002</v>
      </c>
      <c r="AY104" s="158" t="s">
        <v>203</v>
      </c>
      <c r="AZ104" s="183"/>
      <c r="BA104" s="183"/>
      <c r="BB104" s="195"/>
      <c r="BC104" s="193" t="s">
        <v>440</v>
      </c>
      <c r="BD104" s="193" t="s">
        <v>440</v>
      </c>
      <c r="BE104" s="195"/>
      <c r="BF104" s="195"/>
      <c r="BG104" s="195"/>
      <c r="BH104" s="195"/>
      <c r="BI104" s="195"/>
      <c r="BJ104" s="87"/>
      <c r="BK104" s="32" t="s">
        <v>653</v>
      </c>
    </row>
    <row r="105" spans="1:63" s="164" customFormat="1" ht="12.95" customHeight="1" x14ac:dyDescent="0.25">
      <c r="A105" s="66" t="s">
        <v>405</v>
      </c>
      <c r="B105" s="72"/>
      <c r="C105" s="189" t="s">
        <v>488</v>
      </c>
      <c r="D105" s="72"/>
      <c r="E105" s="211"/>
      <c r="F105" s="68" t="s">
        <v>438</v>
      </c>
      <c r="G105" s="68" t="s">
        <v>407</v>
      </c>
      <c r="H105" s="12" t="s">
        <v>439</v>
      </c>
      <c r="I105" s="25" t="s">
        <v>143</v>
      </c>
      <c r="J105" s="1" t="s">
        <v>149</v>
      </c>
      <c r="K105" s="25" t="s">
        <v>196</v>
      </c>
      <c r="L105" s="24">
        <v>30</v>
      </c>
      <c r="M105" s="69" t="s">
        <v>197</v>
      </c>
      <c r="N105" s="70" t="s">
        <v>365</v>
      </c>
      <c r="O105" s="24" t="s">
        <v>126</v>
      </c>
      <c r="P105" s="25" t="s">
        <v>125</v>
      </c>
      <c r="Q105" s="24" t="s">
        <v>122</v>
      </c>
      <c r="R105" s="25" t="s">
        <v>200</v>
      </c>
      <c r="S105" s="25" t="s">
        <v>201</v>
      </c>
      <c r="T105" s="24"/>
      <c r="U105" s="24" t="s">
        <v>398</v>
      </c>
      <c r="V105" s="24" t="s">
        <v>146</v>
      </c>
      <c r="W105" s="9">
        <v>30</v>
      </c>
      <c r="X105" s="9">
        <v>60</v>
      </c>
      <c r="Y105" s="16">
        <v>10</v>
      </c>
      <c r="Z105" s="86" t="s">
        <v>409</v>
      </c>
      <c r="AA105" s="5" t="s">
        <v>138</v>
      </c>
      <c r="AB105" s="71">
        <v>1.25</v>
      </c>
      <c r="AC105" s="190">
        <v>289771.5</v>
      </c>
      <c r="AD105" s="71">
        <f t="shared" si="34"/>
        <v>362214.375</v>
      </c>
      <c r="AE105" s="71">
        <f t="shared" si="35"/>
        <v>405680.10000000003</v>
      </c>
      <c r="AF105" s="71">
        <v>1.25</v>
      </c>
      <c r="AG105" s="190">
        <v>289771.5</v>
      </c>
      <c r="AH105" s="71">
        <f t="shared" si="36"/>
        <v>362214.375</v>
      </c>
      <c r="AI105" s="71">
        <f t="shared" si="37"/>
        <v>405680.10000000003</v>
      </c>
      <c r="AJ105" s="19">
        <v>0</v>
      </c>
      <c r="AK105" s="19">
        <v>0</v>
      </c>
      <c r="AL105" s="19">
        <v>0</v>
      </c>
      <c r="AM105" s="19">
        <v>0</v>
      </c>
      <c r="AN105" s="19">
        <v>0</v>
      </c>
      <c r="AO105" s="19">
        <v>0</v>
      </c>
      <c r="AP105" s="19">
        <v>0</v>
      </c>
      <c r="AQ105" s="19">
        <v>0</v>
      </c>
      <c r="AR105" s="19">
        <v>0</v>
      </c>
      <c r="AS105" s="19">
        <v>0</v>
      </c>
      <c r="AT105" s="19">
        <v>0</v>
      </c>
      <c r="AU105" s="19">
        <v>0</v>
      </c>
      <c r="AV105" s="64">
        <f t="shared" si="38"/>
        <v>2.5</v>
      </c>
      <c r="AW105" s="41">
        <v>0</v>
      </c>
      <c r="AX105" s="41">
        <f t="shared" si="28"/>
        <v>0</v>
      </c>
      <c r="AY105" s="4" t="s">
        <v>203</v>
      </c>
      <c r="AZ105" s="25"/>
      <c r="BA105" s="25"/>
      <c r="BB105" s="44"/>
      <c r="BC105" s="12" t="s">
        <v>441</v>
      </c>
      <c r="BD105" s="12" t="s">
        <v>441</v>
      </c>
      <c r="BE105" s="44"/>
      <c r="BF105" s="44"/>
      <c r="BG105" s="44"/>
      <c r="BH105" s="44"/>
      <c r="BI105" s="44"/>
      <c r="BJ105" s="87"/>
      <c r="BK105" s="87"/>
    </row>
    <row r="106" spans="1:63" s="164" customFormat="1" ht="12.95" customHeight="1" x14ac:dyDescent="0.25">
      <c r="A106" s="66" t="s">
        <v>405</v>
      </c>
      <c r="B106" s="111"/>
      <c r="C106" s="191" t="s">
        <v>571</v>
      </c>
      <c r="D106" s="111"/>
      <c r="E106" s="211"/>
      <c r="F106" s="68" t="s">
        <v>438</v>
      </c>
      <c r="G106" s="68" t="s">
        <v>407</v>
      </c>
      <c r="H106" s="12" t="s">
        <v>439</v>
      </c>
      <c r="I106" s="25" t="s">
        <v>143</v>
      </c>
      <c r="J106" s="1" t="s">
        <v>149</v>
      </c>
      <c r="K106" s="25" t="s">
        <v>196</v>
      </c>
      <c r="L106" s="24">
        <v>30</v>
      </c>
      <c r="M106" s="69" t="s">
        <v>197</v>
      </c>
      <c r="N106" s="70" t="s">
        <v>365</v>
      </c>
      <c r="O106" s="1" t="s">
        <v>166</v>
      </c>
      <c r="P106" s="25" t="s">
        <v>125</v>
      </c>
      <c r="Q106" s="24" t="s">
        <v>122</v>
      </c>
      <c r="R106" s="25" t="s">
        <v>200</v>
      </c>
      <c r="S106" s="25" t="s">
        <v>201</v>
      </c>
      <c r="T106" s="24"/>
      <c r="U106" s="24" t="s">
        <v>398</v>
      </c>
      <c r="V106" s="24" t="s">
        <v>146</v>
      </c>
      <c r="W106" s="9">
        <v>30</v>
      </c>
      <c r="X106" s="9">
        <v>60</v>
      </c>
      <c r="Y106" s="16">
        <v>10</v>
      </c>
      <c r="Z106" s="86" t="s">
        <v>409</v>
      </c>
      <c r="AA106" s="5" t="s">
        <v>138</v>
      </c>
      <c r="AB106" s="102">
        <v>1.25</v>
      </c>
      <c r="AC106" s="192">
        <v>289771.5</v>
      </c>
      <c r="AD106" s="103">
        <f t="shared" ref="AD106" si="81">AB106*AC106</f>
        <v>362214.375</v>
      </c>
      <c r="AE106" s="103">
        <f t="shared" si="35"/>
        <v>405680.10000000003</v>
      </c>
      <c r="AF106" s="104">
        <v>1.25</v>
      </c>
      <c r="AG106" s="192">
        <v>289771.5</v>
      </c>
      <c r="AH106" s="103">
        <f t="shared" ref="AH106" si="82">AF106*AG106</f>
        <v>362214.375</v>
      </c>
      <c r="AI106" s="103">
        <f t="shared" si="37"/>
        <v>405680.10000000003</v>
      </c>
      <c r="AJ106" s="105">
        <v>0</v>
      </c>
      <c r="AK106" s="105">
        <v>0</v>
      </c>
      <c r="AL106" s="105">
        <v>0</v>
      </c>
      <c r="AM106" s="105">
        <v>0</v>
      </c>
      <c r="AN106" s="105">
        <v>0</v>
      </c>
      <c r="AO106" s="105">
        <v>0</v>
      </c>
      <c r="AP106" s="105">
        <v>0</v>
      </c>
      <c r="AQ106" s="105">
        <v>0</v>
      </c>
      <c r="AR106" s="105">
        <v>0</v>
      </c>
      <c r="AS106" s="105">
        <v>0</v>
      </c>
      <c r="AT106" s="105">
        <v>0</v>
      </c>
      <c r="AU106" s="105">
        <v>0</v>
      </c>
      <c r="AV106" s="106">
        <f t="shared" si="38"/>
        <v>2.5</v>
      </c>
      <c r="AW106" s="41">
        <v>0</v>
      </c>
      <c r="AX106" s="41">
        <f t="shared" si="28"/>
        <v>0</v>
      </c>
      <c r="AY106" s="107" t="s">
        <v>203</v>
      </c>
      <c r="AZ106" s="108"/>
      <c r="BA106" s="108"/>
      <c r="BB106" s="110"/>
      <c r="BC106" s="109" t="s">
        <v>441</v>
      </c>
      <c r="BD106" s="109" t="s">
        <v>441</v>
      </c>
      <c r="BE106" s="110"/>
      <c r="BF106" s="110"/>
      <c r="BG106" s="110"/>
      <c r="BH106" s="110"/>
      <c r="BI106" s="110"/>
      <c r="BJ106" s="87"/>
      <c r="BK106" s="27">
        <v>14</v>
      </c>
    </row>
    <row r="107" spans="1:63" s="187" customFormat="1" ht="12.95" customHeight="1" x14ac:dyDescent="0.25">
      <c r="A107" s="182" t="s">
        <v>405</v>
      </c>
      <c r="B107" s="158">
        <v>210015878</v>
      </c>
      <c r="C107" s="158" t="s">
        <v>679</v>
      </c>
      <c r="D107" s="158"/>
      <c r="E107" s="212"/>
      <c r="F107" s="193" t="s">
        <v>438</v>
      </c>
      <c r="G107" s="193" t="s">
        <v>407</v>
      </c>
      <c r="H107" s="193" t="s">
        <v>439</v>
      </c>
      <c r="I107" s="183" t="s">
        <v>143</v>
      </c>
      <c r="J107" s="152" t="s">
        <v>149</v>
      </c>
      <c r="K107" s="183" t="s">
        <v>196</v>
      </c>
      <c r="L107" s="182">
        <v>30</v>
      </c>
      <c r="M107" s="153" t="s">
        <v>197</v>
      </c>
      <c r="N107" s="194" t="s">
        <v>365</v>
      </c>
      <c r="O107" s="152" t="s">
        <v>166</v>
      </c>
      <c r="P107" s="183" t="s">
        <v>125</v>
      </c>
      <c r="Q107" s="182" t="s">
        <v>122</v>
      </c>
      <c r="R107" s="183" t="s">
        <v>200</v>
      </c>
      <c r="S107" s="183" t="s">
        <v>201</v>
      </c>
      <c r="T107" s="182"/>
      <c r="U107" s="182" t="s">
        <v>398</v>
      </c>
      <c r="V107" s="182" t="s">
        <v>146</v>
      </c>
      <c r="W107" s="193">
        <v>30</v>
      </c>
      <c r="X107" s="193">
        <v>60</v>
      </c>
      <c r="Y107" s="156">
        <v>10</v>
      </c>
      <c r="Z107" s="196" t="s">
        <v>409</v>
      </c>
      <c r="AA107" s="181" t="s">
        <v>138</v>
      </c>
      <c r="AB107" s="185">
        <v>2.5</v>
      </c>
      <c r="AC107" s="197">
        <v>286873.78000000003</v>
      </c>
      <c r="AD107" s="185">
        <v>717184.45000000007</v>
      </c>
      <c r="AE107" s="185">
        <v>803246.58400000015</v>
      </c>
      <c r="AF107" s="185">
        <v>1.25</v>
      </c>
      <c r="AG107" s="185">
        <v>289771.5</v>
      </c>
      <c r="AH107" s="185">
        <v>362214.375</v>
      </c>
      <c r="AI107" s="185">
        <v>405680.10000000003</v>
      </c>
      <c r="AJ107" s="186">
        <v>0</v>
      </c>
      <c r="AK107" s="186">
        <v>0</v>
      </c>
      <c r="AL107" s="186">
        <v>0</v>
      </c>
      <c r="AM107" s="186">
        <v>0</v>
      </c>
      <c r="AN107" s="186">
        <v>0</v>
      </c>
      <c r="AO107" s="186">
        <v>0</v>
      </c>
      <c r="AP107" s="186">
        <v>0</v>
      </c>
      <c r="AQ107" s="186">
        <v>0</v>
      </c>
      <c r="AR107" s="186">
        <v>0</v>
      </c>
      <c r="AS107" s="186">
        <v>0</v>
      </c>
      <c r="AT107" s="186">
        <v>0</v>
      </c>
      <c r="AU107" s="186">
        <v>0</v>
      </c>
      <c r="AV107" s="186">
        <f t="shared" si="38"/>
        <v>3.75</v>
      </c>
      <c r="AW107" s="185">
        <f t="shared" si="33"/>
        <v>1079398.8250000002</v>
      </c>
      <c r="AX107" s="185">
        <f t="shared" si="28"/>
        <v>1208926.6840000004</v>
      </c>
      <c r="AY107" s="158" t="s">
        <v>203</v>
      </c>
      <c r="AZ107" s="183"/>
      <c r="BA107" s="183"/>
      <c r="BB107" s="195"/>
      <c r="BC107" s="193" t="s">
        <v>441</v>
      </c>
      <c r="BD107" s="193" t="s">
        <v>441</v>
      </c>
      <c r="BE107" s="195"/>
      <c r="BF107" s="195"/>
      <c r="BG107" s="195"/>
      <c r="BH107" s="195"/>
      <c r="BI107" s="195"/>
      <c r="BJ107" s="87"/>
      <c r="BK107" s="32" t="s">
        <v>653</v>
      </c>
    </row>
    <row r="108" spans="1:63" s="164" customFormat="1" ht="12.95" customHeight="1" x14ac:dyDescent="0.25">
      <c r="A108" s="66" t="s">
        <v>405</v>
      </c>
      <c r="B108" s="72"/>
      <c r="C108" s="189" t="s">
        <v>489</v>
      </c>
      <c r="D108" s="72"/>
      <c r="E108" s="211"/>
      <c r="F108" s="68" t="s">
        <v>442</v>
      </c>
      <c r="G108" s="68" t="s">
        <v>407</v>
      </c>
      <c r="H108" s="12" t="s">
        <v>443</v>
      </c>
      <c r="I108" s="25" t="s">
        <v>143</v>
      </c>
      <c r="J108" s="1" t="s">
        <v>149</v>
      </c>
      <c r="K108" s="25" t="s">
        <v>196</v>
      </c>
      <c r="L108" s="24">
        <v>30</v>
      </c>
      <c r="M108" s="69" t="s">
        <v>197</v>
      </c>
      <c r="N108" s="70" t="s">
        <v>365</v>
      </c>
      <c r="O108" s="24" t="s">
        <v>126</v>
      </c>
      <c r="P108" s="25" t="s">
        <v>125</v>
      </c>
      <c r="Q108" s="24" t="s">
        <v>122</v>
      </c>
      <c r="R108" s="25" t="s">
        <v>200</v>
      </c>
      <c r="S108" s="25" t="s">
        <v>201</v>
      </c>
      <c r="T108" s="24"/>
      <c r="U108" s="24" t="s">
        <v>398</v>
      </c>
      <c r="V108" s="24" t="s">
        <v>146</v>
      </c>
      <c r="W108" s="9">
        <v>30</v>
      </c>
      <c r="X108" s="9">
        <v>60</v>
      </c>
      <c r="Y108" s="16">
        <v>10</v>
      </c>
      <c r="Z108" s="86" t="s">
        <v>409</v>
      </c>
      <c r="AA108" s="5" t="s">
        <v>138</v>
      </c>
      <c r="AB108" s="71">
        <v>0.7</v>
      </c>
      <c r="AC108" s="190">
        <v>519134.61</v>
      </c>
      <c r="AD108" s="71">
        <f t="shared" si="34"/>
        <v>363394.22699999996</v>
      </c>
      <c r="AE108" s="71">
        <f t="shared" si="35"/>
        <v>407001.53424000001</v>
      </c>
      <c r="AF108" s="71">
        <v>0.7</v>
      </c>
      <c r="AG108" s="190">
        <v>519134.61</v>
      </c>
      <c r="AH108" s="71">
        <f t="shared" si="36"/>
        <v>363394.22699999996</v>
      </c>
      <c r="AI108" s="71">
        <f t="shared" si="37"/>
        <v>407001.53424000001</v>
      </c>
      <c r="AJ108" s="19">
        <v>0</v>
      </c>
      <c r="AK108" s="19">
        <v>0</v>
      </c>
      <c r="AL108" s="19">
        <v>0</v>
      </c>
      <c r="AM108" s="19">
        <v>0</v>
      </c>
      <c r="AN108" s="19">
        <v>0</v>
      </c>
      <c r="AO108" s="19">
        <v>0</v>
      </c>
      <c r="AP108" s="19">
        <v>0</v>
      </c>
      <c r="AQ108" s="19">
        <v>0</v>
      </c>
      <c r="AR108" s="19">
        <v>0</v>
      </c>
      <c r="AS108" s="19">
        <v>0</v>
      </c>
      <c r="AT108" s="19">
        <v>0</v>
      </c>
      <c r="AU108" s="19">
        <v>0</v>
      </c>
      <c r="AV108" s="64">
        <f t="shared" si="38"/>
        <v>1.4</v>
      </c>
      <c r="AW108" s="41">
        <v>0</v>
      </c>
      <c r="AX108" s="41">
        <f t="shared" si="28"/>
        <v>0</v>
      </c>
      <c r="AY108" s="4" t="s">
        <v>203</v>
      </c>
      <c r="AZ108" s="25"/>
      <c r="BA108" s="25"/>
      <c r="BB108" s="44"/>
      <c r="BC108" s="12" t="s">
        <v>444</v>
      </c>
      <c r="BD108" s="12" t="s">
        <v>444</v>
      </c>
      <c r="BE108" s="44"/>
      <c r="BF108" s="44"/>
      <c r="BG108" s="44"/>
      <c r="BH108" s="44"/>
      <c r="BI108" s="44"/>
      <c r="BJ108" s="87"/>
      <c r="BK108" s="87"/>
    </row>
    <row r="109" spans="1:63" s="164" customFormat="1" ht="12.95" customHeight="1" x14ac:dyDescent="0.25">
      <c r="A109" s="66" t="s">
        <v>405</v>
      </c>
      <c r="B109" s="111"/>
      <c r="C109" s="191" t="s">
        <v>572</v>
      </c>
      <c r="D109" s="111"/>
      <c r="E109" s="211"/>
      <c r="F109" s="68" t="s">
        <v>442</v>
      </c>
      <c r="G109" s="68" t="s">
        <v>407</v>
      </c>
      <c r="H109" s="12" t="s">
        <v>443</v>
      </c>
      <c r="I109" s="25" t="s">
        <v>143</v>
      </c>
      <c r="J109" s="1" t="s">
        <v>149</v>
      </c>
      <c r="K109" s="25" t="s">
        <v>196</v>
      </c>
      <c r="L109" s="24">
        <v>30</v>
      </c>
      <c r="M109" s="69" t="s">
        <v>197</v>
      </c>
      <c r="N109" s="70" t="s">
        <v>365</v>
      </c>
      <c r="O109" s="1" t="s">
        <v>166</v>
      </c>
      <c r="P109" s="25" t="s">
        <v>125</v>
      </c>
      <c r="Q109" s="24" t="s">
        <v>122</v>
      </c>
      <c r="R109" s="25" t="s">
        <v>200</v>
      </c>
      <c r="S109" s="25" t="s">
        <v>201</v>
      </c>
      <c r="T109" s="24"/>
      <c r="U109" s="24" t="s">
        <v>398</v>
      </c>
      <c r="V109" s="24" t="s">
        <v>146</v>
      </c>
      <c r="W109" s="9">
        <v>30</v>
      </c>
      <c r="X109" s="9">
        <v>60</v>
      </c>
      <c r="Y109" s="16">
        <v>10</v>
      </c>
      <c r="Z109" s="86" t="s">
        <v>409</v>
      </c>
      <c r="AA109" s="5" t="s">
        <v>138</v>
      </c>
      <c r="AB109" s="102">
        <v>0.7</v>
      </c>
      <c r="AC109" s="192">
        <v>519134.61</v>
      </c>
      <c r="AD109" s="103">
        <f t="shared" ref="AD109" si="83">AB109*AC109</f>
        <v>363394.22699999996</v>
      </c>
      <c r="AE109" s="103">
        <f t="shared" si="35"/>
        <v>407001.53424000001</v>
      </c>
      <c r="AF109" s="104">
        <v>0.7</v>
      </c>
      <c r="AG109" s="192">
        <v>519134.61</v>
      </c>
      <c r="AH109" s="103">
        <f t="shared" ref="AH109" si="84">AF109*AG109</f>
        <v>363394.22699999996</v>
      </c>
      <c r="AI109" s="103">
        <f t="shared" si="37"/>
        <v>407001.53424000001</v>
      </c>
      <c r="AJ109" s="105">
        <v>0</v>
      </c>
      <c r="AK109" s="105">
        <v>0</v>
      </c>
      <c r="AL109" s="105">
        <v>0</v>
      </c>
      <c r="AM109" s="105">
        <v>0</v>
      </c>
      <c r="AN109" s="105">
        <v>0</v>
      </c>
      <c r="AO109" s="105">
        <v>0</v>
      </c>
      <c r="AP109" s="105">
        <v>0</v>
      </c>
      <c r="AQ109" s="105">
        <v>0</v>
      </c>
      <c r="AR109" s="105">
        <v>0</v>
      </c>
      <c r="AS109" s="105">
        <v>0</v>
      </c>
      <c r="AT109" s="105">
        <v>0</v>
      </c>
      <c r="AU109" s="105">
        <v>0</v>
      </c>
      <c r="AV109" s="106">
        <f t="shared" si="38"/>
        <v>1.4</v>
      </c>
      <c r="AW109" s="41">
        <v>0</v>
      </c>
      <c r="AX109" s="41">
        <f t="shared" si="28"/>
        <v>0</v>
      </c>
      <c r="AY109" s="107" t="s">
        <v>203</v>
      </c>
      <c r="AZ109" s="108"/>
      <c r="BA109" s="108"/>
      <c r="BB109" s="110"/>
      <c r="BC109" s="109" t="s">
        <v>444</v>
      </c>
      <c r="BD109" s="109" t="s">
        <v>444</v>
      </c>
      <c r="BE109" s="110"/>
      <c r="BF109" s="110"/>
      <c r="BG109" s="110"/>
      <c r="BH109" s="110"/>
      <c r="BI109" s="110"/>
      <c r="BJ109" s="87"/>
      <c r="BK109" s="27">
        <v>14</v>
      </c>
    </row>
    <row r="110" spans="1:63" s="187" customFormat="1" ht="12.95" customHeight="1" x14ac:dyDescent="0.25">
      <c r="A110" s="182" t="s">
        <v>405</v>
      </c>
      <c r="B110" s="158">
        <v>210023510</v>
      </c>
      <c r="C110" s="158" t="s">
        <v>680</v>
      </c>
      <c r="D110" s="158"/>
      <c r="E110" s="212"/>
      <c r="F110" s="193" t="s">
        <v>442</v>
      </c>
      <c r="G110" s="193" t="s">
        <v>407</v>
      </c>
      <c r="H110" s="193" t="s">
        <v>443</v>
      </c>
      <c r="I110" s="183" t="s">
        <v>143</v>
      </c>
      <c r="J110" s="152" t="s">
        <v>149</v>
      </c>
      <c r="K110" s="183" t="s">
        <v>196</v>
      </c>
      <c r="L110" s="182">
        <v>30</v>
      </c>
      <c r="M110" s="153" t="s">
        <v>197</v>
      </c>
      <c r="N110" s="194" t="s">
        <v>365</v>
      </c>
      <c r="O110" s="152" t="s">
        <v>166</v>
      </c>
      <c r="P110" s="183" t="s">
        <v>125</v>
      </c>
      <c r="Q110" s="182" t="s">
        <v>122</v>
      </c>
      <c r="R110" s="183" t="s">
        <v>200</v>
      </c>
      <c r="S110" s="183" t="s">
        <v>201</v>
      </c>
      <c r="T110" s="182"/>
      <c r="U110" s="182" t="s">
        <v>398</v>
      </c>
      <c r="V110" s="182" t="s">
        <v>146</v>
      </c>
      <c r="W110" s="193">
        <v>30</v>
      </c>
      <c r="X110" s="193">
        <v>60</v>
      </c>
      <c r="Y110" s="156">
        <v>10</v>
      </c>
      <c r="Z110" s="196" t="s">
        <v>409</v>
      </c>
      <c r="AA110" s="181" t="s">
        <v>138</v>
      </c>
      <c r="AB110" s="185">
        <v>0.54</v>
      </c>
      <c r="AC110" s="197">
        <v>513943.26</v>
      </c>
      <c r="AD110" s="185">
        <v>277529.36040000001</v>
      </c>
      <c r="AE110" s="185">
        <v>310832.88364800002</v>
      </c>
      <c r="AF110" s="185">
        <v>0.7</v>
      </c>
      <c r="AG110" s="185">
        <v>519134.61</v>
      </c>
      <c r="AH110" s="185">
        <v>363394.22699999996</v>
      </c>
      <c r="AI110" s="185">
        <v>407001.53424000001</v>
      </c>
      <c r="AJ110" s="186">
        <v>0</v>
      </c>
      <c r="AK110" s="186">
        <v>0</v>
      </c>
      <c r="AL110" s="186">
        <v>0</v>
      </c>
      <c r="AM110" s="186">
        <v>0</v>
      </c>
      <c r="AN110" s="186">
        <v>0</v>
      </c>
      <c r="AO110" s="186">
        <v>0</v>
      </c>
      <c r="AP110" s="186">
        <v>0</v>
      </c>
      <c r="AQ110" s="186">
        <v>0</v>
      </c>
      <c r="AR110" s="186">
        <v>0</v>
      </c>
      <c r="AS110" s="186">
        <v>0</v>
      </c>
      <c r="AT110" s="186">
        <v>0</v>
      </c>
      <c r="AU110" s="186">
        <v>0</v>
      </c>
      <c r="AV110" s="186">
        <f t="shared" si="38"/>
        <v>1.24</v>
      </c>
      <c r="AW110" s="185">
        <f t="shared" si="33"/>
        <v>640923.58739999996</v>
      </c>
      <c r="AX110" s="185">
        <f t="shared" si="28"/>
        <v>717834.41788800003</v>
      </c>
      <c r="AY110" s="158" t="s">
        <v>203</v>
      </c>
      <c r="AZ110" s="183"/>
      <c r="BA110" s="183"/>
      <c r="BB110" s="195"/>
      <c r="BC110" s="193" t="s">
        <v>444</v>
      </c>
      <c r="BD110" s="193" t="s">
        <v>444</v>
      </c>
      <c r="BE110" s="195"/>
      <c r="BF110" s="195"/>
      <c r="BG110" s="195"/>
      <c r="BH110" s="195"/>
      <c r="BI110" s="195"/>
      <c r="BJ110" s="87"/>
      <c r="BK110" s="32" t="s">
        <v>653</v>
      </c>
    </row>
    <row r="111" spans="1:63" s="164" customFormat="1" ht="12.95" customHeight="1" x14ac:dyDescent="0.25">
      <c r="A111" s="66" t="s">
        <v>405</v>
      </c>
      <c r="B111" s="72"/>
      <c r="C111" s="189" t="s">
        <v>490</v>
      </c>
      <c r="D111" s="72"/>
      <c r="E111" s="211"/>
      <c r="F111" s="68" t="s">
        <v>442</v>
      </c>
      <c r="G111" s="68" t="s">
        <v>407</v>
      </c>
      <c r="H111" s="12" t="s">
        <v>443</v>
      </c>
      <c r="I111" s="25" t="s">
        <v>143</v>
      </c>
      <c r="J111" s="1" t="s">
        <v>149</v>
      </c>
      <c r="K111" s="25" t="s">
        <v>196</v>
      </c>
      <c r="L111" s="24">
        <v>30</v>
      </c>
      <c r="M111" s="69" t="s">
        <v>197</v>
      </c>
      <c r="N111" s="70" t="s">
        <v>365</v>
      </c>
      <c r="O111" s="24" t="s">
        <v>126</v>
      </c>
      <c r="P111" s="25" t="s">
        <v>125</v>
      </c>
      <c r="Q111" s="24" t="s">
        <v>122</v>
      </c>
      <c r="R111" s="25" t="s">
        <v>200</v>
      </c>
      <c r="S111" s="25" t="s">
        <v>201</v>
      </c>
      <c r="T111" s="24"/>
      <c r="U111" s="24" t="s">
        <v>398</v>
      </c>
      <c r="V111" s="24" t="s">
        <v>146</v>
      </c>
      <c r="W111" s="9">
        <v>30</v>
      </c>
      <c r="X111" s="9">
        <v>60</v>
      </c>
      <c r="Y111" s="16">
        <v>10</v>
      </c>
      <c r="Z111" s="86" t="s">
        <v>409</v>
      </c>
      <c r="AA111" s="5" t="s">
        <v>138</v>
      </c>
      <c r="AB111" s="71">
        <v>0.6</v>
      </c>
      <c r="AC111" s="190">
        <v>907955.84</v>
      </c>
      <c r="AD111" s="71">
        <f t="shared" si="34"/>
        <v>544773.50399999996</v>
      </c>
      <c r="AE111" s="71">
        <f t="shared" si="35"/>
        <v>610146.32447999995</v>
      </c>
      <c r="AF111" s="71">
        <v>0.6</v>
      </c>
      <c r="AG111" s="190">
        <v>907955.85</v>
      </c>
      <c r="AH111" s="71">
        <f t="shared" si="36"/>
        <v>544773.51</v>
      </c>
      <c r="AI111" s="71">
        <f t="shared" si="37"/>
        <v>610146.33120000002</v>
      </c>
      <c r="AJ111" s="19">
        <v>0</v>
      </c>
      <c r="AK111" s="19">
        <v>0</v>
      </c>
      <c r="AL111" s="19">
        <v>0</v>
      </c>
      <c r="AM111" s="19">
        <v>0</v>
      </c>
      <c r="AN111" s="19">
        <v>0</v>
      </c>
      <c r="AO111" s="19">
        <v>0</v>
      </c>
      <c r="AP111" s="19">
        <v>0</v>
      </c>
      <c r="AQ111" s="19">
        <v>0</v>
      </c>
      <c r="AR111" s="19">
        <v>0</v>
      </c>
      <c r="AS111" s="19">
        <v>0</v>
      </c>
      <c r="AT111" s="19">
        <v>0</v>
      </c>
      <c r="AU111" s="19">
        <v>0</v>
      </c>
      <c r="AV111" s="64">
        <f t="shared" si="38"/>
        <v>1.2</v>
      </c>
      <c r="AW111" s="41">
        <v>0</v>
      </c>
      <c r="AX111" s="41">
        <f t="shared" si="28"/>
        <v>0</v>
      </c>
      <c r="AY111" s="4" t="s">
        <v>203</v>
      </c>
      <c r="AZ111" s="25"/>
      <c r="BA111" s="25"/>
      <c r="BB111" s="44"/>
      <c r="BC111" s="12" t="s">
        <v>445</v>
      </c>
      <c r="BD111" s="12" t="s">
        <v>445</v>
      </c>
      <c r="BE111" s="44"/>
      <c r="BF111" s="44"/>
      <c r="BG111" s="44"/>
      <c r="BH111" s="44"/>
      <c r="BI111" s="44"/>
      <c r="BJ111" s="87"/>
      <c r="BK111" s="87"/>
    </row>
    <row r="112" spans="1:63" s="164" customFormat="1" ht="12.95" customHeight="1" x14ac:dyDescent="0.25">
      <c r="A112" s="66" t="s">
        <v>405</v>
      </c>
      <c r="B112" s="111"/>
      <c r="C112" s="191" t="s">
        <v>573</v>
      </c>
      <c r="D112" s="111"/>
      <c r="E112" s="211"/>
      <c r="F112" s="68" t="s">
        <v>442</v>
      </c>
      <c r="G112" s="68" t="s">
        <v>407</v>
      </c>
      <c r="H112" s="12" t="s">
        <v>443</v>
      </c>
      <c r="I112" s="25" t="s">
        <v>143</v>
      </c>
      <c r="J112" s="1" t="s">
        <v>149</v>
      </c>
      <c r="K112" s="25" t="s">
        <v>196</v>
      </c>
      <c r="L112" s="24">
        <v>30</v>
      </c>
      <c r="M112" s="69" t="s">
        <v>197</v>
      </c>
      <c r="N112" s="70" t="s">
        <v>365</v>
      </c>
      <c r="O112" s="1" t="s">
        <v>166</v>
      </c>
      <c r="P112" s="25" t="s">
        <v>125</v>
      </c>
      <c r="Q112" s="24" t="s">
        <v>122</v>
      </c>
      <c r="R112" s="25" t="s">
        <v>200</v>
      </c>
      <c r="S112" s="25" t="s">
        <v>201</v>
      </c>
      <c r="T112" s="24"/>
      <c r="U112" s="24" t="s">
        <v>398</v>
      </c>
      <c r="V112" s="24" t="s">
        <v>146</v>
      </c>
      <c r="W112" s="9">
        <v>30</v>
      </c>
      <c r="X112" s="9">
        <v>60</v>
      </c>
      <c r="Y112" s="16">
        <v>10</v>
      </c>
      <c r="Z112" s="86" t="s">
        <v>409</v>
      </c>
      <c r="AA112" s="5" t="s">
        <v>138</v>
      </c>
      <c r="AB112" s="102">
        <v>0.6</v>
      </c>
      <c r="AC112" s="192">
        <v>907955.84</v>
      </c>
      <c r="AD112" s="103">
        <f t="shared" ref="AD112" si="85">AB112*AC112</f>
        <v>544773.50399999996</v>
      </c>
      <c r="AE112" s="103">
        <f t="shared" si="35"/>
        <v>610146.32447999995</v>
      </c>
      <c r="AF112" s="104">
        <v>0.6</v>
      </c>
      <c r="AG112" s="192">
        <v>907955.85</v>
      </c>
      <c r="AH112" s="103">
        <f t="shared" ref="AH112" si="86">AF112*AG112</f>
        <v>544773.51</v>
      </c>
      <c r="AI112" s="103">
        <f t="shared" si="37"/>
        <v>610146.33120000002</v>
      </c>
      <c r="AJ112" s="105">
        <v>0</v>
      </c>
      <c r="AK112" s="105">
        <v>0</v>
      </c>
      <c r="AL112" s="105">
        <v>0</v>
      </c>
      <c r="AM112" s="105">
        <v>0</v>
      </c>
      <c r="AN112" s="105">
        <v>0</v>
      </c>
      <c r="AO112" s="105">
        <v>0</v>
      </c>
      <c r="AP112" s="105">
        <v>0</v>
      </c>
      <c r="AQ112" s="105">
        <v>0</v>
      </c>
      <c r="AR112" s="105">
        <v>0</v>
      </c>
      <c r="AS112" s="105">
        <v>0</v>
      </c>
      <c r="AT112" s="105">
        <v>0</v>
      </c>
      <c r="AU112" s="105">
        <v>0</v>
      </c>
      <c r="AV112" s="106">
        <f t="shared" si="38"/>
        <v>1.2</v>
      </c>
      <c r="AW112" s="41">
        <v>0</v>
      </c>
      <c r="AX112" s="41">
        <f t="shared" si="28"/>
        <v>0</v>
      </c>
      <c r="AY112" s="107" t="s">
        <v>203</v>
      </c>
      <c r="AZ112" s="108"/>
      <c r="BA112" s="108"/>
      <c r="BB112" s="110"/>
      <c r="BC112" s="109" t="s">
        <v>445</v>
      </c>
      <c r="BD112" s="109" t="s">
        <v>445</v>
      </c>
      <c r="BE112" s="110"/>
      <c r="BF112" s="110"/>
      <c r="BG112" s="110"/>
      <c r="BH112" s="110"/>
      <c r="BI112" s="110"/>
      <c r="BJ112" s="87"/>
      <c r="BK112" s="27">
        <v>14</v>
      </c>
    </row>
    <row r="113" spans="1:63" s="187" customFormat="1" ht="12.95" customHeight="1" x14ac:dyDescent="0.25">
      <c r="A113" s="182" t="s">
        <v>405</v>
      </c>
      <c r="B113" s="158">
        <v>210023511</v>
      </c>
      <c r="C113" s="158" t="s">
        <v>681</v>
      </c>
      <c r="D113" s="158"/>
      <c r="E113" s="212"/>
      <c r="F113" s="193" t="s">
        <v>442</v>
      </c>
      <c r="G113" s="193" t="s">
        <v>407</v>
      </c>
      <c r="H113" s="193" t="s">
        <v>443</v>
      </c>
      <c r="I113" s="183" t="s">
        <v>143</v>
      </c>
      <c r="J113" s="152" t="s">
        <v>149</v>
      </c>
      <c r="K113" s="183" t="s">
        <v>196</v>
      </c>
      <c r="L113" s="182">
        <v>30</v>
      </c>
      <c r="M113" s="153" t="s">
        <v>197</v>
      </c>
      <c r="N113" s="194" t="s">
        <v>365</v>
      </c>
      <c r="O113" s="152" t="s">
        <v>166</v>
      </c>
      <c r="P113" s="183" t="s">
        <v>125</v>
      </c>
      <c r="Q113" s="182" t="s">
        <v>122</v>
      </c>
      <c r="R113" s="183" t="s">
        <v>200</v>
      </c>
      <c r="S113" s="183" t="s">
        <v>201</v>
      </c>
      <c r="T113" s="182"/>
      <c r="U113" s="182" t="s">
        <v>398</v>
      </c>
      <c r="V113" s="182" t="s">
        <v>146</v>
      </c>
      <c r="W113" s="193">
        <v>30</v>
      </c>
      <c r="X113" s="193">
        <v>60</v>
      </c>
      <c r="Y113" s="156">
        <v>10</v>
      </c>
      <c r="Z113" s="196" t="s">
        <v>409</v>
      </c>
      <c r="AA113" s="181" t="s">
        <v>138</v>
      </c>
      <c r="AB113" s="185">
        <v>0.8</v>
      </c>
      <c r="AC113" s="197">
        <v>898876.29</v>
      </c>
      <c r="AD113" s="185">
        <v>719101.03200000012</v>
      </c>
      <c r="AE113" s="185">
        <v>805393.15584000025</v>
      </c>
      <c r="AF113" s="185">
        <v>0.6</v>
      </c>
      <c r="AG113" s="185">
        <v>907955.85</v>
      </c>
      <c r="AH113" s="185">
        <v>544773.51</v>
      </c>
      <c r="AI113" s="185">
        <v>610146.33120000002</v>
      </c>
      <c r="AJ113" s="186">
        <v>0</v>
      </c>
      <c r="AK113" s="186">
        <v>0</v>
      </c>
      <c r="AL113" s="186">
        <v>0</v>
      </c>
      <c r="AM113" s="186">
        <v>0</v>
      </c>
      <c r="AN113" s="186">
        <v>0</v>
      </c>
      <c r="AO113" s="186">
        <v>0</v>
      </c>
      <c r="AP113" s="186">
        <v>0</v>
      </c>
      <c r="AQ113" s="186">
        <v>0</v>
      </c>
      <c r="AR113" s="186">
        <v>0</v>
      </c>
      <c r="AS113" s="186">
        <v>0</v>
      </c>
      <c r="AT113" s="186">
        <v>0</v>
      </c>
      <c r="AU113" s="186">
        <v>0</v>
      </c>
      <c r="AV113" s="186">
        <f t="shared" si="38"/>
        <v>1.4</v>
      </c>
      <c r="AW113" s="185">
        <f t="shared" si="33"/>
        <v>1263874.5420000001</v>
      </c>
      <c r="AX113" s="185">
        <f t="shared" si="28"/>
        <v>1415539.4870400003</v>
      </c>
      <c r="AY113" s="158" t="s">
        <v>203</v>
      </c>
      <c r="AZ113" s="183"/>
      <c r="BA113" s="183"/>
      <c r="BB113" s="195"/>
      <c r="BC113" s="193" t="s">
        <v>445</v>
      </c>
      <c r="BD113" s="193" t="s">
        <v>445</v>
      </c>
      <c r="BE113" s="195"/>
      <c r="BF113" s="195"/>
      <c r="BG113" s="195"/>
      <c r="BH113" s="195"/>
      <c r="BI113" s="195"/>
      <c r="BJ113" s="87"/>
      <c r="BK113" s="32" t="s">
        <v>653</v>
      </c>
    </row>
    <row r="114" spans="1:63" s="164" customFormat="1" ht="12.95" customHeight="1" x14ac:dyDescent="0.25">
      <c r="A114" s="66" t="s">
        <v>405</v>
      </c>
      <c r="B114" s="72"/>
      <c r="C114" s="189" t="s">
        <v>491</v>
      </c>
      <c r="D114" s="72"/>
      <c r="E114" s="211"/>
      <c r="F114" s="68" t="s">
        <v>406</v>
      </c>
      <c r="G114" s="68" t="s">
        <v>407</v>
      </c>
      <c r="H114" s="12" t="s">
        <v>408</v>
      </c>
      <c r="I114" s="25" t="s">
        <v>143</v>
      </c>
      <c r="J114" s="1" t="s">
        <v>149</v>
      </c>
      <c r="K114" s="25" t="s">
        <v>196</v>
      </c>
      <c r="L114" s="24">
        <v>30</v>
      </c>
      <c r="M114" s="69" t="s">
        <v>197</v>
      </c>
      <c r="N114" s="70" t="s">
        <v>365</v>
      </c>
      <c r="O114" s="24" t="s">
        <v>126</v>
      </c>
      <c r="P114" s="25" t="s">
        <v>125</v>
      </c>
      <c r="Q114" s="24" t="s">
        <v>122</v>
      </c>
      <c r="R114" s="25" t="s">
        <v>200</v>
      </c>
      <c r="S114" s="25" t="s">
        <v>201</v>
      </c>
      <c r="T114" s="24"/>
      <c r="U114" s="24" t="s">
        <v>398</v>
      </c>
      <c r="V114" s="24" t="s">
        <v>146</v>
      </c>
      <c r="W114" s="9">
        <v>30</v>
      </c>
      <c r="X114" s="9">
        <v>60</v>
      </c>
      <c r="Y114" s="16">
        <v>10</v>
      </c>
      <c r="Z114" s="86" t="s">
        <v>409</v>
      </c>
      <c r="AA114" s="5" t="s">
        <v>138</v>
      </c>
      <c r="AB114" s="71">
        <v>0.16</v>
      </c>
      <c r="AC114" s="190">
        <v>620081.28</v>
      </c>
      <c r="AD114" s="71">
        <f t="shared" si="34"/>
        <v>99213.00480000001</v>
      </c>
      <c r="AE114" s="71">
        <f t="shared" si="35"/>
        <v>111118.56537600003</v>
      </c>
      <c r="AF114" s="71">
        <v>0.16</v>
      </c>
      <c r="AG114" s="190">
        <v>620081.28</v>
      </c>
      <c r="AH114" s="71">
        <f t="shared" si="36"/>
        <v>99213.00480000001</v>
      </c>
      <c r="AI114" s="71">
        <f t="shared" si="37"/>
        <v>111118.56537600003</v>
      </c>
      <c r="AJ114" s="19">
        <v>0</v>
      </c>
      <c r="AK114" s="19">
        <v>0</v>
      </c>
      <c r="AL114" s="19">
        <v>0</v>
      </c>
      <c r="AM114" s="19">
        <v>0</v>
      </c>
      <c r="AN114" s="19">
        <v>0</v>
      </c>
      <c r="AO114" s="19">
        <v>0</v>
      </c>
      <c r="AP114" s="19">
        <v>0</v>
      </c>
      <c r="AQ114" s="19">
        <v>0</v>
      </c>
      <c r="AR114" s="19">
        <v>0</v>
      </c>
      <c r="AS114" s="19">
        <v>0</v>
      </c>
      <c r="AT114" s="19">
        <v>0</v>
      </c>
      <c r="AU114" s="19">
        <v>0</v>
      </c>
      <c r="AV114" s="64">
        <f t="shared" si="38"/>
        <v>0.32</v>
      </c>
      <c r="AW114" s="41">
        <v>0</v>
      </c>
      <c r="AX114" s="41">
        <f t="shared" si="28"/>
        <v>0</v>
      </c>
      <c r="AY114" s="4" t="s">
        <v>203</v>
      </c>
      <c r="AZ114" s="25"/>
      <c r="BA114" s="25"/>
      <c r="BB114" s="44"/>
      <c r="BC114" s="12" t="s">
        <v>446</v>
      </c>
      <c r="BD114" s="12" t="s">
        <v>446</v>
      </c>
      <c r="BE114" s="44"/>
      <c r="BF114" s="44"/>
      <c r="BG114" s="44"/>
      <c r="BH114" s="44"/>
      <c r="BI114" s="44"/>
      <c r="BJ114" s="87"/>
      <c r="BK114" s="87"/>
    </row>
    <row r="115" spans="1:63" s="164" customFormat="1" ht="12.95" customHeight="1" x14ac:dyDescent="0.25">
      <c r="A115" s="66" t="s">
        <v>405</v>
      </c>
      <c r="B115" s="111"/>
      <c r="C115" s="191" t="s">
        <v>574</v>
      </c>
      <c r="D115" s="111"/>
      <c r="E115" s="211"/>
      <c r="F115" s="68" t="s">
        <v>406</v>
      </c>
      <c r="G115" s="68" t="s">
        <v>407</v>
      </c>
      <c r="H115" s="12" t="s">
        <v>408</v>
      </c>
      <c r="I115" s="25" t="s">
        <v>143</v>
      </c>
      <c r="J115" s="1" t="s">
        <v>149</v>
      </c>
      <c r="K115" s="25" t="s">
        <v>196</v>
      </c>
      <c r="L115" s="24">
        <v>30</v>
      </c>
      <c r="M115" s="69" t="s">
        <v>197</v>
      </c>
      <c r="N115" s="70" t="s">
        <v>365</v>
      </c>
      <c r="O115" s="1" t="s">
        <v>166</v>
      </c>
      <c r="P115" s="25" t="s">
        <v>125</v>
      </c>
      <c r="Q115" s="24" t="s">
        <v>122</v>
      </c>
      <c r="R115" s="25" t="s">
        <v>200</v>
      </c>
      <c r="S115" s="25" t="s">
        <v>201</v>
      </c>
      <c r="T115" s="24"/>
      <c r="U115" s="24" t="s">
        <v>398</v>
      </c>
      <c r="V115" s="24" t="s">
        <v>146</v>
      </c>
      <c r="W115" s="9">
        <v>30</v>
      </c>
      <c r="X115" s="9">
        <v>60</v>
      </c>
      <c r="Y115" s="16">
        <v>10</v>
      </c>
      <c r="Z115" s="86" t="s">
        <v>409</v>
      </c>
      <c r="AA115" s="5" t="s">
        <v>138</v>
      </c>
      <c r="AB115" s="102">
        <v>0.16</v>
      </c>
      <c r="AC115" s="192">
        <v>620081.28</v>
      </c>
      <c r="AD115" s="103">
        <f t="shared" ref="AD115" si="87">AB115*AC115</f>
        <v>99213.00480000001</v>
      </c>
      <c r="AE115" s="103">
        <f t="shared" si="35"/>
        <v>111118.56537600003</v>
      </c>
      <c r="AF115" s="104">
        <v>0.16</v>
      </c>
      <c r="AG115" s="192">
        <v>620081.28</v>
      </c>
      <c r="AH115" s="103">
        <f t="shared" ref="AH115" si="88">AF115*AG115</f>
        <v>99213.00480000001</v>
      </c>
      <c r="AI115" s="103">
        <f t="shared" si="37"/>
        <v>111118.56537600003</v>
      </c>
      <c r="AJ115" s="105">
        <v>0</v>
      </c>
      <c r="AK115" s="105">
        <v>0</v>
      </c>
      <c r="AL115" s="105">
        <v>0</v>
      </c>
      <c r="AM115" s="105">
        <v>0</v>
      </c>
      <c r="AN115" s="105">
        <v>0</v>
      </c>
      <c r="AO115" s="105">
        <v>0</v>
      </c>
      <c r="AP115" s="105">
        <v>0</v>
      </c>
      <c r="AQ115" s="105">
        <v>0</v>
      </c>
      <c r="AR115" s="105">
        <v>0</v>
      </c>
      <c r="AS115" s="105">
        <v>0</v>
      </c>
      <c r="AT115" s="105">
        <v>0</v>
      </c>
      <c r="AU115" s="105">
        <v>0</v>
      </c>
      <c r="AV115" s="106">
        <f t="shared" si="38"/>
        <v>0.32</v>
      </c>
      <c r="AW115" s="201">
        <f t="shared" si="33"/>
        <v>198426.00960000002</v>
      </c>
      <c r="AX115" s="201">
        <f t="shared" si="28"/>
        <v>222237.13075200006</v>
      </c>
      <c r="AY115" s="107" t="s">
        <v>203</v>
      </c>
      <c r="AZ115" s="108"/>
      <c r="BA115" s="108"/>
      <c r="BB115" s="110"/>
      <c r="BC115" s="109" t="s">
        <v>446</v>
      </c>
      <c r="BD115" s="109" t="s">
        <v>446</v>
      </c>
      <c r="BE115" s="110"/>
      <c r="BF115" s="110"/>
      <c r="BG115" s="110"/>
      <c r="BH115" s="110"/>
      <c r="BI115" s="110"/>
      <c r="BJ115" s="87"/>
      <c r="BK115" s="27">
        <v>14</v>
      </c>
    </row>
    <row r="116" spans="1:63" s="164" customFormat="1" ht="12.95" customHeight="1" x14ac:dyDescent="0.25">
      <c r="A116" s="66" t="s">
        <v>405</v>
      </c>
      <c r="B116" s="72"/>
      <c r="C116" s="189" t="s">
        <v>492</v>
      </c>
      <c r="D116" s="72"/>
      <c r="E116" s="211"/>
      <c r="F116" s="68" t="s">
        <v>438</v>
      </c>
      <c r="G116" s="68" t="s">
        <v>407</v>
      </c>
      <c r="H116" s="12" t="s">
        <v>439</v>
      </c>
      <c r="I116" s="25" t="s">
        <v>143</v>
      </c>
      <c r="J116" s="1" t="s">
        <v>149</v>
      </c>
      <c r="K116" s="25" t="s">
        <v>196</v>
      </c>
      <c r="L116" s="24">
        <v>30</v>
      </c>
      <c r="M116" s="69" t="s">
        <v>197</v>
      </c>
      <c r="N116" s="70" t="s">
        <v>365</v>
      </c>
      <c r="O116" s="24" t="s">
        <v>126</v>
      </c>
      <c r="P116" s="25" t="s">
        <v>125</v>
      </c>
      <c r="Q116" s="24" t="s">
        <v>122</v>
      </c>
      <c r="R116" s="25" t="s">
        <v>200</v>
      </c>
      <c r="S116" s="25" t="s">
        <v>201</v>
      </c>
      <c r="T116" s="24"/>
      <c r="U116" s="24" t="s">
        <v>398</v>
      </c>
      <c r="V116" s="24" t="s">
        <v>146</v>
      </c>
      <c r="W116" s="9">
        <v>30</v>
      </c>
      <c r="X116" s="9">
        <v>60</v>
      </c>
      <c r="Y116" s="16">
        <v>10</v>
      </c>
      <c r="Z116" s="86" t="s">
        <v>409</v>
      </c>
      <c r="AA116" s="5" t="s">
        <v>138</v>
      </c>
      <c r="AB116" s="71">
        <v>0.55000000000000004</v>
      </c>
      <c r="AC116" s="190">
        <v>208713.3</v>
      </c>
      <c r="AD116" s="71">
        <f t="shared" si="34"/>
        <v>114792.315</v>
      </c>
      <c r="AE116" s="71">
        <f t="shared" si="35"/>
        <v>128567.39280000002</v>
      </c>
      <c r="AF116" s="71">
        <v>0.55000000000000004</v>
      </c>
      <c r="AG116" s="190">
        <v>208713.3</v>
      </c>
      <c r="AH116" s="71">
        <f t="shared" si="36"/>
        <v>114792.315</v>
      </c>
      <c r="AI116" s="71">
        <f t="shared" si="37"/>
        <v>128567.39280000002</v>
      </c>
      <c r="AJ116" s="19">
        <v>0</v>
      </c>
      <c r="AK116" s="19">
        <v>0</v>
      </c>
      <c r="AL116" s="19">
        <v>0</v>
      </c>
      <c r="AM116" s="19">
        <v>0</v>
      </c>
      <c r="AN116" s="19">
        <v>0</v>
      </c>
      <c r="AO116" s="19">
        <v>0</v>
      </c>
      <c r="AP116" s="19">
        <v>0</v>
      </c>
      <c r="AQ116" s="19">
        <v>0</v>
      </c>
      <c r="AR116" s="19">
        <v>0</v>
      </c>
      <c r="AS116" s="19">
        <v>0</v>
      </c>
      <c r="AT116" s="19">
        <v>0</v>
      </c>
      <c r="AU116" s="19">
        <v>0</v>
      </c>
      <c r="AV116" s="64">
        <f t="shared" si="38"/>
        <v>1.1000000000000001</v>
      </c>
      <c r="AW116" s="41">
        <v>0</v>
      </c>
      <c r="AX116" s="41">
        <f t="shared" si="28"/>
        <v>0</v>
      </c>
      <c r="AY116" s="4" t="s">
        <v>203</v>
      </c>
      <c r="AZ116" s="25"/>
      <c r="BA116" s="25"/>
      <c r="BB116" s="44"/>
      <c r="BC116" s="12" t="s">
        <v>447</v>
      </c>
      <c r="BD116" s="12" t="s">
        <v>447</v>
      </c>
      <c r="BE116" s="44"/>
      <c r="BF116" s="44"/>
      <c r="BG116" s="44"/>
      <c r="BH116" s="44"/>
      <c r="BI116" s="44"/>
      <c r="BJ116" s="87"/>
      <c r="BK116" s="87"/>
    </row>
    <row r="117" spans="1:63" s="164" customFormat="1" ht="12.95" customHeight="1" x14ac:dyDescent="0.25">
      <c r="A117" s="66" t="s">
        <v>405</v>
      </c>
      <c r="B117" s="111"/>
      <c r="C117" s="191" t="s">
        <v>575</v>
      </c>
      <c r="D117" s="111"/>
      <c r="E117" s="211"/>
      <c r="F117" s="68" t="s">
        <v>438</v>
      </c>
      <c r="G117" s="68" t="s">
        <v>407</v>
      </c>
      <c r="H117" s="12" t="s">
        <v>439</v>
      </c>
      <c r="I117" s="25" t="s">
        <v>143</v>
      </c>
      <c r="J117" s="1" t="s">
        <v>149</v>
      </c>
      <c r="K117" s="25" t="s">
        <v>196</v>
      </c>
      <c r="L117" s="24">
        <v>30</v>
      </c>
      <c r="M117" s="69" t="s">
        <v>197</v>
      </c>
      <c r="N117" s="70" t="s">
        <v>365</v>
      </c>
      <c r="O117" s="1" t="s">
        <v>166</v>
      </c>
      <c r="P117" s="25" t="s">
        <v>125</v>
      </c>
      <c r="Q117" s="24" t="s">
        <v>122</v>
      </c>
      <c r="R117" s="25" t="s">
        <v>200</v>
      </c>
      <c r="S117" s="25" t="s">
        <v>201</v>
      </c>
      <c r="T117" s="24"/>
      <c r="U117" s="24" t="s">
        <v>398</v>
      </c>
      <c r="V117" s="24" t="s">
        <v>146</v>
      </c>
      <c r="W117" s="9">
        <v>30</v>
      </c>
      <c r="X117" s="9">
        <v>60</v>
      </c>
      <c r="Y117" s="16">
        <v>10</v>
      </c>
      <c r="Z117" s="86" t="s">
        <v>409</v>
      </c>
      <c r="AA117" s="5" t="s">
        <v>138</v>
      </c>
      <c r="AB117" s="102">
        <v>0.55000000000000004</v>
      </c>
      <c r="AC117" s="192">
        <v>208713.3</v>
      </c>
      <c r="AD117" s="103">
        <f t="shared" ref="AD117" si="89">AB117*AC117</f>
        <v>114792.315</v>
      </c>
      <c r="AE117" s="103">
        <f t="shared" si="35"/>
        <v>128567.39280000002</v>
      </c>
      <c r="AF117" s="104">
        <v>0.55000000000000004</v>
      </c>
      <c r="AG117" s="192">
        <v>208713.3</v>
      </c>
      <c r="AH117" s="103">
        <f t="shared" ref="AH117" si="90">AF117*AG117</f>
        <v>114792.315</v>
      </c>
      <c r="AI117" s="103">
        <f t="shared" si="37"/>
        <v>128567.39280000002</v>
      </c>
      <c r="AJ117" s="105">
        <v>0</v>
      </c>
      <c r="AK117" s="105">
        <v>0</v>
      </c>
      <c r="AL117" s="105">
        <v>0</v>
      </c>
      <c r="AM117" s="105">
        <v>0</v>
      </c>
      <c r="AN117" s="105">
        <v>0</v>
      </c>
      <c r="AO117" s="105">
        <v>0</v>
      </c>
      <c r="AP117" s="105">
        <v>0</v>
      </c>
      <c r="AQ117" s="105">
        <v>0</v>
      </c>
      <c r="AR117" s="105">
        <v>0</v>
      </c>
      <c r="AS117" s="105">
        <v>0</v>
      </c>
      <c r="AT117" s="105">
        <v>0</v>
      </c>
      <c r="AU117" s="105">
        <v>0</v>
      </c>
      <c r="AV117" s="106">
        <f t="shared" si="38"/>
        <v>1.1000000000000001</v>
      </c>
      <c r="AW117" s="41">
        <v>0</v>
      </c>
      <c r="AX117" s="41">
        <f t="shared" si="28"/>
        <v>0</v>
      </c>
      <c r="AY117" s="107" t="s">
        <v>203</v>
      </c>
      <c r="AZ117" s="108"/>
      <c r="BA117" s="108"/>
      <c r="BB117" s="110"/>
      <c r="BC117" s="109" t="s">
        <v>447</v>
      </c>
      <c r="BD117" s="109" t="s">
        <v>447</v>
      </c>
      <c r="BE117" s="110"/>
      <c r="BF117" s="110"/>
      <c r="BG117" s="110"/>
      <c r="BH117" s="110"/>
      <c r="BI117" s="110"/>
      <c r="BJ117" s="87"/>
      <c r="BK117" s="27">
        <v>14</v>
      </c>
    </row>
    <row r="118" spans="1:63" s="187" customFormat="1" ht="12.95" customHeight="1" x14ac:dyDescent="0.25">
      <c r="A118" s="182" t="s">
        <v>405</v>
      </c>
      <c r="B118" s="158">
        <v>210030297</v>
      </c>
      <c r="C118" s="158" t="s">
        <v>682</v>
      </c>
      <c r="D118" s="158"/>
      <c r="E118" s="212"/>
      <c r="F118" s="193" t="s">
        <v>438</v>
      </c>
      <c r="G118" s="193" t="s">
        <v>407</v>
      </c>
      <c r="H118" s="193" t="s">
        <v>439</v>
      </c>
      <c r="I118" s="183" t="s">
        <v>143</v>
      </c>
      <c r="J118" s="152" t="s">
        <v>149</v>
      </c>
      <c r="K118" s="183" t="s">
        <v>196</v>
      </c>
      <c r="L118" s="182">
        <v>30</v>
      </c>
      <c r="M118" s="153" t="s">
        <v>197</v>
      </c>
      <c r="N118" s="194" t="s">
        <v>365</v>
      </c>
      <c r="O118" s="152" t="s">
        <v>166</v>
      </c>
      <c r="P118" s="183" t="s">
        <v>125</v>
      </c>
      <c r="Q118" s="182" t="s">
        <v>122</v>
      </c>
      <c r="R118" s="183" t="s">
        <v>200</v>
      </c>
      <c r="S118" s="183" t="s">
        <v>201</v>
      </c>
      <c r="T118" s="182"/>
      <c r="U118" s="182" t="s">
        <v>398</v>
      </c>
      <c r="V118" s="182" t="s">
        <v>146</v>
      </c>
      <c r="W118" s="193">
        <v>30</v>
      </c>
      <c r="X118" s="193">
        <v>60</v>
      </c>
      <c r="Y118" s="156">
        <v>10</v>
      </c>
      <c r="Z118" s="196" t="s">
        <v>409</v>
      </c>
      <c r="AA118" s="181" t="s">
        <v>138</v>
      </c>
      <c r="AB118" s="185">
        <v>0.69</v>
      </c>
      <c r="AC118" s="197">
        <v>206626.17</v>
      </c>
      <c r="AD118" s="185">
        <v>142572.05729999999</v>
      </c>
      <c r="AE118" s="185">
        <v>159680.704176</v>
      </c>
      <c r="AF118" s="185">
        <v>0.55000000000000004</v>
      </c>
      <c r="AG118" s="185">
        <v>208713.3</v>
      </c>
      <c r="AH118" s="185">
        <v>114792.315</v>
      </c>
      <c r="AI118" s="185">
        <v>128567.39280000002</v>
      </c>
      <c r="AJ118" s="186">
        <v>0</v>
      </c>
      <c r="AK118" s="186">
        <v>0</v>
      </c>
      <c r="AL118" s="186">
        <v>0</v>
      </c>
      <c r="AM118" s="186">
        <v>0</v>
      </c>
      <c r="AN118" s="186">
        <v>0</v>
      </c>
      <c r="AO118" s="186">
        <v>0</v>
      </c>
      <c r="AP118" s="186">
        <v>0</v>
      </c>
      <c r="AQ118" s="186">
        <v>0</v>
      </c>
      <c r="AR118" s="186">
        <v>0</v>
      </c>
      <c r="AS118" s="186">
        <v>0</v>
      </c>
      <c r="AT118" s="186">
        <v>0</v>
      </c>
      <c r="AU118" s="186">
        <v>0</v>
      </c>
      <c r="AV118" s="186">
        <f t="shared" si="38"/>
        <v>1.24</v>
      </c>
      <c r="AW118" s="185">
        <f t="shared" si="33"/>
        <v>257364.37229999999</v>
      </c>
      <c r="AX118" s="185">
        <f t="shared" si="28"/>
        <v>288248.096976</v>
      </c>
      <c r="AY118" s="158" t="s">
        <v>203</v>
      </c>
      <c r="AZ118" s="183"/>
      <c r="BA118" s="183"/>
      <c r="BB118" s="195"/>
      <c r="BC118" s="193" t="s">
        <v>447</v>
      </c>
      <c r="BD118" s="193" t="s">
        <v>447</v>
      </c>
      <c r="BE118" s="195"/>
      <c r="BF118" s="195"/>
      <c r="BG118" s="195"/>
      <c r="BH118" s="195"/>
      <c r="BI118" s="195"/>
      <c r="BJ118" s="87"/>
      <c r="BK118" s="32" t="s">
        <v>653</v>
      </c>
    </row>
    <row r="119" spans="1:63" s="164" customFormat="1" ht="12.95" customHeight="1" x14ac:dyDescent="0.25">
      <c r="A119" s="66" t="s">
        <v>405</v>
      </c>
      <c r="B119" s="72"/>
      <c r="C119" s="189" t="s">
        <v>493</v>
      </c>
      <c r="D119" s="72"/>
      <c r="E119" s="211"/>
      <c r="F119" s="68" t="s">
        <v>442</v>
      </c>
      <c r="G119" s="68" t="s">
        <v>407</v>
      </c>
      <c r="H119" s="12" t="s">
        <v>443</v>
      </c>
      <c r="I119" s="25" t="s">
        <v>143</v>
      </c>
      <c r="J119" s="1" t="s">
        <v>149</v>
      </c>
      <c r="K119" s="25" t="s">
        <v>196</v>
      </c>
      <c r="L119" s="24">
        <v>30</v>
      </c>
      <c r="M119" s="69" t="s">
        <v>197</v>
      </c>
      <c r="N119" s="70" t="s">
        <v>365</v>
      </c>
      <c r="O119" s="24" t="s">
        <v>126</v>
      </c>
      <c r="P119" s="25" t="s">
        <v>125</v>
      </c>
      <c r="Q119" s="24" t="s">
        <v>122</v>
      </c>
      <c r="R119" s="25" t="s">
        <v>200</v>
      </c>
      <c r="S119" s="25" t="s">
        <v>201</v>
      </c>
      <c r="T119" s="24"/>
      <c r="U119" s="24" t="s">
        <v>398</v>
      </c>
      <c r="V119" s="24" t="s">
        <v>146</v>
      </c>
      <c r="W119" s="9">
        <v>30</v>
      </c>
      <c r="X119" s="9">
        <v>60</v>
      </c>
      <c r="Y119" s="16">
        <v>10</v>
      </c>
      <c r="Z119" s="86" t="s">
        <v>409</v>
      </c>
      <c r="AA119" s="5" t="s">
        <v>138</v>
      </c>
      <c r="AB119" s="71">
        <v>0.4</v>
      </c>
      <c r="AC119" s="190">
        <v>3158727.06</v>
      </c>
      <c r="AD119" s="71">
        <f t="shared" si="34"/>
        <v>1263490.824</v>
      </c>
      <c r="AE119" s="71">
        <f t="shared" si="35"/>
        <v>1415109.7228800002</v>
      </c>
      <c r="AF119" s="71">
        <v>0.4</v>
      </c>
      <c r="AG119" s="190">
        <v>3158727.06</v>
      </c>
      <c r="AH119" s="71">
        <f t="shared" si="36"/>
        <v>1263490.824</v>
      </c>
      <c r="AI119" s="71">
        <f t="shared" si="37"/>
        <v>1415109.7228800002</v>
      </c>
      <c r="AJ119" s="19">
        <v>0</v>
      </c>
      <c r="AK119" s="19">
        <v>0</v>
      </c>
      <c r="AL119" s="19">
        <v>0</v>
      </c>
      <c r="AM119" s="19">
        <v>0</v>
      </c>
      <c r="AN119" s="19">
        <v>0</v>
      </c>
      <c r="AO119" s="19">
        <v>0</v>
      </c>
      <c r="AP119" s="19">
        <v>0</v>
      </c>
      <c r="AQ119" s="19">
        <v>0</v>
      </c>
      <c r="AR119" s="19">
        <v>0</v>
      </c>
      <c r="AS119" s="19">
        <v>0</v>
      </c>
      <c r="AT119" s="19">
        <v>0</v>
      </c>
      <c r="AU119" s="19">
        <v>0</v>
      </c>
      <c r="AV119" s="64">
        <f t="shared" si="38"/>
        <v>0.8</v>
      </c>
      <c r="AW119" s="41">
        <v>0</v>
      </c>
      <c r="AX119" s="41">
        <f t="shared" si="28"/>
        <v>0</v>
      </c>
      <c r="AY119" s="4" t="s">
        <v>203</v>
      </c>
      <c r="AZ119" s="25"/>
      <c r="BA119" s="25"/>
      <c r="BB119" s="44"/>
      <c r="BC119" s="12" t="s">
        <v>448</v>
      </c>
      <c r="BD119" s="12" t="s">
        <v>448</v>
      </c>
      <c r="BE119" s="44"/>
      <c r="BF119" s="44"/>
      <c r="BG119" s="44"/>
      <c r="BH119" s="44"/>
      <c r="BI119" s="44"/>
      <c r="BJ119" s="87"/>
      <c r="BK119" s="87"/>
    </row>
    <row r="120" spans="1:63" s="164" customFormat="1" ht="12.95" customHeight="1" x14ac:dyDescent="0.25">
      <c r="A120" s="66" t="s">
        <v>405</v>
      </c>
      <c r="B120" s="111"/>
      <c r="C120" s="191" t="s">
        <v>576</v>
      </c>
      <c r="D120" s="111"/>
      <c r="E120" s="211"/>
      <c r="F120" s="68" t="s">
        <v>442</v>
      </c>
      <c r="G120" s="68" t="s">
        <v>407</v>
      </c>
      <c r="H120" s="12" t="s">
        <v>443</v>
      </c>
      <c r="I120" s="25" t="s">
        <v>143</v>
      </c>
      <c r="J120" s="1" t="s">
        <v>149</v>
      </c>
      <c r="K120" s="25" t="s">
        <v>196</v>
      </c>
      <c r="L120" s="24">
        <v>30</v>
      </c>
      <c r="M120" s="69" t="s">
        <v>197</v>
      </c>
      <c r="N120" s="70" t="s">
        <v>365</v>
      </c>
      <c r="O120" s="1" t="s">
        <v>166</v>
      </c>
      <c r="P120" s="25" t="s">
        <v>125</v>
      </c>
      <c r="Q120" s="24" t="s">
        <v>122</v>
      </c>
      <c r="R120" s="25" t="s">
        <v>200</v>
      </c>
      <c r="S120" s="25" t="s">
        <v>201</v>
      </c>
      <c r="T120" s="24"/>
      <c r="U120" s="24" t="s">
        <v>398</v>
      </c>
      <c r="V120" s="24" t="s">
        <v>146</v>
      </c>
      <c r="W120" s="9">
        <v>30</v>
      </c>
      <c r="X120" s="9">
        <v>60</v>
      </c>
      <c r="Y120" s="16">
        <v>10</v>
      </c>
      <c r="Z120" s="86" t="s">
        <v>409</v>
      </c>
      <c r="AA120" s="5" t="s">
        <v>138</v>
      </c>
      <c r="AB120" s="102">
        <v>0.4</v>
      </c>
      <c r="AC120" s="192">
        <v>3158727.06</v>
      </c>
      <c r="AD120" s="103">
        <f t="shared" ref="AD120" si="91">AB120*AC120</f>
        <v>1263490.824</v>
      </c>
      <c r="AE120" s="103">
        <f t="shared" si="35"/>
        <v>1415109.7228800002</v>
      </c>
      <c r="AF120" s="104">
        <v>0.4</v>
      </c>
      <c r="AG120" s="192">
        <v>3158727.06</v>
      </c>
      <c r="AH120" s="103">
        <f t="shared" ref="AH120" si="92">AF120*AG120</f>
        <v>1263490.824</v>
      </c>
      <c r="AI120" s="103">
        <f t="shared" si="37"/>
        <v>1415109.7228800002</v>
      </c>
      <c r="AJ120" s="105">
        <v>0</v>
      </c>
      <c r="AK120" s="105">
        <v>0</v>
      </c>
      <c r="AL120" s="105">
        <v>0</v>
      </c>
      <c r="AM120" s="105">
        <v>0</v>
      </c>
      <c r="AN120" s="105">
        <v>0</v>
      </c>
      <c r="AO120" s="105">
        <v>0</v>
      </c>
      <c r="AP120" s="105">
        <v>0</v>
      </c>
      <c r="AQ120" s="105">
        <v>0</v>
      </c>
      <c r="AR120" s="105">
        <v>0</v>
      </c>
      <c r="AS120" s="105">
        <v>0</v>
      </c>
      <c r="AT120" s="105">
        <v>0</v>
      </c>
      <c r="AU120" s="105">
        <v>0</v>
      </c>
      <c r="AV120" s="106">
        <f t="shared" si="38"/>
        <v>0.8</v>
      </c>
      <c r="AW120" s="41">
        <v>0</v>
      </c>
      <c r="AX120" s="41">
        <f t="shared" si="28"/>
        <v>0</v>
      </c>
      <c r="AY120" s="107" t="s">
        <v>203</v>
      </c>
      <c r="AZ120" s="108"/>
      <c r="BA120" s="108"/>
      <c r="BB120" s="110"/>
      <c r="BC120" s="109" t="s">
        <v>448</v>
      </c>
      <c r="BD120" s="109" t="s">
        <v>448</v>
      </c>
      <c r="BE120" s="110"/>
      <c r="BF120" s="110"/>
      <c r="BG120" s="110"/>
      <c r="BH120" s="110"/>
      <c r="BI120" s="110"/>
      <c r="BJ120" s="87"/>
      <c r="BK120" s="27">
        <v>14</v>
      </c>
    </row>
    <row r="121" spans="1:63" s="187" customFormat="1" ht="12.95" customHeight="1" x14ac:dyDescent="0.25">
      <c r="A121" s="182" t="s">
        <v>405</v>
      </c>
      <c r="B121" s="158">
        <v>210032303</v>
      </c>
      <c r="C121" s="158" t="s">
        <v>683</v>
      </c>
      <c r="D121" s="158"/>
      <c r="E121" s="212"/>
      <c r="F121" s="193" t="s">
        <v>442</v>
      </c>
      <c r="G121" s="193" t="s">
        <v>407</v>
      </c>
      <c r="H121" s="193" t="s">
        <v>443</v>
      </c>
      <c r="I121" s="183" t="s">
        <v>143</v>
      </c>
      <c r="J121" s="152" t="s">
        <v>149</v>
      </c>
      <c r="K121" s="183" t="s">
        <v>196</v>
      </c>
      <c r="L121" s="182">
        <v>30</v>
      </c>
      <c r="M121" s="153" t="s">
        <v>197</v>
      </c>
      <c r="N121" s="194" t="s">
        <v>365</v>
      </c>
      <c r="O121" s="152" t="s">
        <v>166</v>
      </c>
      <c r="P121" s="183" t="s">
        <v>125</v>
      </c>
      <c r="Q121" s="182" t="s">
        <v>122</v>
      </c>
      <c r="R121" s="183" t="s">
        <v>200</v>
      </c>
      <c r="S121" s="183" t="s">
        <v>201</v>
      </c>
      <c r="T121" s="182"/>
      <c r="U121" s="182" t="s">
        <v>398</v>
      </c>
      <c r="V121" s="182" t="s">
        <v>146</v>
      </c>
      <c r="W121" s="193">
        <v>30</v>
      </c>
      <c r="X121" s="193">
        <v>60</v>
      </c>
      <c r="Y121" s="156">
        <v>10</v>
      </c>
      <c r="Z121" s="196" t="s">
        <v>409</v>
      </c>
      <c r="AA121" s="181" t="s">
        <v>138</v>
      </c>
      <c r="AB121" s="185">
        <v>0.8</v>
      </c>
      <c r="AC121" s="197">
        <v>3127139.79</v>
      </c>
      <c r="AD121" s="185">
        <v>2501711.8319999999</v>
      </c>
      <c r="AE121" s="185">
        <v>2801917.25184</v>
      </c>
      <c r="AF121" s="185">
        <v>0.4</v>
      </c>
      <c r="AG121" s="185">
        <v>2942347.64</v>
      </c>
      <c r="AH121" s="185">
        <v>1176939.0560000001</v>
      </c>
      <c r="AI121" s="185">
        <v>1318171.7427200002</v>
      </c>
      <c r="AJ121" s="186">
        <v>0</v>
      </c>
      <c r="AK121" s="186">
        <v>0</v>
      </c>
      <c r="AL121" s="186">
        <v>0</v>
      </c>
      <c r="AM121" s="186">
        <v>0</v>
      </c>
      <c r="AN121" s="186">
        <v>0</v>
      </c>
      <c r="AO121" s="186">
        <v>0</v>
      </c>
      <c r="AP121" s="186">
        <v>0</v>
      </c>
      <c r="AQ121" s="186">
        <v>0</v>
      </c>
      <c r="AR121" s="186">
        <v>0</v>
      </c>
      <c r="AS121" s="186">
        <v>0</v>
      </c>
      <c r="AT121" s="186">
        <v>0</v>
      </c>
      <c r="AU121" s="186">
        <v>0</v>
      </c>
      <c r="AV121" s="186">
        <f t="shared" si="38"/>
        <v>1.2000000000000002</v>
      </c>
      <c r="AW121" s="185">
        <f t="shared" si="33"/>
        <v>3678650.8880000003</v>
      </c>
      <c r="AX121" s="185">
        <f t="shared" si="28"/>
        <v>4120088.9945600005</v>
      </c>
      <c r="AY121" s="158" t="s">
        <v>203</v>
      </c>
      <c r="AZ121" s="183"/>
      <c r="BA121" s="183"/>
      <c r="BB121" s="195"/>
      <c r="BC121" s="193" t="s">
        <v>448</v>
      </c>
      <c r="BD121" s="193" t="s">
        <v>448</v>
      </c>
      <c r="BE121" s="195"/>
      <c r="BF121" s="195"/>
      <c r="BG121" s="195"/>
      <c r="BH121" s="195"/>
      <c r="BI121" s="195"/>
      <c r="BJ121" s="87"/>
      <c r="BK121" s="32" t="s">
        <v>653</v>
      </c>
    </row>
    <row r="122" spans="1:63" s="164" customFormat="1" ht="12.95" customHeight="1" x14ac:dyDescent="0.25">
      <c r="A122" s="66" t="s">
        <v>405</v>
      </c>
      <c r="B122" s="72"/>
      <c r="C122" s="189" t="s">
        <v>494</v>
      </c>
      <c r="D122" s="72"/>
      <c r="E122" s="211"/>
      <c r="F122" s="68" t="s">
        <v>442</v>
      </c>
      <c r="G122" s="68" t="s">
        <v>407</v>
      </c>
      <c r="H122" s="12" t="s">
        <v>443</v>
      </c>
      <c r="I122" s="25" t="s">
        <v>143</v>
      </c>
      <c r="J122" s="1" t="s">
        <v>149</v>
      </c>
      <c r="K122" s="25" t="s">
        <v>196</v>
      </c>
      <c r="L122" s="24">
        <v>30</v>
      </c>
      <c r="M122" s="69" t="s">
        <v>197</v>
      </c>
      <c r="N122" s="70" t="s">
        <v>365</v>
      </c>
      <c r="O122" s="24" t="s">
        <v>126</v>
      </c>
      <c r="P122" s="25" t="s">
        <v>125</v>
      </c>
      <c r="Q122" s="24" t="s">
        <v>122</v>
      </c>
      <c r="R122" s="25" t="s">
        <v>200</v>
      </c>
      <c r="S122" s="25" t="s">
        <v>201</v>
      </c>
      <c r="T122" s="24"/>
      <c r="U122" s="24" t="s">
        <v>398</v>
      </c>
      <c r="V122" s="24" t="s">
        <v>146</v>
      </c>
      <c r="W122" s="9">
        <v>30</v>
      </c>
      <c r="X122" s="9">
        <v>60</v>
      </c>
      <c r="Y122" s="16">
        <v>10</v>
      </c>
      <c r="Z122" s="86" t="s">
        <v>409</v>
      </c>
      <c r="AA122" s="5" t="s">
        <v>138</v>
      </c>
      <c r="AB122" s="71">
        <v>1.1499999999999999</v>
      </c>
      <c r="AC122" s="190">
        <v>490740.83</v>
      </c>
      <c r="AD122" s="71">
        <f t="shared" si="34"/>
        <v>564351.95449999999</v>
      </c>
      <c r="AE122" s="71">
        <f t="shared" si="35"/>
        <v>632074.18904000008</v>
      </c>
      <c r="AF122" s="71">
        <v>1.1499999999999999</v>
      </c>
      <c r="AG122" s="190">
        <v>490740.83</v>
      </c>
      <c r="AH122" s="71">
        <f t="shared" si="36"/>
        <v>564351.95449999999</v>
      </c>
      <c r="AI122" s="71">
        <f t="shared" si="37"/>
        <v>632074.18904000008</v>
      </c>
      <c r="AJ122" s="19">
        <v>0</v>
      </c>
      <c r="AK122" s="19">
        <v>0</v>
      </c>
      <c r="AL122" s="19">
        <v>0</v>
      </c>
      <c r="AM122" s="19">
        <v>0</v>
      </c>
      <c r="AN122" s="19">
        <v>0</v>
      </c>
      <c r="AO122" s="19">
        <v>0</v>
      </c>
      <c r="AP122" s="19">
        <v>0</v>
      </c>
      <c r="AQ122" s="19">
        <v>0</v>
      </c>
      <c r="AR122" s="19">
        <v>0</v>
      </c>
      <c r="AS122" s="19">
        <v>0</v>
      </c>
      <c r="AT122" s="19">
        <v>0</v>
      </c>
      <c r="AU122" s="19">
        <v>0</v>
      </c>
      <c r="AV122" s="64">
        <f t="shared" si="38"/>
        <v>2.2999999999999998</v>
      </c>
      <c r="AW122" s="41">
        <v>0</v>
      </c>
      <c r="AX122" s="41">
        <f t="shared" si="28"/>
        <v>0</v>
      </c>
      <c r="AY122" s="4" t="s">
        <v>203</v>
      </c>
      <c r="AZ122" s="25"/>
      <c r="BA122" s="25"/>
      <c r="BB122" s="44"/>
      <c r="BC122" s="12" t="s">
        <v>449</v>
      </c>
      <c r="BD122" s="12" t="s">
        <v>449</v>
      </c>
      <c r="BE122" s="44"/>
      <c r="BF122" s="44"/>
      <c r="BG122" s="44"/>
      <c r="BH122" s="44"/>
      <c r="BI122" s="44"/>
      <c r="BJ122" s="87"/>
      <c r="BK122" s="87"/>
    </row>
    <row r="123" spans="1:63" s="164" customFormat="1" ht="12.95" customHeight="1" x14ac:dyDescent="0.25">
      <c r="A123" s="66" t="s">
        <v>405</v>
      </c>
      <c r="B123" s="111"/>
      <c r="C123" s="191" t="s">
        <v>577</v>
      </c>
      <c r="D123" s="111"/>
      <c r="E123" s="211"/>
      <c r="F123" s="68" t="s">
        <v>442</v>
      </c>
      <c r="G123" s="68" t="s">
        <v>407</v>
      </c>
      <c r="H123" s="12" t="s">
        <v>443</v>
      </c>
      <c r="I123" s="25" t="s">
        <v>143</v>
      </c>
      <c r="J123" s="1" t="s">
        <v>149</v>
      </c>
      <c r="K123" s="25" t="s">
        <v>196</v>
      </c>
      <c r="L123" s="24">
        <v>30</v>
      </c>
      <c r="M123" s="69" t="s">
        <v>197</v>
      </c>
      <c r="N123" s="70" t="s">
        <v>365</v>
      </c>
      <c r="O123" s="1" t="s">
        <v>166</v>
      </c>
      <c r="P123" s="25" t="s">
        <v>125</v>
      </c>
      <c r="Q123" s="24" t="s">
        <v>122</v>
      </c>
      <c r="R123" s="25" t="s">
        <v>200</v>
      </c>
      <c r="S123" s="25" t="s">
        <v>201</v>
      </c>
      <c r="T123" s="24"/>
      <c r="U123" s="24" t="s">
        <v>398</v>
      </c>
      <c r="V123" s="24" t="s">
        <v>146</v>
      </c>
      <c r="W123" s="9">
        <v>30</v>
      </c>
      <c r="X123" s="9">
        <v>60</v>
      </c>
      <c r="Y123" s="16">
        <v>10</v>
      </c>
      <c r="Z123" s="86" t="s">
        <v>409</v>
      </c>
      <c r="AA123" s="5" t="s">
        <v>138</v>
      </c>
      <c r="AB123" s="102">
        <v>1.1499999999999999</v>
      </c>
      <c r="AC123" s="192">
        <v>490740.83</v>
      </c>
      <c r="AD123" s="103">
        <f t="shared" ref="AD123" si="93">AB123*AC123</f>
        <v>564351.95449999999</v>
      </c>
      <c r="AE123" s="103">
        <f t="shared" si="35"/>
        <v>632074.18904000008</v>
      </c>
      <c r="AF123" s="104">
        <v>1.1499999999999999</v>
      </c>
      <c r="AG123" s="192">
        <v>490740.83</v>
      </c>
      <c r="AH123" s="103">
        <f t="shared" ref="AH123" si="94">AF123*AG123</f>
        <v>564351.95449999999</v>
      </c>
      <c r="AI123" s="103">
        <f t="shared" si="37"/>
        <v>632074.18904000008</v>
      </c>
      <c r="AJ123" s="105">
        <v>0</v>
      </c>
      <c r="AK123" s="105">
        <v>0</v>
      </c>
      <c r="AL123" s="105">
        <v>0</v>
      </c>
      <c r="AM123" s="105">
        <v>0</v>
      </c>
      <c r="AN123" s="105">
        <v>0</v>
      </c>
      <c r="AO123" s="105">
        <v>0</v>
      </c>
      <c r="AP123" s="105">
        <v>0</v>
      </c>
      <c r="AQ123" s="105">
        <v>0</v>
      </c>
      <c r="AR123" s="105">
        <v>0</v>
      </c>
      <c r="AS123" s="105">
        <v>0</v>
      </c>
      <c r="AT123" s="105">
        <v>0</v>
      </c>
      <c r="AU123" s="105">
        <v>0</v>
      </c>
      <c r="AV123" s="106">
        <f t="shared" si="38"/>
        <v>2.2999999999999998</v>
      </c>
      <c r="AW123" s="41">
        <v>0</v>
      </c>
      <c r="AX123" s="41">
        <f t="shared" si="28"/>
        <v>0</v>
      </c>
      <c r="AY123" s="107" t="s">
        <v>203</v>
      </c>
      <c r="AZ123" s="108"/>
      <c r="BA123" s="108"/>
      <c r="BB123" s="110"/>
      <c r="BC123" s="109" t="s">
        <v>449</v>
      </c>
      <c r="BD123" s="109" t="s">
        <v>449</v>
      </c>
      <c r="BE123" s="110"/>
      <c r="BF123" s="110"/>
      <c r="BG123" s="110"/>
      <c r="BH123" s="110"/>
      <c r="BI123" s="110"/>
      <c r="BJ123" s="87"/>
      <c r="BK123" s="27">
        <v>14</v>
      </c>
    </row>
    <row r="124" spans="1:63" s="187" customFormat="1" ht="12.95" customHeight="1" x14ac:dyDescent="0.25">
      <c r="A124" s="182" t="s">
        <v>405</v>
      </c>
      <c r="B124" s="158">
        <v>210032304</v>
      </c>
      <c r="C124" s="158" t="s">
        <v>684</v>
      </c>
      <c r="D124" s="158"/>
      <c r="E124" s="212"/>
      <c r="F124" s="193" t="s">
        <v>442</v>
      </c>
      <c r="G124" s="193" t="s">
        <v>407</v>
      </c>
      <c r="H124" s="193" t="s">
        <v>443</v>
      </c>
      <c r="I124" s="183" t="s">
        <v>143</v>
      </c>
      <c r="J124" s="152" t="s">
        <v>149</v>
      </c>
      <c r="K124" s="183" t="s">
        <v>196</v>
      </c>
      <c r="L124" s="182">
        <v>30</v>
      </c>
      <c r="M124" s="153" t="s">
        <v>197</v>
      </c>
      <c r="N124" s="194" t="s">
        <v>365</v>
      </c>
      <c r="O124" s="152" t="s">
        <v>166</v>
      </c>
      <c r="P124" s="183" t="s">
        <v>125</v>
      </c>
      <c r="Q124" s="182" t="s">
        <v>122</v>
      </c>
      <c r="R124" s="183" t="s">
        <v>200</v>
      </c>
      <c r="S124" s="183" t="s">
        <v>201</v>
      </c>
      <c r="T124" s="182"/>
      <c r="U124" s="182" t="s">
        <v>398</v>
      </c>
      <c r="V124" s="182" t="s">
        <v>146</v>
      </c>
      <c r="W124" s="193">
        <v>30</v>
      </c>
      <c r="X124" s="193">
        <v>60</v>
      </c>
      <c r="Y124" s="156">
        <v>10</v>
      </c>
      <c r="Z124" s="196" t="s">
        <v>409</v>
      </c>
      <c r="AA124" s="181" t="s">
        <v>138</v>
      </c>
      <c r="AB124" s="185">
        <v>0.69</v>
      </c>
      <c r="AC124" s="197">
        <v>485833.42</v>
      </c>
      <c r="AD124" s="185">
        <v>335225.05979999999</v>
      </c>
      <c r="AE124" s="185">
        <v>375452.06697600003</v>
      </c>
      <c r="AF124" s="185">
        <v>1.1499999999999999</v>
      </c>
      <c r="AG124" s="185">
        <v>490740.83</v>
      </c>
      <c r="AH124" s="185">
        <v>564351.95449999999</v>
      </c>
      <c r="AI124" s="185">
        <v>632074.18904000008</v>
      </c>
      <c r="AJ124" s="186">
        <v>0</v>
      </c>
      <c r="AK124" s="186">
        <v>0</v>
      </c>
      <c r="AL124" s="186">
        <v>0</v>
      </c>
      <c r="AM124" s="186">
        <v>0</v>
      </c>
      <c r="AN124" s="186">
        <v>0</v>
      </c>
      <c r="AO124" s="186">
        <v>0</v>
      </c>
      <c r="AP124" s="186">
        <v>0</v>
      </c>
      <c r="AQ124" s="186">
        <v>0</v>
      </c>
      <c r="AR124" s="186">
        <v>0</v>
      </c>
      <c r="AS124" s="186">
        <v>0</v>
      </c>
      <c r="AT124" s="186">
        <v>0</v>
      </c>
      <c r="AU124" s="186">
        <v>0</v>
      </c>
      <c r="AV124" s="186">
        <f t="shared" si="38"/>
        <v>1.8399999999999999</v>
      </c>
      <c r="AW124" s="185">
        <f t="shared" si="33"/>
        <v>899577.01429999992</v>
      </c>
      <c r="AX124" s="185">
        <f t="shared" si="28"/>
        <v>1007526.2560160001</v>
      </c>
      <c r="AY124" s="158" t="s">
        <v>203</v>
      </c>
      <c r="AZ124" s="183"/>
      <c r="BA124" s="183"/>
      <c r="BB124" s="195"/>
      <c r="BC124" s="193" t="s">
        <v>449</v>
      </c>
      <c r="BD124" s="193" t="s">
        <v>449</v>
      </c>
      <c r="BE124" s="195"/>
      <c r="BF124" s="195"/>
      <c r="BG124" s="195"/>
      <c r="BH124" s="195"/>
      <c r="BI124" s="195"/>
      <c r="BJ124" s="87"/>
      <c r="BK124" s="32" t="s">
        <v>653</v>
      </c>
    </row>
    <row r="125" spans="1:63" s="164" customFormat="1" ht="12.95" customHeight="1" x14ac:dyDescent="0.25">
      <c r="A125" s="66" t="s">
        <v>405</v>
      </c>
      <c r="B125" s="72"/>
      <c r="C125" s="189" t="s">
        <v>495</v>
      </c>
      <c r="D125" s="72"/>
      <c r="E125" s="211"/>
      <c r="F125" s="68" t="s">
        <v>450</v>
      </c>
      <c r="G125" s="68" t="s">
        <v>407</v>
      </c>
      <c r="H125" s="12" t="s">
        <v>451</v>
      </c>
      <c r="I125" s="25" t="s">
        <v>143</v>
      </c>
      <c r="J125" s="1" t="s">
        <v>149</v>
      </c>
      <c r="K125" s="25" t="s">
        <v>196</v>
      </c>
      <c r="L125" s="24">
        <v>30</v>
      </c>
      <c r="M125" s="69" t="s">
        <v>197</v>
      </c>
      <c r="N125" s="70" t="s">
        <v>365</v>
      </c>
      <c r="O125" s="24" t="s">
        <v>126</v>
      </c>
      <c r="P125" s="25" t="s">
        <v>125</v>
      </c>
      <c r="Q125" s="24" t="s">
        <v>122</v>
      </c>
      <c r="R125" s="25" t="s">
        <v>200</v>
      </c>
      <c r="S125" s="25" t="s">
        <v>201</v>
      </c>
      <c r="T125" s="24"/>
      <c r="U125" s="24" t="s">
        <v>398</v>
      </c>
      <c r="V125" s="24" t="s">
        <v>146</v>
      </c>
      <c r="W125" s="9">
        <v>30</v>
      </c>
      <c r="X125" s="9">
        <v>60</v>
      </c>
      <c r="Y125" s="16">
        <v>10</v>
      </c>
      <c r="Z125" s="86" t="s">
        <v>409</v>
      </c>
      <c r="AA125" s="5" t="s">
        <v>138</v>
      </c>
      <c r="AB125" s="71">
        <v>0.2</v>
      </c>
      <c r="AC125" s="190">
        <v>1167422.25</v>
      </c>
      <c r="AD125" s="71">
        <f t="shared" si="34"/>
        <v>233484.45</v>
      </c>
      <c r="AE125" s="71">
        <f t="shared" si="35"/>
        <v>261502.58400000003</v>
      </c>
      <c r="AF125" s="71">
        <v>0.2</v>
      </c>
      <c r="AG125" s="190">
        <v>1167422.25</v>
      </c>
      <c r="AH125" s="71">
        <f t="shared" si="36"/>
        <v>233484.45</v>
      </c>
      <c r="AI125" s="71">
        <f t="shared" si="37"/>
        <v>261502.58400000003</v>
      </c>
      <c r="AJ125" s="19">
        <v>0</v>
      </c>
      <c r="AK125" s="19">
        <v>0</v>
      </c>
      <c r="AL125" s="19">
        <v>0</v>
      </c>
      <c r="AM125" s="19">
        <v>0</v>
      </c>
      <c r="AN125" s="19">
        <v>0</v>
      </c>
      <c r="AO125" s="19">
        <v>0</v>
      </c>
      <c r="AP125" s="19">
        <v>0</v>
      </c>
      <c r="AQ125" s="19">
        <v>0</v>
      </c>
      <c r="AR125" s="19">
        <v>0</v>
      </c>
      <c r="AS125" s="19">
        <v>0</v>
      </c>
      <c r="AT125" s="19">
        <v>0</v>
      </c>
      <c r="AU125" s="19">
        <v>0</v>
      </c>
      <c r="AV125" s="64">
        <f t="shared" si="38"/>
        <v>0.4</v>
      </c>
      <c r="AW125" s="41">
        <v>0</v>
      </c>
      <c r="AX125" s="41">
        <f t="shared" si="28"/>
        <v>0</v>
      </c>
      <c r="AY125" s="4" t="s">
        <v>203</v>
      </c>
      <c r="AZ125" s="25"/>
      <c r="BA125" s="25"/>
      <c r="BB125" s="44"/>
      <c r="BC125" s="12" t="s">
        <v>452</v>
      </c>
      <c r="BD125" s="12" t="s">
        <v>452</v>
      </c>
      <c r="BE125" s="44"/>
      <c r="BF125" s="44"/>
      <c r="BG125" s="44"/>
      <c r="BH125" s="44"/>
      <c r="BI125" s="44"/>
      <c r="BJ125" s="87"/>
      <c r="BK125" s="87"/>
    </row>
    <row r="126" spans="1:63" s="164" customFormat="1" ht="12.95" customHeight="1" x14ac:dyDescent="0.25">
      <c r="A126" s="66" t="s">
        <v>405</v>
      </c>
      <c r="B126" s="111"/>
      <c r="C126" s="191" t="s">
        <v>578</v>
      </c>
      <c r="D126" s="111"/>
      <c r="E126" s="211"/>
      <c r="F126" s="68" t="s">
        <v>450</v>
      </c>
      <c r="G126" s="68" t="s">
        <v>407</v>
      </c>
      <c r="H126" s="12" t="s">
        <v>451</v>
      </c>
      <c r="I126" s="25" t="s">
        <v>143</v>
      </c>
      <c r="J126" s="1" t="s">
        <v>149</v>
      </c>
      <c r="K126" s="25" t="s">
        <v>196</v>
      </c>
      <c r="L126" s="24">
        <v>30</v>
      </c>
      <c r="M126" s="69" t="s">
        <v>197</v>
      </c>
      <c r="N126" s="70" t="s">
        <v>365</v>
      </c>
      <c r="O126" s="1" t="s">
        <v>166</v>
      </c>
      <c r="P126" s="25" t="s">
        <v>125</v>
      </c>
      <c r="Q126" s="24" t="s">
        <v>122</v>
      </c>
      <c r="R126" s="25" t="s">
        <v>200</v>
      </c>
      <c r="S126" s="25" t="s">
        <v>201</v>
      </c>
      <c r="T126" s="24"/>
      <c r="U126" s="24" t="s">
        <v>398</v>
      </c>
      <c r="V126" s="24" t="s">
        <v>146</v>
      </c>
      <c r="W126" s="9">
        <v>30</v>
      </c>
      <c r="X126" s="9">
        <v>60</v>
      </c>
      <c r="Y126" s="16">
        <v>10</v>
      </c>
      <c r="Z126" s="86" t="s">
        <v>409</v>
      </c>
      <c r="AA126" s="5" t="s">
        <v>138</v>
      </c>
      <c r="AB126" s="102">
        <v>0.2</v>
      </c>
      <c r="AC126" s="192">
        <v>1167422.25</v>
      </c>
      <c r="AD126" s="103">
        <f t="shared" ref="AD126" si="95">AB126*AC126</f>
        <v>233484.45</v>
      </c>
      <c r="AE126" s="103">
        <f t="shared" si="35"/>
        <v>261502.58400000003</v>
      </c>
      <c r="AF126" s="104">
        <v>0.2</v>
      </c>
      <c r="AG126" s="192">
        <v>1167422.25</v>
      </c>
      <c r="AH126" s="103">
        <f t="shared" ref="AH126" si="96">AF126*AG126</f>
        <v>233484.45</v>
      </c>
      <c r="AI126" s="103">
        <f t="shared" si="37"/>
        <v>261502.58400000003</v>
      </c>
      <c r="AJ126" s="105">
        <v>0</v>
      </c>
      <c r="AK126" s="105">
        <v>0</v>
      </c>
      <c r="AL126" s="105">
        <v>0</v>
      </c>
      <c r="AM126" s="105">
        <v>0</v>
      </c>
      <c r="AN126" s="105">
        <v>0</v>
      </c>
      <c r="AO126" s="105">
        <v>0</v>
      </c>
      <c r="AP126" s="105">
        <v>0</v>
      </c>
      <c r="AQ126" s="105">
        <v>0</v>
      </c>
      <c r="AR126" s="105">
        <v>0</v>
      </c>
      <c r="AS126" s="105">
        <v>0</v>
      </c>
      <c r="AT126" s="105">
        <v>0</v>
      </c>
      <c r="AU126" s="105">
        <v>0</v>
      </c>
      <c r="AV126" s="106">
        <f t="shared" si="38"/>
        <v>0.4</v>
      </c>
      <c r="AW126" s="41">
        <v>0</v>
      </c>
      <c r="AX126" s="41">
        <f t="shared" si="28"/>
        <v>0</v>
      </c>
      <c r="AY126" s="107" t="s">
        <v>203</v>
      </c>
      <c r="AZ126" s="108"/>
      <c r="BA126" s="108"/>
      <c r="BB126" s="110"/>
      <c r="BC126" s="109" t="s">
        <v>452</v>
      </c>
      <c r="BD126" s="109" t="s">
        <v>452</v>
      </c>
      <c r="BE126" s="110"/>
      <c r="BF126" s="110"/>
      <c r="BG126" s="110"/>
      <c r="BH126" s="110"/>
      <c r="BI126" s="110"/>
      <c r="BJ126" s="87"/>
      <c r="BK126" s="27">
        <v>14</v>
      </c>
    </row>
    <row r="127" spans="1:63" s="187" customFormat="1" ht="12.95" customHeight="1" x14ac:dyDescent="0.25">
      <c r="A127" s="182" t="s">
        <v>405</v>
      </c>
      <c r="B127" s="158">
        <v>210035227</v>
      </c>
      <c r="C127" s="158" t="s">
        <v>685</v>
      </c>
      <c r="D127" s="158"/>
      <c r="E127" s="212"/>
      <c r="F127" s="193" t="s">
        <v>450</v>
      </c>
      <c r="G127" s="193" t="s">
        <v>407</v>
      </c>
      <c r="H127" s="193" t="s">
        <v>451</v>
      </c>
      <c r="I127" s="183" t="s">
        <v>143</v>
      </c>
      <c r="J127" s="152" t="s">
        <v>149</v>
      </c>
      <c r="K127" s="183" t="s">
        <v>196</v>
      </c>
      <c r="L127" s="182">
        <v>30</v>
      </c>
      <c r="M127" s="153" t="s">
        <v>197</v>
      </c>
      <c r="N127" s="194" t="s">
        <v>365</v>
      </c>
      <c r="O127" s="152" t="s">
        <v>166</v>
      </c>
      <c r="P127" s="183" t="s">
        <v>125</v>
      </c>
      <c r="Q127" s="182" t="s">
        <v>122</v>
      </c>
      <c r="R127" s="183" t="s">
        <v>200</v>
      </c>
      <c r="S127" s="183" t="s">
        <v>201</v>
      </c>
      <c r="T127" s="182"/>
      <c r="U127" s="182" t="s">
        <v>398</v>
      </c>
      <c r="V127" s="182" t="s">
        <v>146</v>
      </c>
      <c r="W127" s="193">
        <v>30</v>
      </c>
      <c r="X127" s="193">
        <v>60</v>
      </c>
      <c r="Y127" s="156">
        <v>10</v>
      </c>
      <c r="Z127" s="196" t="s">
        <v>409</v>
      </c>
      <c r="AA127" s="181" t="s">
        <v>138</v>
      </c>
      <c r="AB127" s="185">
        <v>0.03</v>
      </c>
      <c r="AC127" s="197">
        <v>1155748.03</v>
      </c>
      <c r="AD127" s="185">
        <v>34672.440900000001</v>
      </c>
      <c r="AE127" s="185">
        <v>38833.133808000006</v>
      </c>
      <c r="AF127" s="185">
        <v>0.2</v>
      </c>
      <c r="AG127" s="185">
        <v>1002928.8</v>
      </c>
      <c r="AH127" s="185">
        <v>200585.76</v>
      </c>
      <c r="AI127" s="185">
        <v>224656.05120000005</v>
      </c>
      <c r="AJ127" s="186">
        <v>0</v>
      </c>
      <c r="AK127" s="186">
        <v>0</v>
      </c>
      <c r="AL127" s="186">
        <v>0</v>
      </c>
      <c r="AM127" s="186">
        <v>0</v>
      </c>
      <c r="AN127" s="186">
        <v>0</v>
      </c>
      <c r="AO127" s="186">
        <v>0</v>
      </c>
      <c r="AP127" s="186">
        <v>0</v>
      </c>
      <c r="AQ127" s="186">
        <v>0</v>
      </c>
      <c r="AR127" s="186">
        <v>0</v>
      </c>
      <c r="AS127" s="186">
        <v>0</v>
      </c>
      <c r="AT127" s="186">
        <v>0</v>
      </c>
      <c r="AU127" s="186">
        <v>0</v>
      </c>
      <c r="AV127" s="186">
        <f t="shared" si="38"/>
        <v>0.23</v>
      </c>
      <c r="AW127" s="185">
        <f t="shared" si="33"/>
        <v>235258.2009</v>
      </c>
      <c r="AX127" s="185">
        <f t="shared" si="28"/>
        <v>263489.185008</v>
      </c>
      <c r="AY127" s="158" t="s">
        <v>203</v>
      </c>
      <c r="AZ127" s="183"/>
      <c r="BA127" s="183"/>
      <c r="BB127" s="195"/>
      <c r="BC127" s="193" t="s">
        <v>452</v>
      </c>
      <c r="BD127" s="193" t="s">
        <v>452</v>
      </c>
      <c r="BE127" s="195"/>
      <c r="BF127" s="195"/>
      <c r="BG127" s="195"/>
      <c r="BH127" s="195"/>
      <c r="BI127" s="195"/>
      <c r="BJ127" s="87"/>
      <c r="BK127" s="32" t="s">
        <v>653</v>
      </c>
    </row>
    <row r="128" spans="1:63" s="164" customFormat="1" ht="12.95" customHeight="1" x14ac:dyDescent="0.25">
      <c r="A128" s="66" t="s">
        <v>405</v>
      </c>
      <c r="B128" s="72"/>
      <c r="C128" s="189" t="s">
        <v>496</v>
      </c>
      <c r="D128" s="72"/>
      <c r="E128" s="211"/>
      <c r="F128" s="68" t="s">
        <v>453</v>
      </c>
      <c r="G128" s="68" t="s">
        <v>407</v>
      </c>
      <c r="H128" s="12" t="s">
        <v>454</v>
      </c>
      <c r="I128" s="25" t="s">
        <v>143</v>
      </c>
      <c r="J128" s="1" t="s">
        <v>149</v>
      </c>
      <c r="K128" s="25" t="s">
        <v>196</v>
      </c>
      <c r="L128" s="24">
        <v>30</v>
      </c>
      <c r="M128" s="69" t="s">
        <v>197</v>
      </c>
      <c r="N128" s="70" t="s">
        <v>365</v>
      </c>
      <c r="O128" s="24" t="s">
        <v>126</v>
      </c>
      <c r="P128" s="25" t="s">
        <v>125</v>
      </c>
      <c r="Q128" s="24" t="s">
        <v>122</v>
      </c>
      <c r="R128" s="25" t="s">
        <v>200</v>
      </c>
      <c r="S128" s="25" t="s">
        <v>201</v>
      </c>
      <c r="T128" s="24"/>
      <c r="U128" s="24" t="s">
        <v>398</v>
      </c>
      <c r="V128" s="24" t="s">
        <v>146</v>
      </c>
      <c r="W128" s="9">
        <v>30</v>
      </c>
      <c r="X128" s="9">
        <v>60</v>
      </c>
      <c r="Y128" s="16">
        <v>10</v>
      </c>
      <c r="Z128" s="86" t="s">
        <v>409</v>
      </c>
      <c r="AA128" s="5" t="s">
        <v>138</v>
      </c>
      <c r="AB128" s="71">
        <v>0.1</v>
      </c>
      <c r="AC128" s="190">
        <v>347450.49</v>
      </c>
      <c r="AD128" s="71">
        <f t="shared" si="34"/>
        <v>34745.048999999999</v>
      </c>
      <c r="AE128" s="71">
        <f t="shared" si="35"/>
        <v>38914.454880000005</v>
      </c>
      <c r="AF128" s="71">
        <v>0.1</v>
      </c>
      <c r="AG128" s="190">
        <v>347450.49</v>
      </c>
      <c r="AH128" s="71">
        <f t="shared" si="36"/>
        <v>34745.048999999999</v>
      </c>
      <c r="AI128" s="71">
        <f t="shared" si="37"/>
        <v>38914.454880000005</v>
      </c>
      <c r="AJ128" s="19">
        <v>0</v>
      </c>
      <c r="AK128" s="19">
        <v>0</v>
      </c>
      <c r="AL128" s="19">
        <v>0</v>
      </c>
      <c r="AM128" s="19">
        <v>0</v>
      </c>
      <c r="AN128" s="19">
        <v>0</v>
      </c>
      <c r="AO128" s="19">
        <v>0</v>
      </c>
      <c r="AP128" s="19">
        <v>0</v>
      </c>
      <c r="AQ128" s="19">
        <v>0</v>
      </c>
      <c r="AR128" s="19">
        <v>0</v>
      </c>
      <c r="AS128" s="19">
        <v>0</v>
      </c>
      <c r="AT128" s="19">
        <v>0</v>
      </c>
      <c r="AU128" s="19">
        <v>0</v>
      </c>
      <c r="AV128" s="64">
        <f t="shared" si="38"/>
        <v>0.2</v>
      </c>
      <c r="AW128" s="41">
        <v>0</v>
      </c>
      <c r="AX128" s="41">
        <f t="shared" si="28"/>
        <v>0</v>
      </c>
      <c r="AY128" s="4" t="s">
        <v>203</v>
      </c>
      <c r="AZ128" s="25"/>
      <c r="BA128" s="25"/>
      <c r="BB128" s="44"/>
      <c r="BC128" s="12" t="s">
        <v>455</v>
      </c>
      <c r="BD128" s="12" t="s">
        <v>455</v>
      </c>
      <c r="BE128" s="44"/>
      <c r="BF128" s="44"/>
      <c r="BG128" s="44"/>
      <c r="BH128" s="44"/>
      <c r="BI128" s="44"/>
      <c r="BJ128" s="87"/>
      <c r="BK128" s="87"/>
    </row>
    <row r="129" spans="1:63" s="164" customFormat="1" ht="12.95" customHeight="1" x14ac:dyDescent="0.25">
      <c r="A129" s="66" t="s">
        <v>405</v>
      </c>
      <c r="B129" s="111"/>
      <c r="C129" s="191" t="s">
        <v>579</v>
      </c>
      <c r="D129" s="111"/>
      <c r="E129" s="211"/>
      <c r="F129" s="68" t="s">
        <v>453</v>
      </c>
      <c r="G129" s="68" t="s">
        <v>407</v>
      </c>
      <c r="H129" s="12" t="s">
        <v>454</v>
      </c>
      <c r="I129" s="25" t="s">
        <v>143</v>
      </c>
      <c r="J129" s="1" t="s">
        <v>149</v>
      </c>
      <c r="K129" s="25" t="s">
        <v>196</v>
      </c>
      <c r="L129" s="24">
        <v>30</v>
      </c>
      <c r="M129" s="69" t="s">
        <v>197</v>
      </c>
      <c r="N129" s="70" t="s">
        <v>365</v>
      </c>
      <c r="O129" s="1" t="s">
        <v>166</v>
      </c>
      <c r="P129" s="25" t="s">
        <v>125</v>
      </c>
      <c r="Q129" s="24" t="s">
        <v>122</v>
      </c>
      <c r="R129" s="25" t="s">
        <v>200</v>
      </c>
      <c r="S129" s="25" t="s">
        <v>201</v>
      </c>
      <c r="T129" s="24"/>
      <c r="U129" s="24" t="s">
        <v>398</v>
      </c>
      <c r="V129" s="24" t="s">
        <v>146</v>
      </c>
      <c r="W129" s="9">
        <v>30</v>
      </c>
      <c r="X129" s="9">
        <v>60</v>
      </c>
      <c r="Y129" s="16">
        <v>10</v>
      </c>
      <c r="Z129" s="86" t="s">
        <v>409</v>
      </c>
      <c r="AA129" s="5" t="s">
        <v>138</v>
      </c>
      <c r="AB129" s="102">
        <v>0.1</v>
      </c>
      <c r="AC129" s="192">
        <v>347450.49</v>
      </c>
      <c r="AD129" s="103">
        <f t="shared" ref="AD129" si="97">AB129*AC129</f>
        <v>34745.048999999999</v>
      </c>
      <c r="AE129" s="103">
        <f t="shared" si="35"/>
        <v>38914.454880000005</v>
      </c>
      <c r="AF129" s="104">
        <v>0.1</v>
      </c>
      <c r="AG129" s="192">
        <v>347450.49</v>
      </c>
      <c r="AH129" s="103">
        <f t="shared" ref="AH129" si="98">AF129*AG129</f>
        <v>34745.048999999999</v>
      </c>
      <c r="AI129" s="103">
        <f t="shared" si="37"/>
        <v>38914.454880000005</v>
      </c>
      <c r="AJ129" s="105">
        <v>0</v>
      </c>
      <c r="AK129" s="105">
        <v>0</v>
      </c>
      <c r="AL129" s="105">
        <v>0</v>
      </c>
      <c r="AM129" s="105">
        <v>0</v>
      </c>
      <c r="AN129" s="105">
        <v>0</v>
      </c>
      <c r="AO129" s="105">
        <v>0</v>
      </c>
      <c r="AP129" s="105">
        <v>0</v>
      </c>
      <c r="AQ129" s="105">
        <v>0</v>
      </c>
      <c r="AR129" s="105">
        <v>0</v>
      </c>
      <c r="AS129" s="105">
        <v>0</v>
      </c>
      <c r="AT129" s="105">
        <v>0</v>
      </c>
      <c r="AU129" s="105">
        <v>0</v>
      </c>
      <c r="AV129" s="106">
        <f t="shared" si="38"/>
        <v>0.2</v>
      </c>
      <c r="AW129" s="41">
        <v>0</v>
      </c>
      <c r="AX129" s="41">
        <f t="shared" si="28"/>
        <v>0</v>
      </c>
      <c r="AY129" s="107" t="s">
        <v>203</v>
      </c>
      <c r="AZ129" s="108"/>
      <c r="BA129" s="108"/>
      <c r="BB129" s="110"/>
      <c r="BC129" s="109" t="s">
        <v>455</v>
      </c>
      <c r="BD129" s="109" t="s">
        <v>455</v>
      </c>
      <c r="BE129" s="110"/>
      <c r="BF129" s="110"/>
      <c r="BG129" s="110"/>
      <c r="BH129" s="110"/>
      <c r="BI129" s="110"/>
      <c r="BJ129" s="87"/>
      <c r="BK129" s="27">
        <v>14</v>
      </c>
    </row>
    <row r="130" spans="1:63" s="187" customFormat="1" ht="12.95" customHeight="1" x14ac:dyDescent="0.25">
      <c r="A130" s="182" t="s">
        <v>405</v>
      </c>
      <c r="B130" s="158">
        <v>210035482</v>
      </c>
      <c r="C130" s="158" t="s">
        <v>686</v>
      </c>
      <c r="D130" s="158"/>
      <c r="E130" s="212"/>
      <c r="F130" s="193" t="s">
        <v>453</v>
      </c>
      <c r="G130" s="193" t="s">
        <v>407</v>
      </c>
      <c r="H130" s="193" t="s">
        <v>454</v>
      </c>
      <c r="I130" s="183" t="s">
        <v>143</v>
      </c>
      <c r="J130" s="152" t="s">
        <v>149</v>
      </c>
      <c r="K130" s="183" t="s">
        <v>196</v>
      </c>
      <c r="L130" s="182">
        <v>30</v>
      </c>
      <c r="M130" s="153" t="s">
        <v>197</v>
      </c>
      <c r="N130" s="194" t="s">
        <v>365</v>
      </c>
      <c r="O130" s="152" t="s">
        <v>166</v>
      </c>
      <c r="P130" s="183" t="s">
        <v>125</v>
      </c>
      <c r="Q130" s="182" t="s">
        <v>122</v>
      </c>
      <c r="R130" s="183" t="s">
        <v>200</v>
      </c>
      <c r="S130" s="183" t="s">
        <v>201</v>
      </c>
      <c r="T130" s="182"/>
      <c r="U130" s="182" t="s">
        <v>398</v>
      </c>
      <c r="V130" s="182" t="s">
        <v>146</v>
      </c>
      <c r="W130" s="193">
        <v>30</v>
      </c>
      <c r="X130" s="193">
        <v>60</v>
      </c>
      <c r="Y130" s="156">
        <v>10</v>
      </c>
      <c r="Z130" s="196" t="s">
        <v>409</v>
      </c>
      <c r="AA130" s="181" t="s">
        <v>138</v>
      </c>
      <c r="AB130" s="185">
        <v>0</v>
      </c>
      <c r="AC130" s="197">
        <v>347450.49</v>
      </c>
      <c r="AD130" s="185">
        <v>0</v>
      </c>
      <c r="AE130" s="185">
        <v>0</v>
      </c>
      <c r="AF130" s="185">
        <v>0.1</v>
      </c>
      <c r="AG130" s="185">
        <v>306656.82</v>
      </c>
      <c r="AH130" s="185">
        <v>30665.682000000001</v>
      </c>
      <c r="AI130" s="185">
        <v>34345.563840000003</v>
      </c>
      <c r="AJ130" s="186">
        <v>0</v>
      </c>
      <c r="AK130" s="186">
        <v>0</v>
      </c>
      <c r="AL130" s="186">
        <v>0</v>
      </c>
      <c r="AM130" s="186">
        <v>0</v>
      </c>
      <c r="AN130" s="186">
        <v>0</v>
      </c>
      <c r="AO130" s="186">
        <v>0</v>
      </c>
      <c r="AP130" s="186">
        <v>0</v>
      </c>
      <c r="AQ130" s="186">
        <v>0</v>
      </c>
      <c r="AR130" s="186">
        <v>0</v>
      </c>
      <c r="AS130" s="186">
        <v>0</v>
      </c>
      <c r="AT130" s="186">
        <v>0</v>
      </c>
      <c r="AU130" s="186">
        <v>0</v>
      </c>
      <c r="AV130" s="186">
        <f t="shared" si="38"/>
        <v>0.1</v>
      </c>
      <c r="AW130" s="185">
        <f t="shared" si="33"/>
        <v>30665.682000000001</v>
      </c>
      <c r="AX130" s="185">
        <f t="shared" si="28"/>
        <v>34345.563840000003</v>
      </c>
      <c r="AY130" s="158" t="s">
        <v>203</v>
      </c>
      <c r="AZ130" s="183"/>
      <c r="BA130" s="183"/>
      <c r="BB130" s="195"/>
      <c r="BC130" s="193" t="s">
        <v>455</v>
      </c>
      <c r="BD130" s="193" t="s">
        <v>455</v>
      </c>
      <c r="BE130" s="195"/>
      <c r="BF130" s="195"/>
      <c r="BG130" s="195"/>
      <c r="BH130" s="195"/>
      <c r="BI130" s="195"/>
      <c r="BJ130" s="87"/>
      <c r="BK130" s="32" t="s">
        <v>653</v>
      </c>
    </row>
    <row r="131" spans="1:63" s="164" customFormat="1" ht="12.95" customHeight="1" x14ac:dyDescent="0.25">
      <c r="A131" s="66" t="s">
        <v>405</v>
      </c>
      <c r="B131" s="72"/>
      <c r="C131" s="189" t="s">
        <v>497</v>
      </c>
      <c r="D131" s="72"/>
      <c r="E131" s="211"/>
      <c r="F131" s="68" t="s">
        <v>456</v>
      </c>
      <c r="G131" s="68" t="s">
        <v>457</v>
      </c>
      <c r="H131" s="12" t="s">
        <v>458</v>
      </c>
      <c r="I131" s="25" t="s">
        <v>143</v>
      </c>
      <c r="J131" s="1" t="s">
        <v>149</v>
      </c>
      <c r="K131" s="25" t="s">
        <v>196</v>
      </c>
      <c r="L131" s="24">
        <v>30</v>
      </c>
      <c r="M131" s="69" t="s">
        <v>197</v>
      </c>
      <c r="N131" s="70" t="s">
        <v>365</v>
      </c>
      <c r="O131" s="24" t="s">
        <v>126</v>
      </c>
      <c r="P131" s="25" t="s">
        <v>125</v>
      </c>
      <c r="Q131" s="24" t="s">
        <v>122</v>
      </c>
      <c r="R131" s="25" t="s">
        <v>200</v>
      </c>
      <c r="S131" s="25" t="s">
        <v>201</v>
      </c>
      <c r="T131" s="24"/>
      <c r="U131" s="24" t="s">
        <v>398</v>
      </c>
      <c r="V131" s="24" t="s">
        <v>146</v>
      </c>
      <c r="W131" s="9">
        <v>30</v>
      </c>
      <c r="X131" s="9">
        <v>60</v>
      </c>
      <c r="Y131" s="16">
        <v>10</v>
      </c>
      <c r="Z131" s="86" t="s">
        <v>409</v>
      </c>
      <c r="AA131" s="5" t="s">
        <v>138</v>
      </c>
      <c r="AB131" s="71">
        <v>0.3</v>
      </c>
      <c r="AC131" s="190">
        <v>47898.58</v>
      </c>
      <c r="AD131" s="71">
        <f t="shared" si="34"/>
        <v>14369.574000000001</v>
      </c>
      <c r="AE131" s="71">
        <f t="shared" si="35"/>
        <v>16093.922880000002</v>
      </c>
      <c r="AF131" s="71">
        <v>0.3</v>
      </c>
      <c r="AG131" s="190">
        <v>47898.58</v>
      </c>
      <c r="AH131" s="71">
        <f t="shared" si="36"/>
        <v>14369.574000000001</v>
      </c>
      <c r="AI131" s="71">
        <f t="shared" si="37"/>
        <v>16093.922880000002</v>
      </c>
      <c r="AJ131" s="19">
        <v>0</v>
      </c>
      <c r="AK131" s="19">
        <v>0</v>
      </c>
      <c r="AL131" s="19">
        <v>0</v>
      </c>
      <c r="AM131" s="19">
        <v>0</v>
      </c>
      <c r="AN131" s="19">
        <v>0</v>
      </c>
      <c r="AO131" s="19">
        <v>0</v>
      </c>
      <c r="AP131" s="19">
        <v>0</v>
      </c>
      <c r="AQ131" s="19">
        <v>0</v>
      </c>
      <c r="AR131" s="19">
        <v>0</v>
      </c>
      <c r="AS131" s="19">
        <v>0</v>
      </c>
      <c r="AT131" s="19">
        <v>0</v>
      </c>
      <c r="AU131" s="19">
        <v>0</v>
      </c>
      <c r="AV131" s="64">
        <f t="shared" si="38"/>
        <v>0.6</v>
      </c>
      <c r="AW131" s="41">
        <v>0</v>
      </c>
      <c r="AX131" s="41">
        <f t="shared" si="28"/>
        <v>0</v>
      </c>
      <c r="AY131" s="4" t="s">
        <v>203</v>
      </c>
      <c r="AZ131" s="25"/>
      <c r="BA131" s="25"/>
      <c r="BB131" s="44"/>
      <c r="BC131" s="12" t="s">
        <v>459</v>
      </c>
      <c r="BD131" s="12" t="s">
        <v>459</v>
      </c>
      <c r="BE131" s="44"/>
      <c r="BF131" s="44"/>
      <c r="BG131" s="44"/>
      <c r="BH131" s="44"/>
      <c r="BI131" s="44"/>
      <c r="BJ131" s="87"/>
      <c r="BK131" s="87"/>
    </row>
    <row r="132" spans="1:63" s="164" customFormat="1" ht="12.95" customHeight="1" x14ac:dyDescent="0.25">
      <c r="A132" s="66" t="s">
        <v>405</v>
      </c>
      <c r="B132" s="111"/>
      <c r="C132" s="191" t="s">
        <v>580</v>
      </c>
      <c r="D132" s="111"/>
      <c r="E132" s="211"/>
      <c r="F132" s="68" t="s">
        <v>456</v>
      </c>
      <c r="G132" s="68" t="s">
        <v>457</v>
      </c>
      <c r="H132" s="12" t="s">
        <v>458</v>
      </c>
      <c r="I132" s="25" t="s">
        <v>143</v>
      </c>
      <c r="J132" s="1" t="s">
        <v>149</v>
      </c>
      <c r="K132" s="25" t="s">
        <v>196</v>
      </c>
      <c r="L132" s="24">
        <v>30</v>
      </c>
      <c r="M132" s="69" t="s">
        <v>197</v>
      </c>
      <c r="N132" s="70" t="s">
        <v>365</v>
      </c>
      <c r="O132" s="1" t="s">
        <v>166</v>
      </c>
      <c r="P132" s="25" t="s">
        <v>125</v>
      </c>
      <c r="Q132" s="24" t="s">
        <v>122</v>
      </c>
      <c r="R132" s="25" t="s">
        <v>200</v>
      </c>
      <c r="S132" s="25" t="s">
        <v>201</v>
      </c>
      <c r="T132" s="24"/>
      <c r="U132" s="24" t="s">
        <v>398</v>
      </c>
      <c r="V132" s="24" t="s">
        <v>146</v>
      </c>
      <c r="W132" s="9">
        <v>30</v>
      </c>
      <c r="X132" s="9">
        <v>60</v>
      </c>
      <c r="Y132" s="16">
        <v>10</v>
      </c>
      <c r="Z132" s="86" t="s">
        <v>409</v>
      </c>
      <c r="AA132" s="5" t="s">
        <v>138</v>
      </c>
      <c r="AB132" s="102">
        <v>0.3</v>
      </c>
      <c r="AC132" s="192">
        <v>47898.58</v>
      </c>
      <c r="AD132" s="103">
        <f t="shared" ref="AD132" si="99">AB132*AC132</f>
        <v>14369.574000000001</v>
      </c>
      <c r="AE132" s="103">
        <f t="shared" si="35"/>
        <v>16093.922880000002</v>
      </c>
      <c r="AF132" s="104">
        <v>0.3</v>
      </c>
      <c r="AG132" s="192">
        <v>47898.58</v>
      </c>
      <c r="AH132" s="103">
        <f t="shared" ref="AH132" si="100">AF132*AG132</f>
        <v>14369.574000000001</v>
      </c>
      <c r="AI132" s="103">
        <f t="shared" si="37"/>
        <v>16093.922880000002</v>
      </c>
      <c r="AJ132" s="105">
        <v>0</v>
      </c>
      <c r="AK132" s="105">
        <v>0</v>
      </c>
      <c r="AL132" s="105">
        <v>0</v>
      </c>
      <c r="AM132" s="105">
        <v>0</v>
      </c>
      <c r="AN132" s="105">
        <v>0</v>
      </c>
      <c r="AO132" s="105">
        <v>0</v>
      </c>
      <c r="AP132" s="105">
        <v>0</v>
      </c>
      <c r="AQ132" s="105">
        <v>0</v>
      </c>
      <c r="AR132" s="105">
        <v>0</v>
      </c>
      <c r="AS132" s="105">
        <v>0</v>
      </c>
      <c r="AT132" s="105">
        <v>0</v>
      </c>
      <c r="AU132" s="105">
        <v>0</v>
      </c>
      <c r="AV132" s="106">
        <f t="shared" si="38"/>
        <v>0.6</v>
      </c>
      <c r="AW132" s="41">
        <v>0</v>
      </c>
      <c r="AX132" s="41">
        <f t="shared" si="28"/>
        <v>0</v>
      </c>
      <c r="AY132" s="107" t="s">
        <v>203</v>
      </c>
      <c r="AZ132" s="108"/>
      <c r="BA132" s="108"/>
      <c r="BB132" s="110"/>
      <c r="BC132" s="109" t="s">
        <v>459</v>
      </c>
      <c r="BD132" s="109" t="s">
        <v>459</v>
      </c>
      <c r="BE132" s="110"/>
      <c r="BF132" s="110"/>
      <c r="BG132" s="110"/>
      <c r="BH132" s="110"/>
      <c r="BI132" s="110"/>
      <c r="BJ132" s="87"/>
      <c r="BK132" s="27">
        <v>14</v>
      </c>
    </row>
    <row r="133" spans="1:63" s="187" customFormat="1" ht="12.95" customHeight="1" x14ac:dyDescent="0.25">
      <c r="A133" s="182" t="s">
        <v>405</v>
      </c>
      <c r="B133" s="158">
        <v>210020076</v>
      </c>
      <c r="C133" s="158" t="s">
        <v>687</v>
      </c>
      <c r="D133" s="158"/>
      <c r="E133" s="212"/>
      <c r="F133" s="193" t="s">
        <v>456</v>
      </c>
      <c r="G133" s="193" t="s">
        <v>457</v>
      </c>
      <c r="H133" s="193" t="s">
        <v>458</v>
      </c>
      <c r="I133" s="183" t="s">
        <v>143</v>
      </c>
      <c r="J133" s="152" t="s">
        <v>149</v>
      </c>
      <c r="K133" s="183" t="s">
        <v>196</v>
      </c>
      <c r="L133" s="182">
        <v>30</v>
      </c>
      <c r="M133" s="153" t="s">
        <v>197</v>
      </c>
      <c r="N133" s="194" t="s">
        <v>365</v>
      </c>
      <c r="O133" s="152" t="s">
        <v>166</v>
      </c>
      <c r="P133" s="183" t="s">
        <v>125</v>
      </c>
      <c r="Q133" s="182" t="s">
        <v>122</v>
      </c>
      <c r="R133" s="183" t="s">
        <v>200</v>
      </c>
      <c r="S133" s="183" t="s">
        <v>201</v>
      </c>
      <c r="T133" s="182"/>
      <c r="U133" s="182" t="s">
        <v>398</v>
      </c>
      <c r="V133" s="182" t="s">
        <v>146</v>
      </c>
      <c r="W133" s="193">
        <v>30</v>
      </c>
      <c r="X133" s="193">
        <v>60</v>
      </c>
      <c r="Y133" s="156">
        <v>10</v>
      </c>
      <c r="Z133" s="196" t="s">
        <v>409</v>
      </c>
      <c r="AA133" s="181" t="s">
        <v>138</v>
      </c>
      <c r="AB133" s="185">
        <v>0</v>
      </c>
      <c r="AC133" s="197">
        <v>47898.58</v>
      </c>
      <c r="AD133" s="185">
        <v>0</v>
      </c>
      <c r="AE133" s="185">
        <v>0</v>
      </c>
      <c r="AF133" s="185">
        <v>0.3</v>
      </c>
      <c r="AG133" s="185">
        <v>47898.58</v>
      </c>
      <c r="AH133" s="185">
        <v>14369.574000000001</v>
      </c>
      <c r="AI133" s="185">
        <v>16093.922880000002</v>
      </c>
      <c r="AJ133" s="186">
        <v>0</v>
      </c>
      <c r="AK133" s="186">
        <v>0</v>
      </c>
      <c r="AL133" s="186">
        <v>0</v>
      </c>
      <c r="AM133" s="186">
        <v>0</v>
      </c>
      <c r="AN133" s="186">
        <v>0</v>
      </c>
      <c r="AO133" s="186">
        <v>0</v>
      </c>
      <c r="AP133" s="186">
        <v>0</v>
      </c>
      <c r="AQ133" s="186">
        <v>0</v>
      </c>
      <c r="AR133" s="186">
        <v>0</v>
      </c>
      <c r="AS133" s="186">
        <v>0</v>
      </c>
      <c r="AT133" s="186">
        <v>0</v>
      </c>
      <c r="AU133" s="186">
        <v>0</v>
      </c>
      <c r="AV133" s="186">
        <f t="shared" si="38"/>
        <v>0.3</v>
      </c>
      <c r="AW133" s="185">
        <f t="shared" si="33"/>
        <v>14369.574000000001</v>
      </c>
      <c r="AX133" s="185">
        <f t="shared" si="28"/>
        <v>16093.922880000002</v>
      </c>
      <c r="AY133" s="158" t="s">
        <v>203</v>
      </c>
      <c r="AZ133" s="183"/>
      <c r="BA133" s="183"/>
      <c r="BB133" s="195"/>
      <c r="BC133" s="193" t="s">
        <v>459</v>
      </c>
      <c r="BD133" s="193" t="s">
        <v>459</v>
      </c>
      <c r="BE133" s="195"/>
      <c r="BF133" s="195"/>
      <c r="BG133" s="195"/>
      <c r="BH133" s="195"/>
      <c r="BI133" s="195"/>
      <c r="BJ133" s="87"/>
      <c r="BK133" s="32" t="s">
        <v>653</v>
      </c>
    </row>
    <row r="134" spans="1:63" s="164" customFormat="1" ht="12.95" customHeight="1" x14ac:dyDescent="0.25">
      <c r="A134" s="66" t="s">
        <v>405</v>
      </c>
      <c r="B134" s="72"/>
      <c r="C134" s="189" t="s">
        <v>498</v>
      </c>
      <c r="D134" s="72"/>
      <c r="E134" s="211"/>
      <c r="F134" s="68" t="s">
        <v>460</v>
      </c>
      <c r="G134" s="68" t="s">
        <v>457</v>
      </c>
      <c r="H134" s="12" t="s">
        <v>461</v>
      </c>
      <c r="I134" s="25" t="s">
        <v>143</v>
      </c>
      <c r="J134" s="1" t="s">
        <v>149</v>
      </c>
      <c r="K134" s="25" t="s">
        <v>196</v>
      </c>
      <c r="L134" s="24">
        <v>30</v>
      </c>
      <c r="M134" s="69" t="s">
        <v>197</v>
      </c>
      <c r="N134" s="70" t="s">
        <v>365</v>
      </c>
      <c r="O134" s="24" t="s">
        <v>126</v>
      </c>
      <c r="P134" s="25" t="s">
        <v>125</v>
      </c>
      <c r="Q134" s="24" t="s">
        <v>122</v>
      </c>
      <c r="R134" s="25" t="s">
        <v>200</v>
      </c>
      <c r="S134" s="25" t="s">
        <v>201</v>
      </c>
      <c r="T134" s="24"/>
      <c r="U134" s="24" t="s">
        <v>398</v>
      </c>
      <c r="V134" s="24" t="s">
        <v>146</v>
      </c>
      <c r="W134" s="9">
        <v>30</v>
      </c>
      <c r="X134" s="9">
        <v>60</v>
      </c>
      <c r="Y134" s="16">
        <v>10</v>
      </c>
      <c r="Z134" s="86" t="s">
        <v>409</v>
      </c>
      <c r="AA134" s="5" t="s">
        <v>138</v>
      </c>
      <c r="AB134" s="71">
        <v>57.2</v>
      </c>
      <c r="AC134" s="190">
        <v>255882.98</v>
      </c>
      <c r="AD134" s="71">
        <f t="shared" si="34"/>
        <v>14636506.456000002</v>
      </c>
      <c r="AE134" s="71">
        <f t="shared" si="35"/>
        <v>16392887.230720004</v>
      </c>
      <c r="AF134" s="71">
        <v>57.2</v>
      </c>
      <c r="AG134" s="190">
        <v>255882.98</v>
      </c>
      <c r="AH134" s="71">
        <f t="shared" si="36"/>
        <v>14636506.456000002</v>
      </c>
      <c r="AI134" s="71">
        <f t="shared" si="37"/>
        <v>16392887.230720004</v>
      </c>
      <c r="AJ134" s="19">
        <v>0</v>
      </c>
      <c r="AK134" s="19">
        <v>0</v>
      </c>
      <c r="AL134" s="19">
        <v>0</v>
      </c>
      <c r="AM134" s="19">
        <v>0</v>
      </c>
      <c r="AN134" s="19">
        <v>0</v>
      </c>
      <c r="AO134" s="19">
        <v>0</v>
      </c>
      <c r="AP134" s="19">
        <v>0</v>
      </c>
      <c r="AQ134" s="19">
        <v>0</v>
      </c>
      <c r="AR134" s="19">
        <v>0</v>
      </c>
      <c r="AS134" s="19">
        <v>0</v>
      </c>
      <c r="AT134" s="19">
        <v>0</v>
      </c>
      <c r="AU134" s="19">
        <v>0</v>
      </c>
      <c r="AV134" s="64">
        <f t="shared" si="38"/>
        <v>114.4</v>
      </c>
      <c r="AW134" s="41">
        <v>0</v>
      </c>
      <c r="AX134" s="41">
        <f t="shared" si="28"/>
        <v>0</v>
      </c>
      <c r="AY134" s="4" t="s">
        <v>203</v>
      </c>
      <c r="AZ134" s="25"/>
      <c r="BA134" s="25"/>
      <c r="BB134" s="44"/>
      <c r="BC134" s="12" t="s">
        <v>462</v>
      </c>
      <c r="BD134" s="12" t="s">
        <v>462</v>
      </c>
      <c r="BE134" s="44"/>
      <c r="BF134" s="44"/>
      <c r="BG134" s="44"/>
      <c r="BH134" s="44"/>
      <c r="BI134" s="44"/>
      <c r="BJ134" s="87"/>
      <c r="BK134" s="87"/>
    </row>
    <row r="135" spans="1:63" s="164" customFormat="1" ht="12.95" customHeight="1" x14ac:dyDescent="0.25">
      <c r="A135" s="66" t="s">
        <v>405</v>
      </c>
      <c r="B135" s="111"/>
      <c r="C135" s="191" t="s">
        <v>581</v>
      </c>
      <c r="D135" s="111"/>
      <c r="E135" s="211"/>
      <c r="F135" s="68" t="s">
        <v>460</v>
      </c>
      <c r="G135" s="68" t="s">
        <v>457</v>
      </c>
      <c r="H135" s="12" t="s">
        <v>461</v>
      </c>
      <c r="I135" s="25" t="s">
        <v>143</v>
      </c>
      <c r="J135" s="1" t="s">
        <v>149</v>
      </c>
      <c r="K135" s="25" t="s">
        <v>196</v>
      </c>
      <c r="L135" s="24">
        <v>30</v>
      </c>
      <c r="M135" s="69" t="s">
        <v>197</v>
      </c>
      <c r="N135" s="70" t="s">
        <v>365</v>
      </c>
      <c r="O135" s="1" t="s">
        <v>166</v>
      </c>
      <c r="P135" s="25" t="s">
        <v>125</v>
      </c>
      <c r="Q135" s="24" t="s">
        <v>122</v>
      </c>
      <c r="R135" s="25" t="s">
        <v>200</v>
      </c>
      <c r="S135" s="25" t="s">
        <v>201</v>
      </c>
      <c r="T135" s="24"/>
      <c r="U135" s="24" t="s">
        <v>398</v>
      </c>
      <c r="V135" s="24" t="s">
        <v>146</v>
      </c>
      <c r="W135" s="9">
        <v>30</v>
      </c>
      <c r="X135" s="9">
        <v>60</v>
      </c>
      <c r="Y135" s="16">
        <v>10</v>
      </c>
      <c r="Z135" s="86" t="s">
        <v>409</v>
      </c>
      <c r="AA135" s="5" t="s">
        <v>138</v>
      </c>
      <c r="AB135" s="102">
        <v>57.2</v>
      </c>
      <c r="AC135" s="192">
        <v>255882.98</v>
      </c>
      <c r="AD135" s="103">
        <f t="shared" ref="AD135" si="101">AB135*AC135</f>
        <v>14636506.456000002</v>
      </c>
      <c r="AE135" s="103">
        <f t="shared" si="35"/>
        <v>16392887.230720004</v>
      </c>
      <c r="AF135" s="104">
        <v>57.2</v>
      </c>
      <c r="AG135" s="192">
        <v>255882.98</v>
      </c>
      <c r="AH135" s="103">
        <f t="shared" ref="AH135" si="102">AF135*AG135</f>
        <v>14636506.456000002</v>
      </c>
      <c r="AI135" s="103">
        <f t="shared" si="37"/>
        <v>16392887.230720004</v>
      </c>
      <c r="AJ135" s="105">
        <v>0</v>
      </c>
      <c r="AK135" s="105">
        <v>0</v>
      </c>
      <c r="AL135" s="105">
        <v>0</v>
      </c>
      <c r="AM135" s="105">
        <v>0</v>
      </c>
      <c r="AN135" s="105">
        <v>0</v>
      </c>
      <c r="AO135" s="105">
        <v>0</v>
      </c>
      <c r="AP135" s="105">
        <v>0</v>
      </c>
      <c r="AQ135" s="105">
        <v>0</v>
      </c>
      <c r="AR135" s="105">
        <v>0</v>
      </c>
      <c r="AS135" s="105">
        <v>0</v>
      </c>
      <c r="AT135" s="105">
        <v>0</v>
      </c>
      <c r="AU135" s="105">
        <v>0</v>
      </c>
      <c r="AV135" s="106">
        <f t="shared" si="38"/>
        <v>114.4</v>
      </c>
      <c r="AW135" s="41">
        <v>0</v>
      </c>
      <c r="AX135" s="41">
        <f t="shared" si="28"/>
        <v>0</v>
      </c>
      <c r="AY135" s="107" t="s">
        <v>203</v>
      </c>
      <c r="AZ135" s="108"/>
      <c r="BA135" s="108"/>
      <c r="BB135" s="110"/>
      <c r="BC135" s="109" t="s">
        <v>462</v>
      </c>
      <c r="BD135" s="109" t="s">
        <v>462</v>
      </c>
      <c r="BE135" s="110"/>
      <c r="BF135" s="110"/>
      <c r="BG135" s="110"/>
      <c r="BH135" s="110"/>
      <c r="BI135" s="110"/>
      <c r="BJ135" s="87"/>
      <c r="BK135" s="27">
        <v>14</v>
      </c>
    </row>
    <row r="136" spans="1:63" s="187" customFormat="1" ht="12.95" customHeight="1" x14ac:dyDescent="0.25">
      <c r="A136" s="182" t="s">
        <v>405</v>
      </c>
      <c r="B136" s="158">
        <v>210023515</v>
      </c>
      <c r="C136" s="158" t="s">
        <v>688</v>
      </c>
      <c r="D136" s="158"/>
      <c r="E136" s="212"/>
      <c r="F136" s="193" t="s">
        <v>460</v>
      </c>
      <c r="G136" s="193" t="s">
        <v>457</v>
      </c>
      <c r="H136" s="193" t="s">
        <v>461</v>
      </c>
      <c r="I136" s="183" t="s">
        <v>143</v>
      </c>
      <c r="J136" s="152" t="s">
        <v>149</v>
      </c>
      <c r="K136" s="183" t="s">
        <v>196</v>
      </c>
      <c r="L136" s="182">
        <v>30</v>
      </c>
      <c r="M136" s="153" t="s">
        <v>197</v>
      </c>
      <c r="N136" s="194" t="s">
        <v>365</v>
      </c>
      <c r="O136" s="152" t="s">
        <v>166</v>
      </c>
      <c r="P136" s="183" t="s">
        <v>125</v>
      </c>
      <c r="Q136" s="182" t="s">
        <v>122</v>
      </c>
      <c r="R136" s="183" t="s">
        <v>200</v>
      </c>
      <c r="S136" s="183" t="s">
        <v>201</v>
      </c>
      <c r="T136" s="182"/>
      <c r="U136" s="182" t="s">
        <v>398</v>
      </c>
      <c r="V136" s="182" t="s">
        <v>146</v>
      </c>
      <c r="W136" s="193">
        <v>30</v>
      </c>
      <c r="X136" s="193">
        <v>60</v>
      </c>
      <c r="Y136" s="156">
        <v>10</v>
      </c>
      <c r="Z136" s="196" t="s">
        <v>409</v>
      </c>
      <c r="AA136" s="181" t="s">
        <v>138</v>
      </c>
      <c r="AB136" s="185">
        <v>48.91</v>
      </c>
      <c r="AC136" s="197">
        <v>255882.98</v>
      </c>
      <c r="AD136" s="185">
        <v>12515236.5518</v>
      </c>
      <c r="AE136" s="185">
        <v>14017064.938016001</v>
      </c>
      <c r="AF136" s="185">
        <v>57.2</v>
      </c>
      <c r="AG136" s="185">
        <v>229950</v>
      </c>
      <c r="AH136" s="185">
        <v>13153140</v>
      </c>
      <c r="AI136" s="185">
        <v>14731516.800000001</v>
      </c>
      <c r="AJ136" s="186">
        <v>0</v>
      </c>
      <c r="AK136" s="186">
        <v>0</v>
      </c>
      <c r="AL136" s="186">
        <v>0</v>
      </c>
      <c r="AM136" s="186">
        <v>0</v>
      </c>
      <c r="AN136" s="186">
        <v>0</v>
      </c>
      <c r="AO136" s="186">
        <v>0</v>
      </c>
      <c r="AP136" s="186">
        <v>0</v>
      </c>
      <c r="AQ136" s="186">
        <v>0</v>
      </c>
      <c r="AR136" s="186">
        <v>0</v>
      </c>
      <c r="AS136" s="186">
        <v>0</v>
      </c>
      <c r="AT136" s="186">
        <v>0</v>
      </c>
      <c r="AU136" s="186">
        <v>0</v>
      </c>
      <c r="AV136" s="186">
        <f t="shared" si="38"/>
        <v>106.11</v>
      </c>
      <c r="AW136" s="185">
        <f t="shared" ref="AW136" si="103">AD136+AH136+AL136+AP136+AT136</f>
        <v>25668376.551799998</v>
      </c>
      <c r="AX136" s="185">
        <f t="shared" si="28"/>
        <v>28748581.738016002</v>
      </c>
      <c r="AY136" s="158" t="s">
        <v>203</v>
      </c>
      <c r="AZ136" s="183"/>
      <c r="BA136" s="183"/>
      <c r="BB136" s="195"/>
      <c r="BC136" s="193" t="s">
        <v>462</v>
      </c>
      <c r="BD136" s="193" t="s">
        <v>462</v>
      </c>
      <c r="BE136" s="195"/>
      <c r="BF136" s="195"/>
      <c r="BG136" s="195"/>
      <c r="BH136" s="195"/>
      <c r="BI136" s="195"/>
      <c r="BJ136" s="87"/>
      <c r="BK136" s="32" t="s">
        <v>653</v>
      </c>
    </row>
    <row r="137" spans="1:63" s="164" customFormat="1" ht="12.95" customHeight="1" x14ac:dyDescent="0.25">
      <c r="A137" s="66" t="s">
        <v>405</v>
      </c>
      <c r="B137" s="72"/>
      <c r="C137" s="189" t="s">
        <v>499</v>
      </c>
      <c r="D137" s="72"/>
      <c r="E137" s="211"/>
      <c r="F137" s="68" t="s">
        <v>463</v>
      </c>
      <c r="G137" s="68" t="s">
        <v>457</v>
      </c>
      <c r="H137" s="12" t="s">
        <v>464</v>
      </c>
      <c r="I137" s="25" t="s">
        <v>143</v>
      </c>
      <c r="J137" s="1" t="s">
        <v>149</v>
      </c>
      <c r="K137" s="25" t="s">
        <v>196</v>
      </c>
      <c r="L137" s="24">
        <v>30</v>
      </c>
      <c r="M137" s="69" t="s">
        <v>197</v>
      </c>
      <c r="N137" s="70" t="s">
        <v>365</v>
      </c>
      <c r="O137" s="24" t="s">
        <v>126</v>
      </c>
      <c r="P137" s="25" t="s">
        <v>125</v>
      </c>
      <c r="Q137" s="24" t="s">
        <v>122</v>
      </c>
      <c r="R137" s="25" t="s">
        <v>200</v>
      </c>
      <c r="S137" s="25" t="s">
        <v>201</v>
      </c>
      <c r="T137" s="24"/>
      <c r="U137" s="24" t="s">
        <v>398</v>
      </c>
      <c r="V137" s="24" t="s">
        <v>146</v>
      </c>
      <c r="W137" s="9">
        <v>30</v>
      </c>
      <c r="X137" s="9">
        <v>60</v>
      </c>
      <c r="Y137" s="16">
        <v>10</v>
      </c>
      <c r="Z137" s="86" t="s">
        <v>409</v>
      </c>
      <c r="AA137" s="5" t="s">
        <v>138</v>
      </c>
      <c r="AB137" s="71">
        <v>5</v>
      </c>
      <c r="AC137" s="190">
        <v>609901.93000000005</v>
      </c>
      <c r="AD137" s="71">
        <f t="shared" si="34"/>
        <v>3049509.6500000004</v>
      </c>
      <c r="AE137" s="71">
        <f t="shared" si="35"/>
        <v>3415450.8080000007</v>
      </c>
      <c r="AF137" s="71">
        <v>5</v>
      </c>
      <c r="AG137" s="190">
        <v>609901.93000000005</v>
      </c>
      <c r="AH137" s="71">
        <f t="shared" si="36"/>
        <v>3049509.6500000004</v>
      </c>
      <c r="AI137" s="71">
        <f t="shared" si="37"/>
        <v>3415450.8080000007</v>
      </c>
      <c r="AJ137" s="19">
        <v>0</v>
      </c>
      <c r="AK137" s="19">
        <v>0</v>
      </c>
      <c r="AL137" s="19">
        <v>0</v>
      </c>
      <c r="AM137" s="19">
        <v>0</v>
      </c>
      <c r="AN137" s="19">
        <v>0</v>
      </c>
      <c r="AO137" s="19">
        <v>0</v>
      </c>
      <c r="AP137" s="19">
        <v>0</v>
      </c>
      <c r="AQ137" s="19">
        <v>0</v>
      </c>
      <c r="AR137" s="19">
        <v>0</v>
      </c>
      <c r="AS137" s="19">
        <v>0</v>
      </c>
      <c r="AT137" s="19">
        <v>0</v>
      </c>
      <c r="AU137" s="19">
        <v>0</v>
      </c>
      <c r="AV137" s="64">
        <f t="shared" si="38"/>
        <v>10</v>
      </c>
      <c r="AW137" s="41">
        <v>0</v>
      </c>
      <c r="AX137" s="41">
        <f t="shared" si="28"/>
        <v>0</v>
      </c>
      <c r="AY137" s="4" t="s">
        <v>203</v>
      </c>
      <c r="AZ137" s="25"/>
      <c r="BA137" s="25"/>
      <c r="BB137" s="44"/>
      <c r="BC137" s="12" t="s">
        <v>465</v>
      </c>
      <c r="BD137" s="25"/>
      <c r="BE137" s="44"/>
      <c r="BF137" s="44"/>
      <c r="BG137" s="44"/>
      <c r="BH137" s="44"/>
      <c r="BI137" s="44"/>
      <c r="BJ137" s="87"/>
      <c r="BK137" s="87"/>
    </row>
    <row r="138" spans="1:63" s="164" customFormat="1" ht="12.95" customHeight="1" x14ac:dyDescent="0.25">
      <c r="A138" s="66" t="s">
        <v>405</v>
      </c>
      <c r="B138" s="101"/>
      <c r="C138" s="191" t="s">
        <v>582</v>
      </c>
      <c r="D138" s="111"/>
      <c r="E138" s="211"/>
      <c r="F138" s="68" t="s">
        <v>463</v>
      </c>
      <c r="G138" s="68" t="s">
        <v>457</v>
      </c>
      <c r="H138" s="12" t="s">
        <v>464</v>
      </c>
      <c r="I138" s="25" t="s">
        <v>143</v>
      </c>
      <c r="J138" s="1" t="s">
        <v>149</v>
      </c>
      <c r="K138" s="25" t="s">
        <v>196</v>
      </c>
      <c r="L138" s="24">
        <v>30</v>
      </c>
      <c r="M138" s="69" t="s">
        <v>197</v>
      </c>
      <c r="N138" s="70" t="s">
        <v>365</v>
      </c>
      <c r="O138" s="1" t="s">
        <v>166</v>
      </c>
      <c r="P138" s="25" t="s">
        <v>125</v>
      </c>
      <c r="Q138" s="24" t="s">
        <v>122</v>
      </c>
      <c r="R138" s="25" t="s">
        <v>200</v>
      </c>
      <c r="S138" s="25" t="s">
        <v>201</v>
      </c>
      <c r="T138" s="24"/>
      <c r="U138" s="24" t="s">
        <v>398</v>
      </c>
      <c r="V138" s="24" t="s">
        <v>146</v>
      </c>
      <c r="W138" s="9">
        <v>30</v>
      </c>
      <c r="X138" s="9">
        <v>60</v>
      </c>
      <c r="Y138" s="16">
        <v>10</v>
      </c>
      <c r="Z138" s="86" t="s">
        <v>409</v>
      </c>
      <c r="AA138" s="5" t="s">
        <v>138</v>
      </c>
      <c r="AB138" s="102">
        <v>5</v>
      </c>
      <c r="AC138" s="192">
        <v>609901.93000000005</v>
      </c>
      <c r="AD138" s="103">
        <f t="shared" ref="AD138" si="104">AB138*AC138</f>
        <v>3049509.6500000004</v>
      </c>
      <c r="AE138" s="103">
        <f t="shared" ref="AE138" si="105">AD138*1.12</f>
        <v>3415450.8080000007</v>
      </c>
      <c r="AF138" s="104">
        <v>5</v>
      </c>
      <c r="AG138" s="192">
        <v>609901.93000000005</v>
      </c>
      <c r="AH138" s="103">
        <f t="shared" ref="AH138" si="106">AF138*AG138</f>
        <v>3049509.6500000004</v>
      </c>
      <c r="AI138" s="103">
        <f t="shared" ref="AI138:AI159" si="107">AH138*1.12</f>
        <v>3415450.8080000007</v>
      </c>
      <c r="AJ138" s="105">
        <v>0</v>
      </c>
      <c r="AK138" s="105">
        <v>0</v>
      </c>
      <c r="AL138" s="105">
        <v>0</v>
      </c>
      <c r="AM138" s="105">
        <v>0</v>
      </c>
      <c r="AN138" s="105">
        <v>0</v>
      </c>
      <c r="AO138" s="105">
        <v>0</v>
      </c>
      <c r="AP138" s="105">
        <v>0</v>
      </c>
      <c r="AQ138" s="105">
        <v>0</v>
      </c>
      <c r="AR138" s="105">
        <v>0</v>
      </c>
      <c r="AS138" s="105">
        <v>0</v>
      </c>
      <c r="AT138" s="105">
        <v>0</v>
      </c>
      <c r="AU138" s="105">
        <v>0</v>
      </c>
      <c r="AV138" s="106">
        <f t="shared" ref="AV138:AV139" si="108">AB138+AF138+AJ138+AN138+AR138</f>
        <v>10</v>
      </c>
      <c r="AW138" s="41">
        <v>0</v>
      </c>
      <c r="AX138" s="41">
        <f t="shared" ref="AX138" si="109">AW138*1.12</f>
        <v>0</v>
      </c>
      <c r="AY138" s="107" t="s">
        <v>203</v>
      </c>
      <c r="AZ138" s="108"/>
      <c r="BA138" s="108"/>
      <c r="BB138" s="110"/>
      <c r="BC138" s="109" t="s">
        <v>465</v>
      </c>
      <c r="BD138" s="108"/>
      <c r="BE138" s="110"/>
      <c r="BF138" s="110"/>
      <c r="BG138" s="110"/>
      <c r="BH138" s="110"/>
      <c r="BI138" s="110"/>
      <c r="BJ138" s="87"/>
      <c r="BK138" s="27">
        <v>14</v>
      </c>
    </row>
    <row r="139" spans="1:63" s="187" customFormat="1" ht="12.95" customHeight="1" x14ac:dyDescent="0.25">
      <c r="A139" s="182" t="s">
        <v>405</v>
      </c>
      <c r="B139" s="158">
        <v>210034665</v>
      </c>
      <c r="C139" s="158" t="s">
        <v>689</v>
      </c>
      <c r="D139" s="158"/>
      <c r="E139" s="212"/>
      <c r="F139" s="193" t="s">
        <v>463</v>
      </c>
      <c r="G139" s="193" t="s">
        <v>457</v>
      </c>
      <c r="H139" s="193" t="s">
        <v>464</v>
      </c>
      <c r="I139" s="183" t="s">
        <v>143</v>
      </c>
      <c r="J139" s="152" t="s">
        <v>149</v>
      </c>
      <c r="K139" s="183" t="s">
        <v>196</v>
      </c>
      <c r="L139" s="182">
        <v>30</v>
      </c>
      <c r="M139" s="153" t="s">
        <v>197</v>
      </c>
      <c r="N139" s="194" t="s">
        <v>365</v>
      </c>
      <c r="O139" s="152" t="s">
        <v>166</v>
      </c>
      <c r="P139" s="183" t="s">
        <v>125</v>
      </c>
      <c r="Q139" s="182" t="s">
        <v>122</v>
      </c>
      <c r="R139" s="183" t="s">
        <v>200</v>
      </c>
      <c r="S139" s="183" t="s">
        <v>201</v>
      </c>
      <c r="T139" s="182"/>
      <c r="U139" s="182" t="s">
        <v>398</v>
      </c>
      <c r="V139" s="182" t="s">
        <v>146</v>
      </c>
      <c r="W139" s="193">
        <v>30</v>
      </c>
      <c r="X139" s="193">
        <v>60</v>
      </c>
      <c r="Y139" s="156">
        <v>10</v>
      </c>
      <c r="Z139" s="196" t="s">
        <v>409</v>
      </c>
      <c r="AA139" s="181" t="s">
        <v>138</v>
      </c>
      <c r="AB139" s="185">
        <v>2.4500000000000002</v>
      </c>
      <c r="AC139" s="197">
        <v>609901.93000000005</v>
      </c>
      <c r="AD139" s="185">
        <v>1494259.7285000002</v>
      </c>
      <c r="AE139" s="185">
        <v>1673570.8959200003</v>
      </c>
      <c r="AF139" s="185">
        <v>5</v>
      </c>
      <c r="AG139" s="185">
        <v>609901.93000000005</v>
      </c>
      <c r="AH139" s="185">
        <v>3049509.6500000004</v>
      </c>
      <c r="AI139" s="185">
        <v>3415450.8080000007</v>
      </c>
      <c r="AJ139" s="186">
        <v>0</v>
      </c>
      <c r="AK139" s="186">
        <v>0</v>
      </c>
      <c r="AL139" s="186">
        <v>0</v>
      </c>
      <c r="AM139" s="186">
        <v>0</v>
      </c>
      <c r="AN139" s="186">
        <v>0</v>
      </c>
      <c r="AO139" s="186">
        <v>0</v>
      </c>
      <c r="AP139" s="186">
        <v>0</v>
      </c>
      <c r="AQ139" s="186">
        <v>0</v>
      </c>
      <c r="AR139" s="186">
        <v>0</v>
      </c>
      <c r="AS139" s="186">
        <v>0</v>
      </c>
      <c r="AT139" s="186">
        <v>0</v>
      </c>
      <c r="AU139" s="186">
        <v>0</v>
      </c>
      <c r="AV139" s="186">
        <f t="shared" si="108"/>
        <v>7.45</v>
      </c>
      <c r="AW139" s="185">
        <f t="shared" ref="AW139" si="110">AD139+AH139+AL139+AP139+AT139</f>
        <v>4543769.3785000006</v>
      </c>
      <c r="AX139" s="185">
        <f t="shared" ref="AX139:AX159" si="111">AW139*1.12</f>
        <v>5089021.7039200012</v>
      </c>
      <c r="AY139" s="158" t="s">
        <v>203</v>
      </c>
      <c r="AZ139" s="183"/>
      <c r="BA139" s="183"/>
      <c r="BB139" s="195"/>
      <c r="BC139" s="193" t="s">
        <v>465</v>
      </c>
      <c r="BD139" s="183"/>
      <c r="BE139" s="195"/>
      <c r="BF139" s="195"/>
      <c r="BG139" s="195"/>
      <c r="BH139" s="195"/>
      <c r="BI139" s="195"/>
      <c r="BJ139" s="87"/>
      <c r="BK139" s="32" t="s">
        <v>653</v>
      </c>
    </row>
    <row r="140" spans="1:63" s="164" customFormat="1" ht="12.95" customHeight="1" x14ac:dyDescent="0.25">
      <c r="A140" s="1" t="s">
        <v>162</v>
      </c>
      <c r="B140" s="1" t="s">
        <v>218</v>
      </c>
      <c r="C140" s="148" t="s">
        <v>645</v>
      </c>
      <c r="D140" s="15">
        <v>210023363</v>
      </c>
      <c r="E140" s="15"/>
      <c r="F140" s="15" t="s">
        <v>631</v>
      </c>
      <c r="G140" s="15" t="s">
        <v>632</v>
      </c>
      <c r="H140" s="70" t="s">
        <v>633</v>
      </c>
      <c r="I140" s="15" t="s">
        <v>120</v>
      </c>
      <c r="J140" s="15"/>
      <c r="K140" s="15" t="s">
        <v>196</v>
      </c>
      <c r="L140" s="69" t="s">
        <v>76</v>
      </c>
      <c r="M140" s="69" t="s">
        <v>122</v>
      </c>
      <c r="N140" s="70" t="s">
        <v>634</v>
      </c>
      <c r="O140" s="69" t="s">
        <v>144</v>
      </c>
      <c r="P140" s="70" t="s">
        <v>125</v>
      </c>
      <c r="Q140" s="69" t="s">
        <v>122</v>
      </c>
      <c r="R140" s="70" t="s">
        <v>635</v>
      </c>
      <c r="S140" s="70" t="s">
        <v>201</v>
      </c>
      <c r="T140" s="6"/>
      <c r="U140" s="6" t="s">
        <v>636</v>
      </c>
      <c r="V140" s="6" t="s">
        <v>637</v>
      </c>
      <c r="W140" s="149">
        <v>30</v>
      </c>
      <c r="X140" s="70">
        <v>60</v>
      </c>
      <c r="Y140" s="70">
        <v>10</v>
      </c>
      <c r="Z140" s="39" t="s">
        <v>638</v>
      </c>
      <c r="AA140" s="70" t="s">
        <v>138</v>
      </c>
      <c r="AB140" s="39">
        <v>389</v>
      </c>
      <c r="AC140" s="150">
        <v>33487.129999999997</v>
      </c>
      <c r="AD140" s="150">
        <f>AC140*AB140</f>
        <v>13026493.569999998</v>
      </c>
      <c r="AE140" s="150">
        <f>AD140*1.12</f>
        <v>14589672.7984</v>
      </c>
      <c r="AF140" s="10">
        <v>500</v>
      </c>
      <c r="AG140" s="150">
        <v>33487.129999999997</v>
      </c>
      <c r="AH140" s="150">
        <f t="shared" ref="AH140:AH141" si="112">AG140*AF140</f>
        <v>16743564.999999998</v>
      </c>
      <c r="AI140" s="150">
        <f t="shared" si="107"/>
        <v>18752792.800000001</v>
      </c>
      <c r="AJ140" s="10">
        <v>500</v>
      </c>
      <c r="AK140" s="150">
        <v>33487.129999999997</v>
      </c>
      <c r="AL140" s="150">
        <f t="shared" ref="AL140:AL141" si="113">AK140*AJ140</f>
        <v>16743564.999999998</v>
      </c>
      <c r="AM140" s="150">
        <f t="shared" ref="AM140:AM159" si="114">AL140*1.12</f>
        <v>18752792.800000001</v>
      </c>
      <c r="AN140" s="10">
        <v>500</v>
      </c>
      <c r="AO140" s="150">
        <v>33487.129999999997</v>
      </c>
      <c r="AP140" s="150">
        <f t="shared" ref="AP140:AP141" si="115">AO140*AN140</f>
        <v>16743564.999999998</v>
      </c>
      <c r="AQ140" s="150">
        <f t="shared" ref="AQ140:AQ141" si="116">AP140*1.12</f>
        <v>18752792.800000001</v>
      </c>
      <c r="AR140" s="10">
        <v>500</v>
      </c>
      <c r="AS140" s="150">
        <v>33487.129999999997</v>
      </c>
      <c r="AT140" s="150">
        <f t="shared" ref="AT140:AT141" si="117">AS140*AR140</f>
        <v>16743564.999999998</v>
      </c>
      <c r="AU140" s="150">
        <f t="shared" ref="AU140:AU141" si="118">AT140*1.12</f>
        <v>18752792.800000001</v>
      </c>
      <c r="AV140" s="10">
        <f>AR140+AN140+AJ140+AF140+AB140</f>
        <v>2389</v>
      </c>
      <c r="AW140" s="51">
        <f>AT140+AP140+AL140+AH140+AD140</f>
        <v>80000753.569999993</v>
      </c>
      <c r="AX140" s="51">
        <f t="shared" si="111"/>
        <v>89600843.998400003</v>
      </c>
      <c r="AY140" s="69" t="s">
        <v>129</v>
      </c>
      <c r="AZ140" s="15"/>
      <c r="BA140" s="15"/>
      <c r="BB140" s="15"/>
      <c r="BC140" s="15"/>
      <c r="BD140" s="70" t="s">
        <v>639</v>
      </c>
      <c r="BE140" s="15"/>
      <c r="BF140" s="15"/>
      <c r="BG140" s="15"/>
      <c r="BH140" s="15"/>
      <c r="BI140" s="15"/>
      <c r="BJ140" s="27"/>
      <c r="BK140" s="27"/>
    </row>
    <row r="141" spans="1:63" s="164" customFormat="1" ht="12.95" customHeight="1" x14ac:dyDescent="0.25">
      <c r="A141" s="1" t="s">
        <v>162</v>
      </c>
      <c r="B141" s="1" t="s">
        <v>218</v>
      </c>
      <c r="C141" s="148" t="s">
        <v>646</v>
      </c>
      <c r="D141" s="15">
        <v>220016065</v>
      </c>
      <c r="E141" s="15"/>
      <c r="F141" s="15" t="s">
        <v>631</v>
      </c>
      <c r="G141" s="15" t="s">
        <v>632</v>
      </c>
      <c r="H141" s="70" t="s">
        <v>633</v>
      </c>
      <c r="I141" s="15" t="s">
        <v>120</v>
      </c>
      <c r="J141" s="15"/>
      <c r="K141" s="15" t="s">
        <v>196</v>
      </c>
      <c r="L141" s="69" t="s">
        <v>76</v>
      </c>
      <c r="M141" s="69" t="s">
        <v>122</v>
      </c>
      <c r="N141" s="70" t="s">
        <v>634</v>
      </c>
      <c r="O141" s="69" t="s">
        <v>144</v>
      </c>
      <c r="P141" s="70" t="s">
        <v>125</v>
      </c>
      <c r="Q141" s="69" t="s">
        <v>122</v>
      </c>
      <c r="R141" s="70" t="s">
        <v>635</v>
      </c>
      <c r="S141" s="70" t="s">
        <v>201</v>
      </c>
      <c r="T141" s="6"/>
      <c r="U141" s="6" t="s">
        <v>636</v>
      </c>
      <c r="V141" s="6" t="s">
        <v>637</v>
      </c>
      <c r="W141" s="149">
        <v>30</v>
      </c>
      <c r="X141" s="70">
        <v>60</v>
      </c>
      <c r="Y141" s="70">
        <v>10</v>
      </c>
      <c r="Z141" s="39" t="s">
        <v>638</v>
      </c>
      <c r="AA141" s="70" t="s">
        <v>138</v>
      </c>
      <c r="AB141" s="39">
        <v>51</v>
      </c>
      <c r="AC141" s="150">
        <v>33904.99</v>
      </c>
      <c r="AD141" s="150">
        <f>AC141*AB141</f>
        <v>1729154.49</v>
      </c>
      <c r="AE141" s="150">
        <f>AD141*1.12</f>
        <v>1936653.0288000002</v>
      </c>
      <c r="AF141" s="10">
        <v>250</v>
      </c>
      <c r="AG141" s="150">
        <v>33904.99</v>
      </c>
      <c r="AH141" s="150">
        <f t="shared" si="112"/>
        <v>8476247.5</v>
      </c>
      <c r="AI141" s="150">
        <f t="shared" si="107"/>
        <v>9493397.2000000011</v>
      </c>
      <c r="AJ141" s="10">
        <v>250</v>
      </c>
      <c r="AK141" s="150">
        <v>33904.99</v>
      </c>
      <c r="AL141" s="150">
        <f t="shared" si="113"/>
        <v>8476247.5</v>
      </c>
      <c r="AM141" s="150">
        <f t="shared" si="114"/>
        <v>9493397.2000000011</v>
      </c>
      <c r="AN141" s="10">
        <v>250</v>
      </c>
      <c r="AO141" s="150">
        <v>33904.99</v>
      </c>
      <c r="AP141" s="150">
        <f t="shared" si="115"/>
        <v>8476247.5</v>
      </c>
      <c r="AQ141" s="150">
        <f t="shared" si="116"/>
        <v>9493397.2000000011</v>
      </c>
      <c r="AR141" s="10">
        <v>250</v>
      </c>
      <c r="AS141" s="150">
        <v>33904.99</v>
      </c>
      <c r="AT141" s="150">
        <f t="shared" si="117"/>
        <v>8476247.5</v>
      </c>
      <c r="AU141" s="150">
        <f t="shared" si="118"/>
        <v>9493397.2000000011</v>
      </c>
      <c r="AV141" s="10">
        <f>AR141+AN141+AJ141+AF141+AB141</f>
        <v>1051</v>
      </c>
      <c r="AW141" s="51">
        <v>0</v>
      </c>
      <c r="AX141" s="51">
        <f t="shared" si="111"/>
        <v>0</v>
      </c>
      <c r="AY141" s="69" t="s">
        <v>129</v>
      </c>
      <c r="AZ141" s="15"/>
      <c r="BA141" s="15"/>
      <c r="BB141" s="15"/>
      <c r="BC141" s="15"/>
      <c r="BD141" s="70" t="s">
        <v>640</v>
      </c>
      <c r="BE141" s="15"/>
      <c r="BF141" s="15"/>
      <c r="BG141" s="15"/>
      <c r="BH141" s="15"/>
      <c r="BI141" s="15"/>
      <c r="BJ141" s="27"/>
      <c r="BK141" s="27" t="s">
        <v>838</v>
      </c>
    </row>
    <row r="142" spans="1:63" s="187" customFormat="1" ht="12.75" customHeight="1" x14ac:dyDescent="0.25">
      <c r="A142" s="152" t="s">
        <v>162</v>
      </c>
      <c r="B142" s="152">
        <v>210013579</v>
      </c>
      <c r="C142" s="178" t="s">
        <v>742</v>
      </c>
      <c r="D142" s="152"/>
      <c r="E142" s="152"/>
      <c r="F142" s="155" t="s">
        <v>690</v>
      </c>
      <c r="G142" s="198" t="s">
        <v>691</v>
      </c>
      <c r="H142" s="198" t="s">
        <v>692</v>
      </c>
      <c r="I142" s="158" t="s">
        <v>120</v>
      </c>
      <c r="J142" s="152" t="s">
        <v>693</v>
      </c>
      <c r="K142" s="152" t="s">
        <v>196</v>
      </c>
      <c r="L142" s="155" t="s">
        <v>76</v>
      </c>
      <c r="M142" s="181" t="s">
        <v>197</v>
      </c>
      <c r="N142" s="155" t="s">
        <v>365</v>
      </c>
      <c r="O142" s="152" t="s">
        <v>694</v>
      </c>
      <c r="P142" s="152" t="s">
        <v>125</v>
      </c>
      <c r="Q142" s="193" t="s">
        <v>122</v>
      </c>
      <c r="R142" s="155" t="s">
        <v>635</v>
      </c>
      <c r="S142" s="152" t="s">
        <v>201</v>
      </c>
      <c r="T142" s="155"/>
      <c r="U142" s="152" t="s">
        <v>695</v>
      </c>
      <c r="V142" s="155" t="s">
        <v>696</v>
      </c>
      <c r="W142" s="156">
        <v>30</v>
      </c>
      <c r="X142" s="156">
        <v>60</v>
      </c>
      <c r="Y142" s="156">
        <v>10</v>
      </c>
      <c r="Z142" s="152" t="s">
        <v>697</v>
      </c>
      <c r="AA142" s="158" t="s">
        <v>138</v>
      </c>
      <c r="AB142" s="186"/>
      <c r="AC142" s="186"/>
      <c r="AD142" s="186"/>
      <c r="AE142" s="186"/>
      <c r="AF142" s="186">
        <v>133.55000000000001</v>
      </c>
      <c r="AG142" s="186">
        <v>1828124.97</v>
      </c>
      <c r="AH142" s="186">
        <f t="shared" ref="AH142:AH159" si="119">AF142*AG142</f>
        <v>244146089.74350002</v>
      </c>
      <c r="AI142" s="186">
        <f t="shared" si="107"/>
        <v>273443620.51272005</v>
      </c>
      <c r="AJ142" s="186">
        <v>133.82</v>
      </c>
      <c r="AK142" s="186">
        <v>1828124.97</v>
      </c>
      <c r="AL142" s="186">
        <f t="shared" ref="AL142:AL159" si="120">AJ142*AK142</f>
        <v>244639683.48539999</v>
      </c>
      <c r="AM142" s="186">
        <f t="shared" si="114"/>
        <v>273996445.50364804</v>
      </c>
      <c r="AN142" s="186"/>
      <c r="AO142" s="186"/>
      <c r="AP142" s="186"/>
      <c r="AQ142" s="186"/>
      <c r="AR142" s="186"/>
      <c r="AS142" s="186"/>
      <c r="AT142" s="186"/>
      <c r="AU142" s="186"/>
      <c r="AV142" s="186">
        <f>AB142+AF142+AJ142+AN142+AR142</f>
        <v>267.37</v>
      </c>
      <c r="AW142" s="185">
        <v>0</v>
      </c>
      <c r="AX142" s="185">
        <f t="shared" si="111"/>
        <v>0</v>
      </c>
      <c r="AY142" s="158" t="s">
        <v>203</v>
      </c>
      <c r="AZ142" s="155"/>
      <c r="BA142" s="155"/>
      <c r="BB142" s="152"/>
      <c r="BC142" s="152" t="s">
        <v>698</v>
      </c>
      <c r="BD142" s="152"/>
      <c r="BE142" s="152"/>
      <c r="BF142" s="152"/>
      <c r="BG142" s="158"/>
      <c r="BH142" s="158"/>
      <c r="BI142" s="158"/>
      <c r="BJ142" s="32"/>
      <c r="BK142" s="32"/>
    </row>
    <row r="143" spans="1:63" s="187" customFormat="1" ht="12.95" customHeight="1" x14ac:dyDescent="0.25">
      <c r="A143" s="152" t="s">
        <v>162</v>
      </c>
      <c r="B143" s="152">
        <v>210013579</v>
      </c>
      <c r="C143" s="178" t="s">
        <v>817</v>
      </c>
      <c r="D143" s="152"/>
      <c r="E143" s="152"/>
      <c r="F143" s="155" t="s">
        <v>690</v>
      </c>
      <c r="G143" s="198" t="s">
        <v>691</v>
      </c>
      <c r="H143" s="198" t="s">
        <v>692</v>
      </c>
      <c r="I143" s="158" t="s">
        <v>120</v>
      </c>
      <c r="J143" s="152" t="s">
        <v>693</v>
      </c>
      <c r="K143" s="152" t="s">
        <v>196</v>
      </c>
      <c r="L143" s="155" t="s">
        <v>76</v>
      </c>
      <c r="M143" s="181" t="s">
        <v>197</v>
      </c>
      <c r="N143" s="155" t="s">
        <v>365</v>
      </c>
      <c r="O143" s="245" t="s">
        <v>806</v>
      </c>
      <c r="P143" s="152" t="s">
        <v>125</v>
      </c>
      <c r="Q143" s="193" t="s">
        <v>122</v>
      </c>
      <c r="R143" s="155" t="s">
        <v>635</v>
      </c>
      <c r="S143" s="152" t="s">
        <v>201</v>
      </c>
      <c r="T143" s="155"/>
      <c r="U143" s="152" t="s">
        <v>695</v>
      </c>
      <c r="V143" s="155" t="s">
        <v>696</v>
      </c>
      <c r="W143" s="156">
        <v>30</v>
      </c>
      <c r="X143" s="156">
        <v>60</v>
      </c>
      <c r="Y143" s="156">
        <v>10</v>
      </c>
      <c r="Z143" s="152" t="s">
        <v>697</v>
      </c>
      <c r="AA143" s="158" t="s">
        <v>138</v>
      </c>
      <c r="AB143" s="186"/>
      <c r="AC143" s="186"/>
      <c r="AD143" s="186"/>
      <c r="AE143" s="186"/>
      <c r="AF143" s="186">
        <v>133.55000000000001</v>
      </c>
      <c r="AG143" s="186">
        <v>1828124.97</v>
      </c>
      <c r="AH143" s="186">
        <f t="shared" si="119"/>
        <v>244146089.74350002</v>
      </c>
      <c r="AI143" s="186">
        <f t="shared" si="107"/>
        <v>273443620.51272005</v>
      </c>
      <c r="AJ143" s="186">
        <v>133.82</v>
      </c>
      <c r="AK143" s="186">
        <v>1828124.97</v>
      </c>
      <c r="AL143" s="186">
        <f t="shared" si="120"/>
        <v>244639683.48539999</v>
      </c>
      <c r="AM143" s="186">
        <f t="shared" si="114"/>
        <v>273996445.50364804</v>
      </c>
      <c r="AN143" s="186"/>
      <c r="AO143" s="186"/>
      <c r="AP143" s="186"/>
      <c r="AQ143" s="186"/>
      <c r="AR143" s="186"/>
      <c r="AS143" s="186"/>
      <c r="AT143" s="186"/>
      <c r="AU143" s="186"/>
      <c r="AV143" s="186">
        <f>AB143+AF143+AJ143+AN143+AR143</f>
        <v>267.37</v>
      </c>
      <c r="AW143" s="185">
        <f t="shared" ref="AW143:AW159" si="121">AD143+AH143+AL143+AP143+AT143</f>
        <v>488785773.22890002</v>
      </c>
      <c r="AX143" s="185">
        <f t="shared" si="111"/>
        <v>547440066.01636803</v>
      </c>
      <c r="AY143" s="158" t="s">
        <v>203</v>
      </c>
      <c r="AZ143" s="155"/>
      <c r="BA143" s="155"/>
      <c r="BB143" s="152"/>
      <c r="BC143" s="152" t="s">
        <v>698</v>
      </c>
      <c r="BD143" s="152"/>
      <c r="BE143" s="152"/>
      <c r="BF143" s="152"/>
      <c r="BG143" s="158"/>
      <c r="BH143" s="158"/>
      <c r="BI143" s="158"/>
      <c r="BJ143" s="271"/>
      <c r="BK143" s="32">
        <v>14</v>
      </c>
    </row>
    <row r="144" spans="1:63" s="187" customFormat="1" ht="12.95" customHeight="1" x14ac:dyDescent="0.25">
      <c r="A144" s="152" t="s">
        <v>162</v>
      </c>
      <c r="B144" s="152">
        <v>210017794</v>
      </c>
      <c r="C144" s="178" t="s">
        <v>743</v>
      </c>
      <c r="D144" s="152"/>
      <c r="E144" s="152"/>
      <c r="F144" s="155" t="s">
        <v>690</v>
      </c>
      <c r="G144" s="198" t="s">
        <v>691</v>
      </c>
      <c r="H144" s="198" t="s">
        <v>692</v>
      </c>
      <c r="I144" s="158" t="s">
        <v>120</v>
      </c>
      <c r="J144" s="152" t="s">
        <v>693</v>
      </c>
      <c r="K144" s="152" t="s">
        <v>196</v>
      </c>
      <c r="L144" s="155" t="s">
        <v>76</v>
      </c>
      <c r="M144" s="181" t="s">
        <v>197</v>
      </c>
      <c r="N144" s="155" t="s">
        <v>365</v>
      </c>
      <c r="O144" s="152" t="s">
        <v>694</v>
      </c>
      <c r="P144" s="152" t="s">
        <v>125</v>
      </c>
      <c r="Q144" s="193" t="s">
        <v>122</v>
      </c>
      <c r="R144" s="155" t="s">
        <v>635</v>
      </c>
      <c r="S144" s="152" t="s">
        <v>201</v>
      </c>
      <c r="T144" s="155"/>
      <c r="U144" s="152" t="s">
        <v>695</v>
      </c>
      <c r="V144" s="155" t="s">
        <v>696</v>
      </c>
      <c r="W144" s="156">
        <v>30</v>
      </c>
      <c r="X144" s="156">
        <v>60</v>
      </c>
      <c r="Y144" s="156">
        <v>10</v>
      </c>
      <c r="Z144" s="152" t="s">
        <v>697</v>
      </c>
      <c r="AA144" s="158" t="s">
        <v>138</v>
      </c>
      <c r="AB144" s="186"/>
      <c r="AC144" s="186"/>
      <c r="AD144" s="186"/>
      <c r="AE144" s="186"/>
      <c r="AF144" s="186">
        <v>105.54</v>
      </c>
      <c r="AG144" s="186">
        <v>2182950</v>
      </c>
      <c r="AH144" s="186">
        <f t="shared" si="119"/>
        <v>230388543</v>
      </c>
      <c r="AI144" s="186">
        <f t="shared" si="107"/>
        <v>258035168.16000003</v>
      </c>
      <c r="AJ144" s="186">
        <v>105.14</v>
      </c>
      <c r="AK144" s="186">
        <v>2182950</v>
      </c>
      <c r="AL144" s="186">
        <f t="shared" si="120"/>
        <v>229515363</v>
      </c>
      <c r="AM144" s="186">
        <f t="shared" si="114"/>
        <v>257057206.56000003</v>
      </c>
      <c r="AN144" s="186"/>
      <c r="AO144" s="186"/>
      <c r="AP144" s="186"/>
      <c r="AQ144" s="186"/>
      <c r="AR144" s="186"/>
      <c r="AS144" s="186"/>
      <c r="AT144" s="186"/>
      <c r="AU144" s="186"/>
      <c r="AV144" s="186">
        <f t="shared" ref="AV144:AV159" si="122">AB144+AF144+AJ144+AN144+AR144</f>
        <v>210.68</v>
      </c>
      <c r="AW144" s="185">
        <v>0</v>
      </c>
      <c r="AX144" s="185">
        <f t="shared" si="111"/>
        <v>0</v>
      </c>
      <c r="AY144" s="158" t="s">
        <v>203</v>
      </c>
      <c r="AZ144" s="155"/>
      <c r="BA144" s="155"/>
      <c r="BB144" s="152"/>
      <c r="BC144" s="152" t="s">
        <v>699</v>
      </c>
      <c r="BD144" s="152"/>
      <c r="BE144" s="152"/>
      <c r="BF144" s="152"/>
      <c r="BG144" s="158"/>
      <c r="BH144" s="158"/>
      <c r="BI144" s="158"/>
      <c r="BJ144" s="32"/>
      <c r="BK144" s="32"/>
    </row>
    <row r="145" spans="1:63" s="187" customFormat="1" ht="12.95" customHeight="1" x14ac:dyDescent="0.25">
      <c r="A145" s="152" t="s">
        <v>162</v>
      </c>
      <c r="B145" s="152">
        <v>210017794</v>
      </c>
      <c r="C145" s="178" t="s">
        <v>818</v>
      </c>
      <c r="D145" s="152"/>
      <c r="E145" s="152"/>
      <c r="F145" s="155" t="s">
        <v>690</v>
      </c>
      <c r="G145" s="198" t="s">
        <v>691</v>
      </c>
      <c r="H145" s="198" t="s">
        <v>692</v>
      </c>
      <c r="I145" s="158" t="s">
        <v>120</v>
      </c>
      <c r="J145" s="152" t="s">
        <v>693</v>
      </c>
      <c r="K145" s="152" t="s">
        <v>196</v>
      </c>
      <c r="L145" s="155" t="s">
        <v>76</v>
      </c>
      <c r="M145" s="181" t="s">
        <v>197</v>
      </c>
      <c r="N145" s="155" t="s">
        <v>365</v>
      </c>
      <c r="O145" s="245" t="s">
        <v>806</v>
      </c>
      <c r="P145" s="152" t="s">
        <v>125</v>
      </c>
      <c r="Q145" s="193" t="s">
        <v>122</v>
      </c>
      <c r="R145" s="155" t="s">
        <v>635</v>
      </c>
      <c r="S145" s="152" t="s">
        <v>201</v>
      </c>
      <c r="T145" s="155"/>
      <c r="U145" s="152" t="s">
        <v>695</v>
      </c>
      <c r="V145" s="155" t="s">
        <v>696</v>
      </c>
      <c r="W145" s="156">
        <v>30</v>
      </c>
      <c r="X145" s="156">
        <v>60</v>
      </c>
      <c r="Y145" s="156">
        <v>10</v>
      </c>
      <c r="Z145" s="152" t="s">
        <v>697</v>
      </c>
      <c r="AA145" s="158" t="s">
        <v>138</v>
      </c>
      <c r="AB145" s="186"/>
      <c r="AC145" s="186"/>
      <c r="AD145" s="186"/>
      <c r="AE145" s="186"/>
      <c r="AF145" s="186">
        <v>105.54</v>
      </c>
      <c r="AG145" s="186">
        <v>2182950</v>
      </c>
      <c r="AH145" s="186">
        <f t="shared" si="119"/>
        <v>230388543</v>
      </c>
      <c r="AI145" s="186">
        <f t="shared" si="107"/>
        <v>258035168.16000003</v>
      </c>
      <c r="AJ145" s="186">
        <v>105.14</v>
      </c>
      <c r="AK145" s="186">
        <v>2182950</v>
      </c>
      <c r="AL145" s="186">
        <f t="shared" si="120"/>
        <v>229515363</v>
      </c>
      <c r="AM145" s="186">
        <f t="shared" si="114"/>
        <v>257057206.56000003</v>
      </c>
      <c r="AN145" s="186"/>
      <c r="AO145" s="186"/>
      <c r="AP145" s="186"/>
      <c r="AQ145" s="186"/>
      <c r="AR145" s="186"/>
      <c r="AS145" s="186"/>
      <c r="AT145" s="186"/>
      <c r="AU145" s="186"/>
      <c r="AV145" s="186">
        <f t="shared" si="122"/>
        <v>210.68</v>
      </c>
      <c r="AW145" s="185">
        <f t="shared" si="121"/>
        <v>459903906</v>
      </c>
      <c r="AX145" s="185">
        <f t="shared" si="111"/>
        <v>515092374.72000003</v>
      </c>
      <c r="AY145" s="158" t="s">
        <v>203</v>
      </c>
      <c r="AZ145" s="155"/>
      <c r="BA145" s="155"/>
      <c r="BB145" s="152"/>
      <c r="BC145" s="152" t="s">
        <v>699</v>
      </c>
      <c r="BD145" s="152"/>
      <c r="BE145" s="152"/>
      <c r="BF145" s="152"/>
      <c r="BG145" s="158"/>
      <c r="BH145" s="158"/>
      <c r="BI145" s="158"/>
      <c r="BJ145" s="271"/>
      <c r="BK145" s="32">
        <v>14</v>
      </c>
    </row>
    <row r="146" spans="1:63" s="187" customFormat="1" ht="12.95" customHeight="1" x14ac:dyDescent="0.25">
      <c r="A146" s="152" t="s">
        <v>162</v>
      </c>
      <c r="B146" s="152">
        <v>210017795</v>
      </c>
      <c r="C146" s="178" t="s">
        <v>744</v>
      </c>
      <c r="D146" s="152"/>
      <c r="E146" s="152"/>
      <c r="F146" s="155" t="s">
        <v>690</v>
      </c>
      <c r="G146" s="198" t="s">
        <v>691</v>
      </c>
      <c r="H146" s="198" t="s">
        <v>692</v>
      </c>
      <c r="I146" s="158" t="s">
        <v>120</v>
      </c>
      <c r="J146" s="152" t="s">
        <v>693</v>
      </c>
      <c r="K146" s="152" t="s">
        <v>196</v>
      </c>
      <c r="L146" s="155" t="s">
        <v>76</v>
      </c>
      <c r="M146" s="181" t="s">
        <v>197</v>
      </c>
      <c r="N146" s="155" t="s">
        <v>365</v>
      </c>
      <c r="O146" s="152" t="s">
        <v>694</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12.63</v>
      </c>
      <c r="AG146" s="186">
        <v>2182950</v>
      </c>
      <c r="AH146" s="186">
        <f t="shared" si="119"/>
        <v>27570658.5</v>
      </c>
      <c r="AI146" s="186">
        <f t="shared" si="107"/>
        <v>30879137.520000003</v>
      </c>
      <c r="AJ146" s="186">
        <v>12.38</v>
      </c>
      <c r="AK146" s="186">
        <v>2182950</v>
      </c>
      <c r="AL146" s="186">
        <f t="shared" si="120"/>
        <v>27024921</v>
      </c>
      <c r="AM146" s="186">
        <f t="shared" si="114"/>
        <v>30267911.520000003</v>
      </c>
      <c r="AN146" s="186"/>
      <c r="AO146" s="186"/>
      <c r="AP146" s="186"/>
      <c r="AQ146" s="186"/>
      <c r="AR146" s="186"/>
      <c r="AS146" s="186"/>
      <c r="AT146" s="186"/>
      <c r="AU146" s="186"/>
      <c r="AV146" s="186">
        <f t="shared" si="122"/>
        <v>25.01</v>
      </c>
      <c r="AW146" s="185">
        <v>0</v>
      </c>
      <c r="AX146" s="185">
        <f t="shared" si="111"/>
        <v>0</v>
      </c>
      <c r="AY146" s="158" t="s">
        <v>203</v>
      </c>
      <c r="AZ146" s="155"/>
      <c r="BA146" s="155"/>
      <c r="BB146" s="152"/>
      <c r="BC146" s="152" t="s">
        <v>700</v>
      </c>
      <c r="BD146" s="152"/>
      <c r="BE146" s="152"/>
      <c r="BF146" s="152"/>
      <c r="BG146" s="158"/>
      <c r="BH146" s="158"/>
      <c r="BI146" s="158"/>
      <c r="BJ146" s="32"/>
      <c r="BK146" s="32"/>
    </row>
    <row r="147" spans="1:63" s="187" customFormat="1" ht="12.95" customHeight="1" x14ac:dyDescent="0.25">
      <c r="A147" s="152" t="s">
        <v>162</v>
      </c>
      <c r="B147" s="152">
        <v>210017795</v>
      </c>
      <c r="C147" s="178" t="s">
        <v>819</v>
      </c>
      <c r="D147" s="152"/>
      <c r="E147" s="152"/>
      <c r="F147" s="155" t="s">
        <v>690</v>
      </c>
      <c r="G147" s="198" t="s">
        <v>691</v>
      </c>
      <c r="H147" s="198" t="s">
        <v>692</v>
      </c>
      <c r="I147" s="158" t="s">
        <v>120</v>
      </c>
      <c r="J147" s="152" t="s">
        <v>693</v>
      </c>
      <c r="K147" s="152" t="s">
        <v>196</v>
      </c>
      <c r="L147" s="155" t="s">
        <v>76</v>
      </c>
      <c r="M147" s="181" t="s">
        <v>197</v>
      </c>
      <c r="N147" s="155" t="s">
        <v>365</v>
      </c>
      <c r="O147" s="245" t="s">
        <v>806</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12.63</v>
      </c>
      <c r="AG147" s="186">
        <v>2182950</v>
      </c>
      <c r="AH147" s="186">
        <f t="shared" si="119"/>
        <v>27570658.5</v>
      </c>
      <c r="AI147" s="186">
        <f t="shared" si="107"/>
        <v>30879137.520000003</v>
      </c>
      <c r="AJ147" s="186">
        <v>12.38</v>
      </c>
      <c r="AK147" s="186">
        <v>2182950</v>
      </c>
      <c r="AL147" s="186">
        <f t="shared" si="120"/>
        <v>27024921</v>
      </c>
      <c r="AM147" s="186">
        <f t="shared" si="114"/>
        <v>30267911.520000003</v>
      </c>
      <c r="AN147" s="186"/>
      <c r="AO147" s="186"/>
      <c r="AP147" s="186"/>
      <c r="AQ147" s="186"/>
      <c r="AR147" s="186"/>
      <c r="AS147" s="186"/>
      <c r="AT147" s="186"/>
      <c r="AU147" s="186"/>
      <c r="AV147" s="186">
        <f t="shared" si="122"/>
        <v>25.01</v>
      </c>
      <c r="AW147" s="185">
        <f t="shared" si="121"/>
        <v>54595579.5</v>
      </c>
      <c r="AX147" s="185">
        <f t="shared" si="111"/>
        <v>61147049.040000007</v>
      </c>
      <c r="AY147" s="158" t="s">
        <v>203</v>
      </c>
      <c r="AZ147" s="155"/>
      <c r="BA147" s="155"/>
      <c r="BB147" s="152"/>
      <c r="BC147" s="152" t="s">
        <v>700</v>
      </c>
      <c r="BD147" s="152"/>
      <c r="BE147" s="152"/>
      <c r="BF147" s="152"/>
      <c r="BG147" s="158"/>
      <c r="BH147" s="158"/>
      <c r="BI147" s="158"/>
      <c r="BJ147" s="271"/>
      <c r="BK147" s="32">
        <v>14</v>
      </c>
    </row>
    <row r="148" spans="1:63" s="187" customFormat="1" ht="12.95" customHeight="1" x14ac:dyDescent="0.25">
      <c r="A148" s="152" t="s">
        <v>162</v>
      </c>
      <c r="B148" s="152">
        <v>210022792</v>
      </c>
      <c r="C148" s="178" t="s">
        <v>745</v>
      </c>
      <c r="D148" s="152"/>
      <c r="E148" s="152"/>
      <c r="F148" s="155" t="s">
        <v>690</v>
      </c>
      <c r="G148" s="198" t="s">
        <v>691</v>
      </c>
      <c r="H148" s="198" t="s">
        <v>692</v>
      </c>
      <c r="I148" s="158" t="s">
        <v>120</v>
      </c>
      <c r="J148" s="152" t="s">
        <v>693</v>
      </c>
      <c r="K148" s="152" t="s">
        <v>196</v>
      </c>
      <c r="L148" s="155" t="s">
        <v>76</v>
      </c>
      <c r="M148" s="181" t="s">
        <v>197</v>
      </c>
      <c r="N148" s="155" t="s">
        <v>365</v>
      </c>
      <c r="O148" s="152" t="s">
        <v>694</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26.33</v>
      </c>
      <c r="AG148" s="186">
        <v>1984500</v>
      </c>
      <c r="AH148" s="186">
        <f t="shared" si="119"/>
        <v>52251885</v>
      </c>
      <c r="AI148" s="186">
        <f t="shared" si="107"/>
        <v>58522111.200000003</v>
      </c>
      <c r="AJ148" s="186">
        <v>26.33</v>
      </c>
      <c r="AK148" s="186">
        <v>1984500</v>
      </c>
      <c r="AL148" s="186">
        <f t="shared" si="120"/>
        <v>52251885</v>
      </c>
      <c r="AM148" s="186">
        <f t="shared" si="114"/>
        <v>58522111.200000003</v>
      </c>
      <c r="AN148" s="186"/>
      <c r="AO148" s="186"/>
      <c r="AP148" s="186"/>
      <c r="AQ148" s="186"/>
      <c r="AR148" s="186"/>
      <c r="AS148" s="186"/>
      <c r="AT148" s="186"/>
      <c r="AU148" s="186"/>
      <c r="AV148" s="186">
        <f t="shared" si="122"/>
        <v>52.66</v>
      </c>
      <c r="AW148" s="185">
        <v>0</v>
      </c>
      <c r="AX148" s="185">
        <f t="shared" si="111"/>
        <v>0</v>
      </c>
      <c r="AY148" s="158" t="s">
        <v>203</v>
      </c>
      <c r="AZ148" s="155"/>
      <c r="BA148" s="155"/>
      <c r="BB148" s="152"/>
      <c r="BC148" s="152" t="s">
        <v>701</v>
      </c>
      <c r="BD148" s="152"/>
      <c r="BE148" s="152"/>
      <c r="BF148" s="152"/>
      <c r="BG148" s="158"/>
      <c r="BH148" s="158"/>
      <c r="BI148" s="158"/>
      <c r="BJ148" s="32"/>
      <c r="BK148" s="32"/>
    </row>
    <row r="149" spans="1:63" s="187" customFormat="1" ht="12.95" customHeight="1" x14ac:dyDescent="0.25">
      <c r="A149" s="152" t="s">
        <v>162</v>
      </c>
      <c r="B149" s="152">
        <v>210022792</v>
      </c>
      <c r="C149" s="178" t="s">
        <v>820</v>
      </c>
      <c r="D149" s="152"/>
      <c r="E149" s="152"/>
      <c r="F149" s="155" t="s">
        <v>690</v>
      </c>
      <c r="G149" s="198" t="s">
        <v>691</v>
      </c>
      <c r="H149" s="198" t="s">
        <v>692</v>
      </c>
      <c r="I149" s="158" t="s">
        <v>120</v>
      </c>
      <c r="J149" s="152" t="s">
        <v>693</v>
      </c>
      <c r="K149" s="152" t="s">
        <v>196</v>
      </c>
      <c r="L149" s="155" t="s">
        <v>76</v>
      </c>
      <c r="M149" s="181" t="s">
        <v>197</v>
      </c>
      <c r="N149" s="155" t="s">
        <v>365</v>
      </c>
      <c r="O149" s="245" t="s">
        <v>806</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26.33</v>
      </c>
      <c r="AG149" s="186">
        <v>1984500</v>
      </c>
      <c r="AH149" s="186">
        <f t="shared" si="119"/>
        <v>52251885</v>
      </c>
      <c r="AI149" s="186">
        <f t="shared" si="107"/>
        <v>58522111.200000003</v>
      </c>
      <c r="AJ149" s="186">
        <v>26.33</v>
      </c>
      <c r="AK149" s="186">
        <v>1984500</v>
      </c>
      <c r="AL149" s="186">
        <f t="shared" si="120"/>
        <v>52251885</v>
      </c>
      <c r="AM149" s="186">
        <f t="shared" si="114"/>
        <v>58522111.200000003</v>
      </c>
      <c r="AN149" s="186"/>
      <c r="AO149" s="186"/>
      <c r="AP149" s="186"/>
      <c r="AQ149" s="186"/>
      <c r="AR149" s="186"/>
      <c r="AS149" s="186"/>
      <c r="AT149" s="186"/>
      <c r="AU149" s="186"/>
      <c r="AV149" s="186">
        <f t="shared" si="122"/>
        <v>52.66</v>
      </c>
      <c r="AW149" s="185">
        <f t="shared" si="121"/>
        <v>104503770</v>
      </c>
      <c r="AX149" s="185">
        <f t="shared" si="111"/>
        <v>117044222.40000001</v>
      </c>
      <c r="AY149" s="158" t="s">
        <v>203</v>
      </c>
      <c r="AZ149" s="155"/>
      <c r="BA149" s="155"/>
      <c r="BB149" s="152"/>
      <c r="BC149" s="152" t="s">
        <v>701</v>
      </c>
      <c r="BD149" s="152"/>
      <c r="BE149" s="152"/>
      <c r="BF149" s="152"/>
      <c r="BG149" s="158"/>
      <c r="BH149" s="158"/>
      <c r="BI149" s="158"/>
      <c r="BJ149" s="271"/>
      <c r="BK149" s="32">
        <v>14</v>
      </c>
    </row>
    <row r="150" spans="1:63" s="187" customFormat="1" ht="12.95" customHeight="1" x14ac:dyDescent="0.25">
      <c r="A150" s="152" t="s">
        <v>162</v>
      </c>
      <c r="B150" s="152">
        <v>210024667</v>
      </c>
      <c r="C150" s="178" t="s">
        <v>746</v>
      </c>
      <c r="D150" s="152"/>
      <c r="E150" s="152"/>
      <c r="F150" s="155" t="s">
        <v>690</v>
      </c>
      <c r="G150" s="198" t="s">
        <v>691</v>
      </c>
      <c r="H150" s="198" t="s">
        <v>692</v>
      </c>
      <c r="I150" s="158" t="s">
        <v>120</v>
      </c>
      <c r="J150" s="152" t="s">
        <v>693</v>
      </c>
      <c r="K150" s="152" t="s">
        <v>196</v>
      </c>
      <c r="L150" s="155" t="s">
        <v>76</v>
      </c>
      <c r="M150" s="181" t="s">
        <v>197</v>
      </c>
      <c r="N150" s="155" t="s">
        <v>365</v>
      </c>
      <c r="O150" s="152" t="s">
        <v>694</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7</v>
      </c>
      <c r="AG150" s="186">
        <v>2310000</v>
      </c>
      <c r="AH150" s="186">
        <f t="shared" si="119"/>
        <v>16170000</v>
      </c>
      <c r="AI150" s="186">
        <f t="shared" si="107"/>
        <v>18110400</v>
      </c>
      <c r="AJ150" s="186">
        <v>6.73</v>
      </c>
      <c r="AK150" s="186">
        <v>2310000</v>
      </c>
      <c r="AL150" s="186">
        <f t="shared" si="120"/>
        <v>15546300.000000002</v>
      </c>
      <c r="AM150" s="186">
        <f t="shared" si="114"/>
        <v>17411856.000000004</v>
      </c>
      <c r="AN150" s="186"/>
      <c r="AO150" s="186"/>
      <c r="AP150" s="186"/>
      <c r="AQ150" s="186"/>
      <c r="AR150" s="186"/>
      <c r="AS150" s="186"/>
      <c r="AT150" s="186"/>
      <c r="AU150" s="186"/>
      <c r="AV150" s="186">
        <f t="shared" si="122"/>
        <v>13.73</v>
      </c>
      <c r="AW150" s="185">
        <v>0</v>
      </c>
      <c r="AX150" s="185">
        <f t="shared" si="111"/>
        <v>0</v>
      </c>
      <c r="AY150" s="158" t="s">
        <v>203</v>
      </c>
      <c r="AZ150" s="155"/>
      <c r="BA150" s="155"/>
      <c r="BB150" s="152"/>
      <c r="BC150" s="152" t="s">
        <v>702</v>
      </c>
      <c r="BD150" s="152"/>
      <c r="BE150" s="152"/>
      <c r="BF150" s="152"/>
      <c r="BG150" s="158"/>
      <c r="BH150" s="158"/>
      <c r="BI150" s="158"/>
      <c r="BJ150" s="32"/>
      <c r="BK150" s="32"/>
    </row>
    <row r="151" spans="1:63" s="187" customFormat="1" ht="12.95" customHeight="1" x14ac:dyDescent="0.25">
      <c r="A151" s="152" t="s">
        <v>162</v>
      </c>
      <c r="B151" s="152">
        <v>210024667</v>
      </c>
      <c r="C151" s="178" t="s">
        <v>821</v>
      </c>
      <c r="D151" s="152"/>
      <c r="E151" s="152"/>
      <c r="F151" s="155" t="s">
        <v>690</v>
      </c>
      <c r="G151" s="198" t="s">
        <v>691</v>
      </c>
      <c r="H151" s="198" t="s">
        <v>692</v>
      </c>
      <c r="I151" s="158" t="s">
        <v>120</v>
      </c>
      <c r="J151" s="152" t="s">
        <v>693</v>
      </c>
      <c r="K151" s="152" t="s">
        <v>196</v>
      </c>
      <c r="L151" s="155" t="s">
        <v>76</v>
      </c>
      <c r="M151" s="181" t="s">
        <v>197</v>
      </c>
      <c r="N151" s="155" t="s">
        <v>365</v>
      </c>
      <c r="O151" s="245" t="s">
        <v>806</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7</v>
      </c>
      <c r="AG151" s="186">
        <v>2310000</v>
      </c>
      <c r="AH151" s="186">
        <f t="shared" si="119"/>
        <v>16170000</v>
      </c>
      <c r="AI151" s="186">
        <f t="shared" si="107"/>
        <v>18110400</v>
      </c>
      <c r="AJ151" s="186">
        <v>6.73</v>
      </c>
      <c r="AK151" s="186">
        <v>2310000</v>
      </c>
      <c r="AL151" s="186">
        <f t="shared" si="120"/>
        <v>15546300.000000002</v>
      </c>
      <c r="AM151" s="186">
        <f t="shared" si="114"/>
        <v>17411856.000000004</v>
      </c>
      <c r="AN151" s="186"/>
      <c r="AO151" s="186"/>
      <c r="AP151" s="186"/>
      <c r="AQ151" s="186"/>
      <c r="AR151" s="186"/>
      <c r="AS151" s="186"/>
      <c r="AT151" s="186"/>
      <c r="AU151" s="186"/>
      <c r="AV151" s="186">
        <f t="shared" si="122"/>
        <v>13.73</v>
      </c>
      <c r="AW151" s="185">
        <f t="shared" si="121"/>
        <v>31716300</v>
      </c>
      <c r="AX151" s="185">
        <f t="shared" si="111"/>
        <v>35522256</v>
      </c>
      <c r="AY151" s="158" t="s">
        <v>203</v>
      </c>
      <c r="AZ151" s="155"/>
      <c r="BA151" s="155"/>
      <c r="BB151" s="152"/>
      <c r="BC151" s="152" t="s">
        <v>702</v>
      </c>
      <c r="BD151" s="152"/>
      <c r="BE151" s="152"/>
      <c r="BF151" s="152"/>
      <c r="BG151" s="158"/>
      <c r="BH151" s="158"/>
      <c r="BI151" s="158"/>
      <c r="BJ151" s="271"/>
      <c r="BK151" s="32">
        <v>14</v>
      </c>
    </row>
    <row r="152" spans="1:63" s="187" customFormat="1" ht="12.95" customHeight="1" x14ac:dyDescent="0.25">
      <c r="A152" s="152" t="s">
        <v>162</v>
      </c>
      <c r="B152" s="152">
        <v>210029197</v>
      </c>
      <c r="C152" s="178" t="s">
        <v>747</v>
      </c>
      <c r="D152" s="152"/>
      <c r="E152" s="152"/>
      <c r="F152" s="155" t="s">
        <v>690</v>
      </c>
      <c r="G152" s="198" t="s">
        <v>691</v>
      </c>
      <c r="H152" s="198" t="s">
        <v>692</v>
      </c>
      <c r="I152" s="158" t="s">
        <v>120</v>
      </c>
      <c r="J152" s="152" t="s">
        <v>693</v>
      </c>
      <c r="K152" s="152" t="s">
        <v>196</v>
      </c>
      <c r="L152" s="155" t="s">
        <v>76</v>
      </c>
      <c r="M152" s="181" t="s">
        <v>197</v>
      </c>
      <c r="N152" s="155" t="s">
        <v>365</v>
      </c>
      <c r="O152" s="152" t="s">
        <v>694</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48.58</v>
      </c>
      <c r="AG152" s="186">
        <v>2100000</v>
      </c>
      <c r="AH152" s="186">
        <f t="shared" si="119"/>
        <v>102018000</v>
      </c>
      <c r="AI152" s="186">
        <f t="shared" si="107"/>
        <v>114260160.00000001</v>
      </c>
      <c r="AJ152" s="186">
        <v>48.97</v>
      </c>
      <c r="AK152" s="186">
        <v>2100000</v>
      </c>
      <c r="AL152" s="186">
        <f t="shared" si="120"/>
        <v>102837000</v>
      </c>
      <c r="AM152" s="186">
        <f t="shared" si="114"/>
        <v>115177440.00000001</v>
      </c>
      <c r="AN152" s="186"/>
      <c r="AO152" s="186"/>
      <c r="AP152" s="186"/>
      <c r="AQ152" s="186"/>
      <c r="AR152" s="186"/>
      <c r="AS152" s="186"/>
      <c r="AT152" s="186"/>
      <c r="AU152" s="186"/>
      <c r="AV152" s="186">
        <f t="shared" si="122"/>
        <v>97.55</v>
      </c>
      <c r="AW152" s="185">
        <v>0</v>
      </c>
      <c r="AX152" s="185">
        <f t="shared" si="111"/>
        <v>0</v>
      </c>
      <c r="AY152" s="158" t="s">
        <v>203</v>
      </c>
      <c r="AZ152" s="155"/>
      <c r="BA152" s="155"/>
      <c r="BB152" s="152"/>
      <c r="BC152" s="152" t="s">
        <v>703</v>
      </c>
      <c r="BD152" s="152"/>
      <c r="BE152" s="152"/>
      <c r="BF152" s="152"/>
      <c r="BG152" s="158"/>
      <c r="BH152" s="158"/>
      <c r="BI152" s="158"/>
      <c r="BJ152" s="32"/>
      <c r="BK152" s="32"/>
    </row>
    <row r="153" spans="1:63" s="187" customFormat="1" ht="12.95" customHeight="1" x14ac:dyDescent="0.25">
      <c r="A153" s="152" t="s">
        <v>162</v>
      </c>
      <c r="B153" s="152">
        <v>210029197</v>
      </c>
      <c r="C153" s="178" t="s">
        <v>822</v>
      </c>
      <c r="D153" s="152"/>
      <c r="E153" s="152"/>
      <c r="F153" s="155" t="s">
        <v>690</v>
      </c>
      <c r="G153" s="198" t="s">
        <v>691</v>
      </c>
      <c r="H153" s="198" t="s">
        <v>692</v>
      </c>
      <c r="I153" s="158" t="s">
        <v>120</v>
      </c>
      <c r="J153" s="152" t="s">
        <v>693</v>
      </c>
      <c r="K153" s="152" t="s">
        <v>196</v>
      </c>
      <c r="L153" s="155" t="s">
        <v>76</v>
      </c>
      <c r="M153" s="181" t="s">
        <v>197</v>
      </c>
      <c r="N153" s="155" t="s">
        <v>365</v>
      </c>
      <c r="O153" s="245" t="s">
        <v>806</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48.58</v>
      </c>
      <c r="AG153" s="186">
        <v>2100000</v>
      </c>
      <c r="AH153" s="186">
        <f t="shared" si="119"/>
        <v>102018000</v>
      </c>
      <c r="AI153" s="186">
        <f t="shared" si="107"/>
        <v>114260160.00000001</v>
      </c>
      <c r="AJ153" s="186">
        <v>48.97</v>
      </c>
      <c r="AK153" s="186">
        <v>2100000</v>
      </c>
      <c r="AL153" s="186">
        <f t="shared" si="120"/>
        <v>102837000</v>
      </c>
      <c r="AM153" s="186">
        <f t="shared" si="114"/>
        <v>115177440.00000001</v>
      </c>
      <c r="AN153" s="186"/>
      <c r="AO153" s="186"/>
      <c r="AP153" s="186"/>
      <c r="AQ153" s="186"/>
      <c r="AR153" s="186"/>
      <c r="AS153" s="186"/>
      <c r="AT153" s="186"/>
      <c r="AU153" s="186"/>
      <c r="AV153" s="186">
        <f t="shared" si="122"/>
        <v>97.55</v>
      </c>
      <c r="AW153" s="185">
        <f t="shared" si="121"/>
        <v>204855000</v>
      </c>
      <c r="AX153" s="185">
        <f t="shared" si="111"/>
        <v>229437600.00000003</v>
      </c>
      <c r="AY153" s="158" t="s">
        <v>203</v>
      </c>
      <c r="AZ153" s="155"/>
      <c r="BA153" s="155"/>
      <c r="BB153" s="152"/>
      <c r="BC153" s="152" t="s">
        <v>703</v>
      </c>
      <c r="BD153" s="152"/>
      <c r="BE153" s="152"/>
      <c r="BF153" s="152"/>
      <c r="BG153" s="158"/>
      <c r="BH153" s="158"/>
      <c r="BI153" s="158"/>
      <c r="BJ153" s="271"/>
      <c r="BK153" s="32">
        <v>14</v>
      </c>
    </row>
    <row r="154" spans="1:63" s="187" customFormat="1" ht="12.95" customHeight="1" x14ac:dyDescent="0.25">
      <c r="A154" s="152" t="s">
        <v>162</v>
      </c>
      <c r="B154" s="152">
        <v>210029387</v>
      </c>
      <c r="C154" s="178" t="s">
        <v>748</v>
      </c>
      <c r="D154" s="152"/>
      <c r="E154" s="152"/>
      <c r="F154" s="155" t="s">
        <v>690</v>
      </c>
      <c r="G154" s="198" t="s">
        <v>691</v>
      </c>
      <c r="H154" s="198" t="s">
        <v>692</v>
      </c>
      <c r="I154" s="158" t="s">
        <v>120</v>
      </c>
      <c r="J154" s="152" t="s">
        <v>693</v>
      </c>
      <c r="K154" s="152" t="s">
        <v>196</v>
      </c>
      <c r="L154" s="155" t="s">
        <v>76</v>
      </c>
      <c r="M154" s="181" t="s">
        <v>197</v>
      </c>
      <c r="N154" s="155" t="s">
        <v>365</v>
      </c>
      <c r="O154" s="152" t="s">
        <v>694</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33.520000000000003</v>
      </c>
      <c r="AG154" s="186">
        <v>2100000</v>
      </c>
      <c r="AH154" s="186">
        <f t="shared" si="119"/>
        <v>70392000</v>
      </c>
      <c r="AI154" s="186">
        <f t="shared" si="107"/>
        <v>78839040.000000015</v>
      </c>
      <c r="AJ154" s="186">
        <v>35.43</v>
      </c>
      <c r="AK154" s="186">
        <v>2100000</v>
      </c>
      <c r="AL154" s="186">
        <f t="shared" si="120"/>
        <v>74403000</v>
      </c>
      <c r="AM154" s="186">
        <f t="shared" si="114"/>
        <v>83331360.000000015</v>
      </c>
      <c r="AN154" s="186"/>
      <c r="AO154" s="186"/>
      <c r="AP154" s="186"/>
      <c r="AQ154" s="186"/>
      <c r="AR154" s="186"/>
      <c r="AS154" s="186"/>
      <c r="AT154" s="186"/>
      <c r="AU154" s="186"/>
      <c r="AV154" s="186">
        <f t="shared" si="122"/>
        <v>68.95</v>
      </c>
      <c r="AW154" s="185">
        <v>0</v>
      </c>
      <c r="AX154" s="185">
        <f t="shared" si="111"/>
        <v>0</v>
      </c>
      <c r="AY154" s="158" t="s">
        <v>203</v>
      </c>
      <c r="AZ154" s="155"/>
      <c r="BA154" s="155"/>
      <c r="BB154" s="152"/>
      <c r="BC154" s="152" t="s">
        <v>704</v>
      </c>
      <c r="BD154" s="152"/>
      <c r="BE154" s="152"/>
      <c r="BF154" s="152"/>
      <c r="BG154" s="158"/>
      <c r="BH154" s="158"/>
      <c r="BI154" s="158"/>
      <c r="BJ154" s="32"/>
      <c r="BK154" s="32"/>
    </row>
    <row r="155" spans="1:63" s="187" customFormat="1" ht="12.95" customHeight="1" x14ac:dyDescent="0.25">
      <c r="A155" s="152" t="s">
        <v>162</v>
      </c>
      <c r="B155" s="152">
        <v>210029387</v>
      </c>
      <c r="C155" s="178" t="s">
        <v>823</v>
      </c>
      <c r="D155" s="152"/>
      <c r="E155" s="152"/>
      <c r="F155" s="155" t="s">
        <v>690</v>
      </c>
      <c r="G155" s="198" t="s">
        <v>691</v>
      </c>
      <c r="H155" s="198" t="s">
        <v>692</v>
      </c>
      <c r="I155" s="158" t="s">
        <v>120</v>
      </c>
      <c r="J155" s="152" t="s">
        <v>693</v>
      </c>
      <c r="K155" s="152" t="s">
        <v>196</v>
      </c>
      <c r="L155" s="155" t="s">
        <v>76</v>
      </c>
      <c r="M155" s="181" t="s">
        <v>197</v>
      </c>
      <c r="N155" s="155" t="s">
        <v>365</v>
      </c>
      <c r="O155" s="245" t="s">
        <v>806</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33.520000000000003</v>
      </c>
      <c r="AG155" s="186">
        <v>2100000</v>
      </c>
      <c r="AH155" s="186">
        <f t="shared" si="119"/>
        <v>70392000</v>
      </c>
      <c r="AI155" s="186">
        <f t="shared" si="107"/>
        <v>78839040.000000015</v>
      </c>
      <c r="AJ155" s="186">
        <v>35.43</v>
      </c>
      <c r="AK155" s="186">
        <v>2100000</v>
      </c>
      <c r="AL155" s="186">
        <f t="shared" si="120"/>
        <v>74403000</v>
      </c>
      <c r="AM155" s="186">
        <f t="shared" si="114"/>
        <v>83331360.000000015</v>
      </c>
      <c r="AN155" s="186"/>
      <c r="AO155" s="186"/>
      <c r="AP155" s="186"/>
      <c r="AQ155" s="186"/>
      <c r="AR155" s="186"/>
      <c r="AS155" s="186"/>
      <c r="AT155" s="186"/>
      <c r="AU155" s="186"/>
      <c r="AV155" s="186">
        <f t="shared" si="122"/>
        <v>68.95</v>
      </c>
      <c r="AW155" s="185">
        <f t="shared" si="121"/>
        <v>144795000</v>
      </c>
      <c r="AX155" s="185">
        <f t="shared" si="111"/>
        <v>162170400.00000003</v>
      </c>
      <c r="AY155" s="158" t="s">
        <v>203</v>
      </c>
      <c r="AZ155" s="155"/>
      <c r="BA155" s="155"/>
      <c r="BB155" s="152"/>
      <c r="BC155" s="152" t="s">
        <v>704</v>
      </c>
      <c r="BD155" s="152"/>
      <c r="BE155" s="152"/>
      <c r="BF155" s="152"/>
      <c r="BG155" s="158"/>
      <c r="BH155" s="158"/>
      <c r="BI155" s="158"/>
      <c r="BJ155" s="271"/>
      <c r="BK155" s="32">
        <v>14</v>
      </c>
    </row>
    <row r="156" spans="1:63" s="187" customFormat="1" ht="12.95" customHeight="1" x14ac:dyDescent="0.25">
      <c r="A156" s="152" t="s">
        <v>162</v>
      </c>
      <c r="B156" s="152">
        <v>210033758</v>
      </c>
      <c r="C156" s="178" t="s">
        <v>749</v>
      </c>
      <c r="D156" s="152"/>
      <c r="E156" s="152"/>
      <c r="F156" s="155" t="s">
        <v>690</v>
      </c>
      <c r="G156" s="198" t="s">
        <v>691</v>
      </c>
      <c r="H156" s="198" t="s">
        <v>692</v>
      </c>
      <c r="I156" s="158" t="s">
        <v>120</v>
      </c>
      <c r="J156" s="152" t="s">
        <v>693</v>
      </c>
      <c r="K156" s="152" t="s">
        <v>196</v>
      </c>
      <c r="L156" s="155" t="s">
        <v>76</v>
      </c>
      <c r="M156" s="181" t="s">
        <v>197</v>
      </c>
      <c r="N156" s="155" t="s">
        <v>365</v>
      </c>
      <c r="O156" s="152" t="s">
        <v>694</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38.630000000000003</v>
      </c>
      <c r="AG156" s="186">
        <v>1764000</v>
      </c>
      <c r="AH156" s="186">
        <f t="shared" si="119"/>
        <v>68143320</v>
      </c>
      <c r="AI156" s="186">
        <f t="shared" si="107"/>
        <v>76320518.400000006</v>
      </c>
      <c r="AJ156" s="186">
        <v>38</v>
      </c>
      <c r="AK156" s="186">
        <v>1764000</v>
      </c>
      <c r="AL156" s="186">
        <f t="shared" si="120"/>
        <v>67032000</v>
      </c>
      <c r="AM156" s="186">
        <f t="shared" si="114"/>
        <v>75075840</v>
      </c>
      <c r="AN156" s="186"/>
      <c r="AO156" s="186"/>
      <c r="AP156" s="186"/>
      <c r="AQ156" s="186"/>
      <c r="AR156" s="186"/>
      <c r="AS156" s="186"/>
      <c r="AT156" s="186"/>
      <c r="AU156" s="186"/>
      <c r="AV156" s="186">
        <f t="shared" si="122"/>
        <v>76.63</v>
      </c>
      <c r="AW156" s="185">
        <v>0</v>
      </c>
      <c r="AX156" s="185">
        <f t="shared" si="111"/>
        <v>0</v>
      </c>
      <c r="AY156" s="158" t="s">
        <v>203</v>
      </c>
      <c r="AZ156" s="155"/>
      <c r="BA156" s="155"/>
      <c r="BB156" s="152"/>
      <c r="BC156" s="152" t="s">
        <v>705</v>
      </c>
      <c r="BD156" s="152"/>
      <c r="BE156" s="152"/>
      <c r="BF156" s="152"/>
      <c r="BG156" s="158"/>
      <c r="BH156" s="158"/>
      <c r="BI156" s="158"/>
      <c r="BJ156" s="32"/>
      <c r="BK156" s="32"/>
    </row>
    <row r="157" spans="1:63" s="187" customFormat="1" ht="12.95" customHeight="1" x14ac:dyDescent="0.25">
      <c r="A157" s="152" t="s">
        <v>162</v>
      </c>
      <c r="B157" s="152">
        <v>210033758</v>
      </c>
      <c r="C157" s="178" t="s">
        <v>824</v>
      </c>
      <c r="D157" s="152"/>
      <c r="E157" s="152"/>
      <c r="F157" s="155" t="s">
        <v>690</v>
      </c>
      <c r="G157" s="198" t="s">
        <v>691</v>
      </c>
      <c r="H157" s="198" t="s">
        <v>692</v>
      </c>
      <c r="I157" s="158" t="s">
        <v>120</v>
      </c>
      <c r="J157" s="152" t="s">
        <v>693</v>
      </c>
      <c r="K157" s="152" t="s">
        <v>196</v>
      </c>
      <c r="L157" s="155" t="s">
        <v>76</v>
      </c>
      <c r="M157" s="181" t="s">
        <v>197</v>
      </c>
      <c r="N157" s="155" t="s">
        <v>365</v>
      </c>
      <c r="O157" s="245" t="s">
        <v>806</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38.630000000000003</v>
      </c>
      <c r="AG157" s="186">
        <v>1764000</v>
      </c>
      <c r="AH157" s="186">
        <f t="shared" si="119"/>
        <v>68143320</v>
      </c>
      <c r="AI157" s="186">
        <f t="shared" si="107"/>
        <v>76320518.400000006</v>
      </c>
      <c r="AJ157" s="186">
        <v>38</v>
      </c>
      <c r="AK157" s="186">
        <v>1764000</v>
      </c>
      <c r="AL157" s="186">
        <f t="shared" si="120"/>
        <v>67032000</v>
      </c>
      <c r="AM157" s="186">
        <f t="shared" si="114"/>
        <v>75075840</v>
      </c>
      <c r="AN157" s="186"/>
      <c r="AO157" s="186"/>
      <c r="AP157" s="186"/>
      <c r="AQ157" s="186"/>
      <c r="AR157" s="186"/>
      <c r="AS157" s="186"/>
      <c r="AT157" s="186"/>
      <c r="AU157" s="186"/>
      <c r="AV157" s="186">
        <f t="shared" si="122"/>
        <v>76.63</v>
      </c>
      <c r="AW157" s="185">
        <f t="shared" si="121"/>
        <v>135175320</v>
      </c>
      <c r="AX157" s="185">
        <f t="shared" si="111"/>
        <v>151396358.40000001</v>
      </c>
      <c r="AY157" s="158" t="s">
        <v>203</v>
      </c>
      <c r="AZ157" s="155"/>
      <c r="BA157" s="155"/>
      <c r="BB157" s="152"/>
      <c r="BC157" s="152" t="s">
        <v>705</v>
      </c>
      <c r="BD157" s="152"/>
      <c r="BE157" s="152"/>
      <c r="BF157" s="152"/>
      <c r="BG157" s="158"/>
      <c r="BH157" s="158"/>
      <c r="BI157" s="158"/>
      <c r="BJ157" s="271"/>
      <c r="BK157" s="32">
        <v>14</v>
      </c>
    </row>
    <row r="158" spans="1:63" s="187" customFormat="1" ht="12.95" customHeight="1" x14ac:dyDescent="0.25">
      <c r="A158" s="152" t="s">
        <v>162</v>
      </c>
      <c r="B158" s="152">
        <v>210033952</v>
      </c>
      <c r="C158" s="178" t="s">
        <v>750</v>
      </c>
      <c r="D158" s="152"/>
      <c r="E158" s="152"/>
      <c r="F158" s="155" t="s">
        <v>690</v>
      </c>
      <c r="G158" s="198" t="s">
        <v>691</v>
      </c>
      <c r="H158" s="198" t="s">
        <v>692</v>
      </c>
      <c r="I158" s="158" t="s">
        <v>120</v>
      </c>
      <c r="J158" s="152" t="s">
        <v>693</v>
      </c>
      <c r="K158" s="152" t="s">
        <v>196</v>
      </c>
      <c r="L158" s="155" t="s">
        <v>76</v>
      </c>
      <c r="M158" s="181" t="s">
        <v>197</v>
      </c>
      <c r="N158" s="155" t="s">
        <v>365</v>
      </c>
      <c r="O158" s="152" t="s">
        <v>694</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25.72</v>
      </c>
      <c r="AG158" s="186">
        <v>2079000</v>
      </c>
      <c r="AH158" s="186">
        <f t="shared" si="119"/>
        <v>53471880</v>
      </c>
      <c r="AI158" s="186">
        <f t="shared" si="107"/>
        <v>59888505.600000009</v>
      </c>
      <c r="AJ158" s="186">
        <v>25</v>
      </c>
      <c r="AK158" s="186">
        <v>2079000</v>
      </c>
      <c r="AL158" s="186">
        <f t="shared" si="120"/>
        <v>51975000</v>
      </c>
      <c r="AM158" s="186">
        <f t="shared" si="114"/>
        <v>58212000.000000007</v>
      </c>
      <c r="AN158" s="186"/>
      <c r="AO158" s="186"/>
      <c r="AP158" s="186"/>
      <c r="AQ158" s="186"/>
      <c r="AR158" s="186"/>
      <c r="AS158" s="186"/>
      <c r="AT158" s="186"/>
      <c r="AU158" s="186"/>
      <c r="AV158" s="186">
        <f t="shared" si="122"/>
        <v>50.72</v>
      </c>
      <c r="AW158" s="185">
        <v>0</v>
      </c>
      <c r="AX158" s="185">
        <f t="shared" si="111"/>
        <v>0</v>
      </c>
      <c r="AY158" s="158" t="s">
        <v>203</v>
      </c>
      <c r="AZ158" s="155"/>
      <c r="BA158" s="155"/>
      <c r="BB158" s="152"/>
      <c r="BC158" s="152" t="s">
        <v>706</v>
      </c>
      <c r="BD158" s="152"/>
      <c r="BE158" s="152"/>
      <c r="BF158" s="152"/>
      <c r="BG158" s="158"/>
      <c r="BH158" s="158"/>
      <c r="BI158" s="158"/>
      <c r="BJ158" s="32"/>
      <c r="BK158" s="32"/>
    </row>
    <row r="159" spans="1:63" s="187" customFormat="1" ht="12.95" customHeight="1" x14ac:dyDescent="0.25">
      <c r="A159" s="152" t="s">
        <v>162</v>
      </c>
      <c r="B159" s="152">
        <v>210033952</v>
      </c>
      <c r="C159" s="178" t="s">
        <v>825</v>
      </c>
      <c r="D159" s="152"/>
      <c r="E159" s="152"/>
      <c r="F159" s="155" t="s">
        <v>690</v>
      </c>
      <c r="G159" s="198" t="s">
        <v>691</v>
      </c>
      <c r="H159" s="198" t="s">
        <v>692</v>
      </c>
      <c r="I159" s="158" t="s">
        <v>120</v>
      </c>
      <c r="J159" s="152" t="s">
        <v>693</v>
      </c>
      <c r="K159" s="152" t="s">
        <v>196</v>
      </c>
      <c r="L159" s="155" t="s">
        <v>76</v>
      </c>
      <c r="M159" s="181" t="s">
        <v>197</v>
      </c>
      <c r="N159" s="155" t="s">
        <v>365</v>
      </c>
      <c r="O159" s="245" t="s">
        <v>806</v>
      </c>
      <c r="P159" s="152" t="s">
        <v>125</v>
      </c>
      <c r="Q159" s="193" t="s">
        <v>122</v>
      </c>
      <c r="R159" s="155" t="s">
        <v>635</v>
      </c>
      <c r="S159" s="152" t="s">
        <v>201</v>
      </c>
      <c r="T159" s="155"/>
      <c r="U159" s="152" t="s">
        <v>695</v>
      </c>
      <c r="V159" s="155" t="s">
        <v>696</v>
      </c>
      <c r="W159" s="156">
        <v>30</v>
      </c>
      <c r="X159" s="156">
        <v>60</v>
      </c>
      <c r="Y159" s="156">
        <v>10</v>
      </c>
      <c r="Z159" s="152" t="s">
        <v>697</v>
      </c>
      <c r="AA159" s="158" t="s">
        <v>138</v>
      </c>
      <c r="AB159" s="186"/>
      <c r="AC159" s="186"/>
      <c r="AD159" s="186"/>
      <c r="AE159" s="186"/>
      <c r="AF159" s="186">
        <v>25.72</v>
      </c>
      <c r="AG159" s="186">
        <v>2079000</v>
      </c>
      <c r="AH159" s="186">
        <f t="shared" si="119"/>
        <v>53471880</v>
      </c>
      <c r="AI159" s="186">
        <f t="shared" si="107"/>
        <v>59888505.600000009</v>
      </c>
      <c r="AJ159" s="186">
        <v>25</v>
      </c>
      <c r="AK159" s="186">
        <v>2079000</v>
      </c>
      <c r="AL159" s="186">
        <f t="shared" si="120"/>
        <v>51975000</v>
      </c>
      <c r="AM159" s="186">
        <f t="shared" si="114"/>
        <v>58212000.000000007</v>
      </c>
      <c r="AN159" s="186"/>
      <c r="AO159" s="186"/>
      <c r="AP159" s="186"/>
      <c r="AQ159" s="186"/>
      <c r="AR159" s="186"/>
      <c r="AS159" s="186"/>
      <c r="AT159" s="186"/>
      <c r="AU159" s="186"/>
      <c r="AV159" s="186">
        <f t="shared" si="122"/>
        <v>50.72</v>
      </c>
      <c r="AW159" s="185">
        <f t="shared" si="121"/>
        <v>105446880</v>
      </c>
      <c r="AX159" s="185">
        <f t="shared" si="111"/>
        <v>118100505.60000001</v>
      </c>
      <c r="AY159" s="158" t="s">
        <v>203</v>
      </c>
      <c r="AZ159" s="155"/>
      <c r="BA159" s="155"/>
      <c r="BB159" s="152"/>
      <c r="BC159" s="152" t="s">
        <v>706</v>
      </c>
      <c r="BD159" s="152"/>
      <c r="BE159" s="152"/>
      <c r="BF159" s="152"/>
      <c r="BG159" s="158"/>
      <c r="BH159" s="158"/>
      <c r="BI159" s="158"/>
      <c r="BJ159" s="271"/>
      <c r="BK159" s="32">
        <v>14</v>
      </c>
    </row>
    <row r="160" spans="1:63" ht="12.95" customHeight="1" x14ac:dyDescent="0.25">
      <c r="A160" s="135"/>
      <c r="B160" s="135"/>
      <c r="C160" s="137"/>
      <c r="D160" s="135"/>
      <c r="E160" s="44" t="s">
        <v>110</v>
      </c>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8"/>
      <c r="AE160" s="138"/>
      <c r="AF160" s="138"/>
      <c r="AG160" s="138"/>
      <c r="AH160" s="138"/>
      <c r="AI160" s="138"/>
      <c r="AJ160" s="138"/>
      <c r="AK160" s="138"/>
      <c r="AL160" s="138"/>
      <c r="AM160" s="138"/>
      <c r="AN160" s="138"/>
      <c r="AO160" s="138"/>
      <c r="AP160" s="138"/>
      <c r="AQ160" s="138"/>
      <c r="AR160" s="138"/>
      <c r="AS160" s="138"/>
      <c r="AT160" s="138"/>
      <c r="AU160" s="138"/>
      <c r="AV160" s="125"/>
      <c r="AW160" s="125">
        <f>SUM(AW23:AW159)</f>
        <v>2026232097.1873</v>
      </c>
      <c r="AX160" s="125">
        <f>SUM(AX23:AX159)</f>
        <v>2269379948.8497763</v>
      </c>
      <c r="AY160" s="135"/>
      <c r="AZ160" s="135"/>
      <c r="BA160" s="135"/>
      <c r="BB160" s="135"/>
      <c r="BC160" s="135"/>
      <c r="BD160" s="135"/>
      <c r="BE160" s="135"/>
      <c r="BF160" s="135"/>
      <c r="BG160" s="135"/>
      <c r="BH160" s="135"/>
      <c r="BI160" s="135"/>
      <c r="BJ160" s="141"/>
      <c r="BK160" s="141"/>
    </row>
    <row r="161" spans="1:63" ht="12.95" customHeight="1" x14ac:dyDescent="0.25">
      <c r="A161" s="135"/>
      <c r="B161" s="135"/>
      <c r="C161" s="135"/>
      <c r="D161" s="135"/>
      <c r="E161" s="44" t="s">
        <v>111</v>
      </c>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8"/>
      <c r="AE161" s="138"/>
      <c r="AF161" s="138"/>
      <c r="AG161" s="138"/>
      <c r="AH161" s="138"/>
      <c r="AI161" s="138"/>
      <c r="AJ161" s="138"/>
      <c r="AK161" s="138"/>
      <c r="AL161" s="138"/>
      <c r="AM161" s="138"/>
      <c r="AN161" s="138"/>
      <c r="AO161" s="138"/>
      <c r="AP161" s="138"/>
      <c r="AQ161" s="138"/>
      <c r="AR161" s="138"/>
      <c r="AS161" s="138"/>
      <c r="AT161" s="138"/>
      <c r="AU161" s="138"/>
      <c r="AV161" s="125"/>
      <c r="AW161" s="125"/>
      <c r="AX161" s="125"/>
      <c r="AY161" s="135"/>
      <c r="AZ161" s="135"/>
      <c r="BA161" s="135"/>
      <c r="BB161" s="135"/>
      <c r="BC161" s="135"/>
      <c r="BD161" s="135"/>
      <c r="BE161" s="135"/>
      <c r="BF161" s="135"/>
      <c r="BG161" s="135"/>
      <c r="BH161" s="135"/>
      <c r="BI161" s="135"/>
      <c r="BJ161" s="141"/>
      <c r="BK161" s="141"/>
    </row>
    <row r="162" spans="1:63" s="165" customFormat="1" ht="12.95" customHeight="1" x14ac:dyDescent="0.25">
      <c r="A162" s="15" t="s">
        <v>217</v>
      </c>
      <c r="B162" s="15" t="s">
        <v>218</v>
      </c>
      <c r="C162" s="174" t="s">
        <v>219</v>
      </c>
      <c r="D162" s="4"/>
      <c r="E162" s="4" t="s">
        <v>220</v>
      </c>
      <c r="F162" s="22" t="s">
        <v>221</v>
      </c>
      <c r="G162" s="22" t="s">
        <v>222</v>
      </c>
      <c r="H162" s="22" t="s">
        <v>223</v>
      </c>
      <c r="I162" s="23" t="s">
        <v>120</v>
      </c>
      <c r="J162" s="23"/>
      <c r="K162" s="23"/>
      <c r="L162" s="22">
        <v>40</v>
      </c>
      <c r="M162" s="5" t="s">
        <v>122</v>
      </c>
      <c r="N162" s="5" t="s">
        <v>224</v>
      </c>
      <c r="O162" s="5" t="s">
        <v>199</v>
      </c>
      <c r="P162" s="23" t="s">
        <v>125</v>
      </c>
      <c r="Q162" s="24">
        <v>230000000</v>
      </c>
      <c r="R162" s="25" t="s">
        <v>225</v>
      </c>
      <c r="S162" s="25"/>
      <c r="T162" s="23"/>
      <c r="U162" s="5" t="s">
        <v>126</v>
      </c>
      <c r="V162" s="23" t="s">
        <v>226</v>
      </c>
      <c r="W162" s="23">
        <v>30</v>
      </c>
      <c r="X162" s="23" t="s">
        <v>106</v>
      </c>
      <c r="Y162" s="23">
        <v>10</v>
      </c>
      <c r="Z162" s="39"/>
      <c r="AA162" s="5" t="s">
        <v>138</v>
      </c>
      <c r="AB162" s="26"/>
      <c r="AC162" s="26"/>
      <c r="AD162" s="26">
        <v>582500000</v>
      </c>
      <c r="AE162" s="26">
        <v>652400000.00000012</v>
      </c>
      <c r="AF162" s="26"/>
      <c r="AG162" s="26"/>
      <c r="AH162" s="26">
        <v>364124686</v>
      </c>
      <c r="AI162" s="26">
        <v>407819648.32000005</v>
      </c>
      <c r="AJ162" s="19">
        <v>0</v>
      </c>
      <c r="AK162" s="19">
        <v>0</v>
      </c>
      <c r="AL162" s="19">
        <v>0</v>
      </c>
      <c r="AM162" s="19">
        <v>0</v>
      </c>
      <c r="AN162" s="19">
        <v>0</v>
      </c>
      <c r="AO162" s="19">
        <v>0</v>
      </c>
      <c r="AP162" s="19">
        <v>0</v>
      </c>
      <c r="AQ162" s="19">
        <v>0</v>
      </c>
      <c r="AR162" s="19">
        <v>0</v>
      </c>
      <c r="AS162" s="19">
        <v>0</v>
      </c>
      <c r="AT162" s="19">
        <v>0</v>
      </c>
      <c r="AU162" s="19">
        <v>0</v>
      </c>
      <c r="AV162" s="41"/>
      <c r="AW162" s="41">
        <v>0</v>
      </c>
      <c r="AX162" s="41">
        <f>AW162*1.12</f>
        <v>0</v>
      </c>
      <c r="AY162" s="1" t="s">
        <v>129</v>
      </c>
      <c r="AZ162" s="1" t="s">
        <v>227</v>
      </c>
      <c r="BA162" s="1" t="s">
        <v>228</v>
      </c>
      <c r="BB162" s="5"/>
      <c r="BC162" s="5"/>
      <c r="BD162" s="5"/>
      <c r="BE162" s="5"/>
      <c r="BF162" s="5"/>
      <c r="BG162" s="5"/>
      <c r="BH162" s="5"/>
      <c r="BI162" s="5"/>
      <c r="BJ162" s="167"/>
      <c r="BK162" s="27"/>
    </row>
    <row r="163" spans="1:63" s="165" customFormat="1" ht="12.95" customHeight="1" x14ac:dyDescent="0.25">
      <c r="A163" s="15" t="s">
        <v>217</v>
      </c>
      <c r="B163" s="15" t="s">
        <v>218</v>
      </c>
      <c r="C163" s="174" t="s">
        <v>372</v>
      </c>
      <c r="D163" s="4"/>
      <c r="E163" s="4" t="s">
        <v>220</v>
      </c>
      <c r="F163" s="22" t="s">
        <v>221</v>
      </c>
      <c r="G163" s="22" t="s">
        <v>222</v>
      </c>
      <c r="H163" s="22" t="s">
        <v>223</v>
      </c>
      <c r="I163" s="23" t="s">
        <v>120</v>
      </c>
      <c r="J163" s="23"/>
      <c r="K163" s="23"/>
      <c r="L163" s="22">
        <v>40</v>
      </c>
      <c r="M163" s="5" t="s">
        <v>122</v>
      </c>
      <c r="N163" s="5" t="s">
        <v>224</v>
      </c>
      <c r="O163" s="1" t="s">
        <v>126</v>
      </c>
      <c r="P163" s="23" t="s">
        <v>125</v>
      </c>
      <c r="Q163" s="24">
        <v>230000000</v>
      </c>
      <c r="R163" s="25" t="s">
        <v>225</v>
      </c>
      <c r="S163" s="25"/>
      <c r="T163" s="23" t="s">
        <v>226</v>
      </c>
      <c r="U163" s="5"/>
      <c r="V163" s="15"/>
      <c r="W163" s="23">
        <v>30</v>
      </c>
      <c r="X163" s="23" t="s">
        <v>106</v>
      </c>
      <c r="Y163" s="23">
        <v>10</v>
      </c>
      <c r="Z163" s="39"/>
      <c r="AA163" s="5" t="s">
        <v>138</v>
      </c>
      <c r="AB163" s="26"/>
      <c r="AC163" s="26"/>
      <c r="AD163" s="26">
        <v>582500000</v>
      </c>
      <c r="AE163" s="40">
        <f t="shared" ref="AE163:AE167" si="123">AD163*1.12</f>
        <v>652400000.00000012</v>
      </c>
      <c r="AF163" s="26"/>
      <c r="AG163" s="26"/>
      <c r="AH163" s="26">
        <v>364124686</v>
      </c>
      <c r="AI163" s="40">
        <f t="shared" ref="AI163:AI167" si="124">AH163*1.12</f>
        <v>407819648.32000005</v>
      </c>
      <c r="AJ163" s="41">
        <v>0</v>
      </c>
      <c r="AK163" s="41">
        <v>0</v>
      </c>
      <c r="AL163" s="41">
        <v>0</v>
      </c>
      <c r="AM163" s="42">
        <f t="shared" ref="AM163" si="125">AL163*1.12</f>
        <v>0</v>
      </c>
      <c r="AN163" s="41">
        <v>0</v>
      </c>
      <c r="AO163" s="41">
        <v>0</v>
      </c>
      <c r="AP163" s="41">
        <v>0</v>
      </c>
      <c r="AQ163" s="42">
        <f t="shared" ref="AQ163" si="126">AP163*1.12</f>
        <v>0</v>
      </c>
      <c r="AR163" s="41">
        <v>0</v>
      </c>
      <c r="AS163" s="41">
        <v>0</v>
      </c>
      <c r="AT163" s="41">
        <v>0</v>
      </c>
      <c r="AU163" s="42">
        <f t="shared" ref="AU163" si="127">AT163*1.12</f>
        <v>0</v>
      </c>
      <c r="AV163" s="43"/>
      <c r="AW163" s="41">
        <v>0</v>
      </c>
      <c r="AX163" s="41">
        <f>AW163*1.12</f>
        <v>0</v>
      </c>
      <c r="AY163" s="1" t="s">
        <v>129</v>
      </c>
      <c r="AZ163" s="1" t="s">
        <v>227</v>
      </c>
      <c r="BA163" s="1" t="s">
        <v>228</v>
      </c>
      <c r="BB163" s="5"/>
      <c r="BC163" s="5"/>
      <c r="BD163" s="5"/>
      <c r="BE163" s="5"/>
      <c r="BF163" s="5"/>
      <c r="BG163" s="5"/>
      <c r="BH163" s="5"/>
      <c r="BI163" s="5"/>
      <c r="BJ163" s="167"/>
      <c r="BK163" s="27" t="s">
        <v>373</v>
      </c>
    </row>
    <row r="164" spans="1:63" s="165" customFormat="1" ht="12.95" customHeight="1" x14ac:dyDescent="0.25">
      <c r="A164" s="15" t="s">
        <v>217</v>
      </c>
      <c r="B164" s="15" t="s">
        <v>218</v>
      </c>
      <c r="C164" s="175" t="s">
        <v>517</v>
      </c>
      <c r="D164" s="4"/>
      <c r="E164" s="4" t="s">
        <v>220</v>
      </c>
      <c r="F164" s="22" t="s">
        <v>221</v>
      </c>
      <c r="G164" s="22" t="s">
        <v>222</v>
      </c>
      <c r="H164" s="22" t="s">
        <v>223</v>
      </c>
      <c r="I164" s="23" t="s">
        <v>120</v>
      </c>
      <c r="J164" s="23"/>
      <c r="K164" s="23"/>
      <c r="L164" s="22">
        <v>40</v>
      </c>
      <c r="M164" s="5" t="s">
        <v>122</v>
      </c>
      <c r="N164" s="5" t="s">
        <v>224</v>
      </c>
      <c r="O164" s="1" t="s">
        <v>166</v>
      </c>
      <c r="P164" s="23" t="s">
        <v>125</v>
      </c>
      <c r="Q164" s="24">
        <v>230000000</v>
      </c>
      <c r="R164" s="25" t="s">
        <v>225</v>
      </c>
      <c r="S164" s="25"/>
      <c r="T164" s="23" t="s">
        <v>226</v>
      </c>
      <c r="U164" s="5"/>
      <c r="V164" s="15"/>
      <c r="W164" s="23">
        <v>30</v>
      </c>
      <c r="X164" s="23" t="s">
        <v>106</v>
      </c>
      <c r="Y164" s="23">
        <v>10</v>
      </c>
      <c r="Z164" s="39"/>
      <c r="AA164" s="5" t="s">
        <v>138</v>
      </c>
      <c r="AB164" s="26"/>
      <c r="AC164" s="26"/>
      <c r="AD164" s="26">
        <v>582500000</v>
      </c>
      <c r="AE164" s="18">
        <f t="shared" si="123"/>
        <v>652400000.00000012</v>
      </c>
      <c r="AF164" s="26"/>
      <c r="AG164" s="26"/>
      <c r="AH164" s="26">
        <v>364124686</v>
      </c>
      <c r="AI164" s="18">
        <f t="shared" si="124"/>
        <v>407819648.32000005</v>
      </c>
      <c r="AJ164" s="41">
        <v>0</v>
      </c>
      <c r="AK164" s="41">
        <v>0</v>
      </c>
      <c r="AL164" s="41">
        <v>0</v>
      </c>
      <c r="AM164" s="18">
        <f>AL164*1.12</f>
        <v>0</v>
      </c>
      <c r="AN164" s="41">
        <v>0</v>
      </c>
      <c r="AO164" s="41">
        <v>0</v>
      </c>
      <c r="AP164" s="41">
        <v>0</v>
      </c>
      <c r="AQ164" s="18">
        <f>AP164*1.12</f>
        <v>0</v>
      </c>
      <c r="AR164" s="41">
        <v>0</v>
      </c>
      <c r="AS164" s="41">
        <v>0</v>
      </c>
      <c r="AT164" s="41">
        <v>0</v>
      </c>
      <c r="AU164" s="18">
        <f>AT164*1.12</f>
        <v>0</v>
      </c>
      <c r="AV164" s="41"/>
      <c r="AW164" s="41">
        <v>0</v>
      </c>
      <c r="AX164" s="41">
        <f>AW164*1.12</f>
        <v>0</v>
      </c>
      <c r="AY164" s="1" t="s">
        <v>129</v>
      </c>
      <c r="AZ164" s="1" t="s">
        <v>227</v>
      </c>
      <c r="BA164" s="1" t="s">
        <v>228</v>
      </c>
      <c r="BB164" s="5"/>
      <c r="BC164" s="5"/>
      <c r="BD164" s="5"/>
      <c r="BE164" s="5"/>
      <c r="BF164" s="5"/>
      <c r="BG164" s="5"/>
      <c r="BH164" s="5"/>
      <c r="BI164" s="5"/>
      <c r="BJ164" s="167"/>
      <c r="BK164" s="27">
        <v>14</v>
      </c>
    </row>
    <row r="165" spans="1:63" s="187" customFormat="1" ht="12.95" customHeight="1" x14ac:dyDescent="0.25">
      <c r="A165" s="4" t="s">
        <v>217</v>
      </c>
      <c r="B165" s="4" t="s">
        <v>218</v>
      </c>
      <c r="C165" s="4" t="s">
        <v>707</v>
      </c>
      <c r="D165" s="4"/>
      <c r="E165" s="4" t="s">
        <v>220</v>
      </c>
      <c r="F165" s="199" t="s">
        <v>221</v>
      </c>
      <c r="G165" s="199" t="s">
        <v>222</v>
      </c>
      <c r="H165" s="199" t="s">
        <v>223</v>
      </c>
      <c r="I165" s="23" t="s">
        <v>120</v>
      </c>
      <c r="J165" s="23"/>
      <c r="K165" s="23"/>
      <c r="L165" s="199">
        <v>40</v>
      </c>
      <c r="M165" s="5" t="s">
        <v>122</v>
      </c>
      <c r="N165" s="5" t="s">
        <v>224</v>
      </c>
      <c r="O165" s="1" t="s">
        <v>144</v>
      </c>
      <c r="P165" s="23" t="s">
        <v>125</v>
      </c>
      <c r="Q165" s="24">
        <v>230000000</v>
      </c>
      <c r="R165" s="25" t="s">
        <v>225</v>
      </c>
      <c r="S165" s="25"/>
      <c r="T165" s="23" t="s">
        <v>226</v>
      </c>
      <c r="U165" s="5"/>
      <c r="V165" s="4"/>
      <c r="W165" s="23">
        <v>30</v>
      </c>
      <c r="X165" s="23" t="s">
        <v>106</v>
      </c>
      <c r="Y165" s="23">
        <v>10</v>
      </c>
      <c r="Z165" s="39"/>
      <c r="AA165" s="5" t="s">
        <v>138</v>
      </c>
      <c r="AB165" s="71"/>
      <c r="AC165" s="71"/>
      <c r="AD165" s="71">
        <v>582500000</v>
      </c>
      <c r="AE165" s="71">
        <f t="shared" si="123"/>
        <v>652400000.00000012</v>
      </c>
      <c r="AF165" s="71"/>
      <c r="AG165" s="71"/>
      <c r="AH165" s="71">
        <v>364124686</v>
      </c>
      <c r="AI165" s="71">
        <f t="shared" si="124"/>
        <v>407819648.32000005</v>
      </c>
      <c r="AJ165" s="71"/>
      <c r="AK165" s="71"/>
      <c r="AL165" s="71"/>
      <c r="AM165" s="71"/>
      <c r="AN165" s="71"/>
      <c r="AO165" s="71"/>
      <c r="AP165" s="71"/>
      <c r="AQ165" s="71"/>
      <c r="AR165" s="71"/>
      <c r="AS165" s="71"/>
      <c r="AT165" s="71"/>
      <c r="AU165" s="71"/>
      <c r="AV165" s="71"/>
      <c r="AW165" s="42">
        <v>0</v>
      </c>
      <c r="AX165" s="42">
        <f t="shared" ref="AX165:AX188" si="128">AW165*1.12</f>
        <v>0</v>
      </c>
      <c r="AY165" s="1" t="s">
        <v>129</v>
      </c>
      <c r="AZ165" s="1" t="s">
        <v>227</v>
      </c>
      <c r="BA165" s="1" t="s">
        <v>228</v>
      </c>
      <c r="BB165" s="5"/>
      <c r="BC165" s="5"/>
      <c r="BD165" s="5"/>
      <c r="BE165" s="5"/>
      <c r="BF165" s="5"/>
      <c r="BG165" s="5"/>
      <c r="BH165" s="5"/>
      <c r="BI165" s="5"/>
      <c r="BJ165" s="167"/>
      <c r="BK165" s="32">
        <v>14</v>
      </c>
    </row>
    <row r="166" spans="1:63" s="187" customFormat="1" ht="12.95" customHeight="1" x14ac:dyDescent="0.25">
      <c r="A166" s="158" t="s">
        <v>217</v>
      </c>
      <c r="B166" s="158" t="s">
        <v>218</v>
      </c>
      <c r="C166" s="158" t="s">
        <v>761</v>
      </c>
      <c r="D166" s="158"/>
      <c r="E166" s="158" t="s">
        <v>220</v>
      </c>
      <c r="F166" s="179" t="s">
        <v>221</v>
      </c>
      <c r="G166" s="179" t="s">
        <v>222</v>
      </c>
      <c r="H166" s="179" t="s">
        <v>223</v>
      </c>
      <c r="I166" s="180" t="s">
        <v>120</v>
      </c>
      <c r="J166" s="180"/>
      <c r="K166" s="180"/>
      <c r="L166" s="179">
        <v>40</v>
      </c>
      <c r="M166" s="181" t="s">
        <v>122</v>
      </c>
      <c r="N166" s="181" t="s">
        <v>224</v>
      </c>
      <c r="O166" s="152" t="s">
        <v>398</v>
      </c>
      <c r="P166" s="180" t="s">
        <v>125</v>
      </c>
      <c r="Q166" s="182">
        <v>230000000</v>
      </c>
      <c r="R166" s="183" t="s">
        <v>225</v>
      </c>
      <c r="S166" s="183"/>
      <c r="T166" s="152" t="s">
        <v>146</v>
      </c>
      <c r="U166" s="181"/>
      <c r="V166" s="158"/>
      <c r="W166" s="180">
        <v>30</v>
      </c>
      <c r="X166" s="180" t="s">
        <v>106</v>
      </c>
      <c r="Y166" s="180">
        <v>10</v>
      </c>
      <c r="Z166" s="184"/>
      <c r="AA166" s="181" t="s">
        <v>138</v>
      </c>
      <c r="AB166" s="186"/>
      <c r="AC166" s="186"/>
      <c r="AD166" s="186">
        <v>582500000</v>
      </c>
      <c r="AE166" s="186">
        <f t="shared" si="123"/>
        <v>652400000.00000012</v>
      </c>
      <c r="AF166" s="186"/>
      <c r="AG166" s="186"/>
      <c r="AH166" s="186">
        <v>364124686</v>
      </c>
      <c r="AI166" s="186">
        <f t="shared" si="124"/>
        <v>407819648.32000005</v>
      </c>
      <c r="AJ166" s="186"/>
      <c r="AK166" s="186"/>
      <c r="AL166" s="186"/>
      <c r="AM166" s="186"/>
      <c r="AN166" s="186"/>
      <c r="AO166" s="186"/>
      <c r="AP166" s="186"/>
      <c r="AQ166" s="186"/>
      <c r="AR166" s="186"/>
      <c r="AS166" s="186"/>
      <c r="AT166" s="186"/>
      <c r="AU166" s="186"/>
      <c r="AV166" s="186"/>
      <c r="AW166" s="42">
        <v>0</v>
      </c>
      <c r="AX166" s="42">
        <f t="shared" si="128"/>
        <v>0</v>
      </c>
      <c r="AY166" s="152" t="s">
        <v>129</v>
      </c>
      <c r="AZ166" s="152" t="s">
        <v>227</v>
      </c>
      <c r="BA166" s="152" t="s">
        <v>228</v>
      </c>
      <c r="BB166" s="181"/>
      <c r="BC166" s="181"/>
      <c r="BD166" s="181"/>
      <c r="BE166" s="181"/>
      <c r="BF166" s="181"/>
      <c r="BG166" s="181"/>
      <c r="BH166" s="181"/>
      <c r="BI166" s="181"/>
      <c r="BJ166" s="167"/>
      <c r="BK166" s="32">
        <v>14.19</v>
      </c>
    </row>
    <row r="167" spans="1:63" s="162" customFormat="1" ht="12.95" customHeight="1" x14ac:dyDescent="0.25">
      <c r="A167" s="213" t="s">
        <v>217</v>
      </c>
      <c r="B167" s="213" t="s">
        <v>218</v>
      </c>
      <c r="C167" s="213" t="s">
        <v>811</v>
      </c>
      <c r="D167" s="213"/>
      <c r="E167" s="213" t="s">
        <v>220</v>
      </c>
      <c r="F167" s="219" t="s">
        <v>221</v>
      </c>
      <c r="G167" s="219" t="s">
        <v>222</v>
      </c>
      <c r="H167" s="219" t="s">
        <v>223</v>
      </c>
      <c r="I167" s="220" t="s">
        <v>120</v>
      </c>
      <c r="J167" s="220"/>
      <c r="K167" s="220"/>
      <c r="L167" s="219">
        <v>40</v>
      </c>
      <c r="M167" s="221" t="s">
        <v>122</v>
      </c>
      <c r="N167" s="221" t="s">
        <v>224</v>
      </c>
      <c r="O167" s="222" t="s">
        <v>694</v>
      </c>
      <c r="P167" s="220" t="s">
        <v>125</v>
      </c>
      <c r="Q167" s="223">
        <v>230000000</v>
      </c>
      <c r="R167" s="224" t="s">
        <v>225</v>
      </c>
      <c r="S167" s="224"/>
      <c r="T167" s="222" t="s">
        <v>146</v>
      </c>
      <c r="U167" s="221"/>
      <c r="V167" s="213"/>
      <c r="W167" s="220">
        <v>30</v>
      </c>
      <c r="X167" s="220" t="s">
        <v>106</v>
      </c>
      <c r="Y167" s="220">
        <v>10</v>
      </c>
      <c r="Z167" s="225"/>
      <c r="AA167" s="221" t="s">
        <v>138</v>
      </c>
      <c r="AB167" s="226"/>
      <c r="AC167" s="226"/>
      <c r="AD167" s="226">
        <v>582500000</v>
      </c>
      <c r="AE167" s="226">
        <f t="shared" si="123"/>
        <v>652400000.00000012</v>
      </c>
      <c r="AF167" s="226"/>
      <c r="AG167" s="226"/>
      <c r="AH167" s="226">
        <v>364124686</v>
      </c>
      <c r="AI167" s="226">
        <f t="shared" si="124"/>
        <v>407819648.32000005</v>
      </c>
      <c r="AJ167" s="226"/>
      <c r="AK167" s="226"/>
      <c r="AL167" s="226"/>
      <c r="AM167" s="226"/>
      <c r="AN167" s="226"/>
      <c r="AO167" s="226"/>
      <c r="AP167" s="226"/>
      <c r="AQ167" s="226"/>
      <c r="AR167" s="226"/>
      <c r="AS167" s="226"/>
      <c r="AT167" s="226"/>
      <c r="AU167" s="226"/>
      <c r="AV167" s="226"/>
      <c r="AW167" s="227">
        <f t="shared" ref="AW167" si="129">AD167+AH167+AL167+AP167+AT167</f>
        <v>946624686</v>
      </c>
      <c r="AX167" s="227">
        <f t="shared" si="128"/>
        <v>1060219648.3200001</v>
      </c>
      <c r="AY167" s="222" t="s">
        <v>129</v>
      </c>
      <c r="AZ167" s="222" t="s">
        <v>227</v>
      </c>
      <c r="BA167" s="222" t="s">
        <v>228</v>
      </c>
      <c r="BB167" s="221"/>
      <c r="BC167" s="221"/>
      <c r="BD167" s="221"/>
      <c r="BE167" s="221"/>
      <c r="BF167" s="221"/>
      <c r="BG167" s="221"/>
      <c r="BH167" s="221"/>
      <c r="BI167" s="221"/>
      <c r="BJ167" s="228"/>
      <c r="BK167" s="241">
        <v>14.19</v>
      </c>
    </row>
    <row r="168" spans="1:63" s="165" customFormat="1" ht="12.95" customHeight="1" x14ac:dyDescent="0.25">
      <c r="A168" s="15" t="s">
        <v>217</v>
      </c>
      <c r="B168" s="15" t="s">
        <v>218</v>
      </c>
      <c r="C168" s="174" t="s">
        <v>229</v>
      </c>
      <c r="D168" s="4"/>
      <c r="E168" s="4" t="s">
        <v>230</v>
      </c>
      <c r="F168" s="22" t="s">
        <v>221</v>
      </c>
      <c r="G168" s="22" t="s">
        <v>222</v>
      </c>
      <c r="H168" s="22" t="s">
        <v>223</v>
      </c>
      <c r="I168" s="23" t="s">
        <v>120</v>
      </c>
      <c r="J168" s="23"/>
      <c r="K168" s="23"/>
      <c r="L168" s="22">
        <v>40</v>
      </c>
      <c r="M168" s="5" t="s">
        <v>122</v>
      </c>
      <c r="N168" s="5" t="s">
        <v>224</v>
      </c>
      <c r="O168" s="5" t="s">
        <v>199</v>
      </c>
      <c r="P168" s="23" t="s">
        <v>125</v>
      </c>
      <c r="Q168" s="24">
        <v>230000000</v>
      </c>
      <c r="R168" s="25" t="s">
        <v>231</v>
      </c>
      <c r="S168" s="25"/>
      <c r="T168" s="23"/>
      <c r="U168" s="5" t="s">
        <v>126</v>
      </c>
      <c r="V168" s="23" t="s">
        <v>226</v>
      </c>
      <c r="W168" s="23">
        <v>30</v>
      </c>
      <c r="X168" s="23" t="s">
        <v>106</v>
      </c>
      <c r="Y168" s="23">
        <v>10</v>
      </c>
      <c r="Z168" s="39"/>
      <c r="AA168" s="5" t="s">
        <v>138</v>
      </c>
      <c r="AB168" s="26"/>
      <c r="AC168" s="26"/>
      <c r="AD168" s="26">
        <v>650000000</v>
      </c>
      <c r="AE168" s="26">
        <v>728000000.00000012</v>
      </c>
      <c r="AF168" s="26"/>
      <c r="AG168" s="26"/>
      <c r="AH168" s="26">
        <v>443584839</v>
      </c>
      <c r="AI168" s="26">
        <v>496815019.68000007</v>
      </c>
      <c r="AJ168" s="19">
        <v>0</v>
      </c>
      <c r="AK168" s="19">
        <v>0</v>
      </c>
      <c r="AL168" s="19">
        <v>0</v>
      </c>
      <c r="AM168" s="19">
        <v>0</v>
      </c>
      <c r="AN168" s="19">
        <v>0</v>
      </c>
      <c r="AO168" s="19">
        <v>0</v>
      </c>
      <c r="AP168" s="19">
        <v>0</v>
      </c>
      <c r="AQ168" s="19">
        <v>0</v>
      </c>
      <c r="AR168" s="19">
        <v>0</v>
      </c>
      <c r="AS168" s="19">
        <v>0</v>
      </c>
      <c r="AT168" s="19">
        <v>0</v>
      </c>
      <c r="AU168" s="19">
        <v>0</v>
      </c>
      <c r="AV168" s="43"/>
      <c r="AW168" s="41">
        <v>0</v>
      </c>
      <c r="AX168" s="41">
        <f t="shared" si="128"/>
        <v>0</v>
      </c>
      <c r="AY168" s="1" t="s">
        <v>129</v>
      </c>
      <c r="AZ168" s="1" t="s">
        <v>232</v>
      </c>
      <c r="BA168" s="1" t="s">
        <v>233</v>
      </c>
      <c r="BB168" s="5"/>
      <c r="BC168" s="5"/>
      <c r="BD168" s="5"/>
      <c r="BE168" s="5"/>
      <c r="BF168" s="5"/>
      <c r="BG168" s="5"/>
      <c r="BH168" s="5"/>
      <c r="BI168" s="5"/>
      <c r="BJ168" s="167"/>
      <c r="BK168" s="27"/>
    </row>
    <row r="169" spans="1:63" s="165" customFormat="1" ht="12.95" customHeight="1" x14ac:dyDescent="0.25">
      <c r="A169" s="15" t="s">
        <v>217</v>
      </c>
      <c r="B169" s="15" t="s">
        <v>218</v>
      </c>
      <c r="C169" s="174" t="s">
        <v>374</v>
      </c>
      <c r="D169" s="4"/>
      <c r="E169" s="4" t="s">
        <v>230</v>
      </c>
      <c r="F169" s="22" t="s">
        <v>221</v>
      </c>
      <c r="G169" s="22" t="s">
        <v>222</v>
      </c>
      <c r="H169" s="22" t="s">
        <v>223</v>
      </c>
      <c r="I169" s="23" t="s">
        <v>120</v>
      </c>
      <c r="J169" s="23"/>
      <c r="K169" s="23"/>
      <c r="L169" s="22">
        <v>40</v>
      </c>
      <c r="M169" s="5" t="s">
        <v>122</v>
      </c>
      <c r="N169" s="5" t="s">
        <v>224</v>
      </c>
      <c r="O169" s="1" t="s">
        <v>126</v>
      </c>
      <c r="P169" s="23" t="s">
        <v>125</v>
      </c>
      <c r="Q169" s="24">
        <v>230000000</v>
      </c>
      <c r="R169" s="25" t="s">
        <v>231</v>
      </c>
      <c r="S169" s="25"/>
      <c r="T169" s="23" t="s">
        <v>226</v>
      </c>
      <c r="U169" s="5"/>
      <c r="V169" s="15"/>
      <c r="W169" s="23">
        <v>30</v>
      </c>
      <c r="X169" s="23" t="s">
        <v>106</v>
      </c>
      <c r="Y169" s="23">
        <v>10</v>
      </c>
      <c r="Z169" s="39"/>
      <c r="AA169" s="5" t="s">
        <v>138</v>
      </c>
      <c r="AB169" s="26"/>
      <c r="AC169" s="26"/>
      <c r="AD169" s="26">
        <v>650000000</v>
      </c>
      <c r="AE169" s="40">
        <f t="shared" ref="AE169:AE172" si="130">AD169*1.12</f>
        <v>728000000.00000012</v>
      </c>
      <c r="AF169" s="26"/>
      <c r="AG169" s="26"/>
      <c r="AH169" s="26">
        <v>443584839</v>
      </c>
      <c r="AI169" s="40">
        <f t="shared" ref="AI169:AI172" si="131">AH169*1.12</f>
        <v>496815019.68000007</v>
      </c>
      <c r="AJ169" s="41">
        <v>0</v>
      </c>
      <c r="AK169" s="41">
        <v>0</v>
      </c>
      <c r="AL169" s="41">
        <v>0</v>
      </c>
      <c r="AM169" s="42">
        <f t="shared" ref="AM169" si="132">AL169*1.12</f>
        <v>0</v>
      </c>
      <c r="AN169" s="41">
        <v>0</v>
      </c>
      <c r="AO169" s="41">
        <v>0</v>
      </c>
      <c r="AP169" s="41">
        <v>0</v>
      </c>
      <c r="AQ169" s="42">
        <f t="shared" ref="AQ169" si="133">AP169*1.12</f>
        <v>0</v>
      </c>
      <c r="AR169" s="41">
        <v>0</v>
      </c>
      <c r="AS169" s="41">
        <v>0</v>
      </c>
      <c r="AT169" s="41">
        <v>0</v>
      </c>
      <c r="AU169" s="42">
        <f t="shared" ref="AU169" si="134">AT169*1.12</f>
        <v>0</v>
      </c>
      <c r="AV169" s="43"/>
      <c r="AW169" s="41">
        <v>0</v>
      </c>
      <c r="AX169" s="41">
        <f>AW169*1.12</f>
        <v>0</v>
      </c>
      <c r="AY169" s="1" t="s">
        <v>129</v>
      </c>
      <c r="AZ169" s="1" t="s">
        <v>232</v>
      </c>
      <c r="BA169" s="1" t="s">
        <v>233</v>
      </c>
      <c r="BB169" s="5"/>
      <c r="BC169" s="5"/>
      <c r="BD169" s="5"/>
      <c r="BE169" s="5"/>
      <c r="BF169" s="5"/>
      <c r="BG169" s="5"/>
      <c r="BH169" s="5"/>
      <c r="BI169" s="5"/>
      <c r="BJ169" s="167"/>
      <c r="BK169" s="27" t="s">
        <v>373</v>
      </c>
    </row>
    <row r="170" spans="1:63" s="165" customFormat="1" ht="12.95" customHeight="1" x14ac:dyDescent="0.25">
      <c r="A170" s="15" t="s">
        <v>217</v>
      </c>
      <c r="B170" s="15" t="s">
        <v>218</v>
      </c>
      <c r="C170" s="175" t="s">
        <v>518</v>
      </c>
      <c r="D170" s="4"/>
      <c r="E170" s="4" t="s">
        <v>230</v>
      </c>
      <c r="F170" s="22" t="s">
        <v>221</v>
      </c>
      <c r="G170" s="22" t="s">
        <v>222</v>
      </c>
      <c r="H170" s="22" t="s">
        <v>223</v>
      </c>
      <c r="I170" s="23" t="s">
        <v>120</v>
      </c>
      <c r="J170" s="23"/>
      <c r="K170" s="23"/>
      <c r="L170" s="22">
        <v>40</v>
      </c>
      <c r="M170" s="5" t="s">
        <v>122</v>
      </c>
      <c r="N170" s="5" t="s">
        <v>224</v>
      </c>
      <c r="O170" s="1" t="s">
        <v>166</v>
      </c>
      <c r="P170" s="23" t="s">
        <v>125</v>
      </c>
      <c r="Q170" s="24">
        <v>230000000</v>
      </c>
      <c r="R170" s="25" t="s">
        <v>231</v>
      </c>
      <c r="S170" s="25"/>
      <c r="T170" s="23" t="s">
        <v>226</v>
      </c>
      <c r="U170" s="5"/>
      <c r="V170" s="15"/>
      <c r="W170" s="23">
        <v>30</v>
      </c>
      <c r="X170" s="23" t="s">
        <v>106</v>
      </c>
      <c r="Y170" s="23">
        <v>10</v>
      </c>
      <c r="Z170" s="39"/>
      <c r="AA170" s="5" t="s">
        <v>138</v>
      </c>
      <c r="AB170" s="26"/>
      <c r="AC170" s="26"/>
      <c r="AD170" s="26">
        <v>650000000</v>
      </c>
      <c r="AE170" s="18">
        <f t="shared" si="130"/>
        <v>728000000.00000012</v>
      </c>
      <c r="AF170" s="26"/>
      <c r="AG170" s="26"/>
      <c r="AH170" s="26">
        <v>443584839</v>
      </c>
      <c r="AI170" s="18">
        <f t="shared" si="131"/>
        <v>496815019.68000007</v>
      </c>
      <c r="AJ170" s="41">
        <v>0</v>
      </c>
      <c r="AK170" s="41">
        <v>0</v>
      </c>
      <c r="AL170" s="41">
        <v>0</v>
      </c>
      <c r="AM170" s="42">
        <v>0</v>
      </c>
      <c r="AN170" s="41">
        <v>0</v>
      </c>
      <c r="AO170" s="41">
        <v>0</v>
      </c>
      <c r="AP170" s="41">
        <v>0</v>
      </c>
      <c r="AQ170" s="18">
        <f>AP170*1.12</f>
        <v>0</v>
      </c>
      <c r="AR170" s="41">
        <v>0</v>
      </c>
      <c r="AS170" s="41">
        <v>0</v>
      </c>
      <c r="AT170" s="41">
        <v>0</v>
      </c>
      <c r="AU170" s="18">
        <f>AT170*1.12</f>
        <v>0</v>
      </c>
      <c r="AV170" s="41"/>
      <c r="AW170" s="41">
        <v>0</v>
      </c>
      <c r="AX170" s="41">
        <f>AW170*1.12</f>
        <v>0</v>
      </c>
      <c r="AY170" s="1" t="s">
        <v>129</v>
      </c>
      <c r="AZ170" s="1" t="s">
        <v>232</v>
      </c>
      <c r="BA170" s="1" t="s">
        <v>233</v>
      </c>
      <c r="BB170" s="5"/>
      <c r="BC170" s="5"/>
      <c r="BD170" s="5"/>
      <c r="BE170" s="5"/>
      <c r="BF170" s="5"/>
      <c r="BG170" s="5"/>
      <c r="BH170" s="5"/>
      <c r="BI170" s="5"/>
      <c r="BJ170" s="167"/>
      <c r="BK170" s="27">
        <v>14</v>
      </c>
    </row>
    <row r="171" spans="1:63" s="187" customFormat="1" ht="12.95" customHeight="1" x14ac:dyDescent="0.25">
      <c r="A171" s="4" t="s">
        <v>217</v>
      </c>
      <c r="B171" s="4" t="s">
        <v>218</v>
      </c>
      <c r="C171" s="4" t="s">
        <v>708</v>
      </c>
      <c r="D171" s="4"/>
      <c r="E171" s="4" t="s">
        <v>230</v>
      </c>
      <c r="F171" s="199" t="s">
        <v>221</v>
      </c>
      <c r="G171" s="199" t="s">
        <v>222</v>
      </c>
      <c r="H171" s="199" t="s">
        <v>223</v>
      </c>
      <c r="I171" s="23" t="s">
        <v>120</v>
      </c>
      <c r="J171" s="23"/>
      <c r="K171" s="23"/>
      <c r="L171" s="199">
        <v>40</v>
      </c>
      <c r="M171" s="5" t="s">
        <v>122</v>
      </c>
      <c r="N171" s="5" t="s">
        <v>224</v>
      </c>
      <c r="O171" s="1" t="s">
        <v>144</v>
      </c>
      <c r="P171" s="23" t="s">
        <v>125</v>
      </c>
      <c r="Q171" s="24">
        <v>230000000</v>
      </c>
      <c r="R171" s="25" t="s">
        <v>231</v>
      </c>
      <c r="S171" s="25"/>
      <c r="T171" s="23" t="s">
        <v>226</v>
      </c>
      <c r="U171" s="5"/>
      <c r="V171" s="4"/>
      <c r="W171" s="23">
        <v>30</v>
      </c>
      <c r="X171" s="23" t="s">
        <v>106</v>
      </c>
      <c r="Y171" s="23">
        <v>10</v>
      </c>
      <c r="Z171" s="39"/>
      <c r="AA171" s="5" t="s">
        <v>138</v>
      </c>
      <c r="AB171" s="71"/>
      <c r="AC171" s="71"/>
      <c r="AD171" s="71">
        <v>650000000</v>
      </c>
      <c r="AE171" s="71">
        <f t="shared" si="130"/>
        <v>728000000.00000012</v>
      </c>
      <c r="AF171" s="71"/>
      <c r="AG171" s="71"/>
      <c r="AH171" s="71">
        <v>443584839</v>
      </c>
      <c r="AI171" s="71">
        <f t="shared" si="131"/>
        <v>496815019.68000007</v>
      </c>
      <c r="AJ171" s="71"/>
      <c r="AK171" s="71"/>
      <c r="AL171" s="71"/>
      <c r="AM171" s="71"/>
      <c r="AN171" s="71"/>
      <c r="AO171" s="71"/>
      <c r="AP171" s="71"/>
      <c r="AQ171" s="71"/>
      <c r="AR171" s="71"/>
      <c r="AS171" s="71"/>
      <c r="AT171" s="71"/>
      <c r="AU171" s="71"/>
      <c r="AV171" s="71"/>
      <c r="AW171" s="42">
        <v>0</v>
      </c>
      <c r="AX171" s="42">
        <f t="shared" si="128"/>
        <v>0</v>
      </c>
      <c r="AY171" s="1" t="s">
        <v>129</v>
      </c>
      <c r="AZ171" s="1" t="s">
        <v>232</v>
      </c>
      <c r="BA171" s="1" t="s">
        <v>233</v>
      </c>
      <c r="BB171" s="5"/>
      <c r="BC171" s="5"/>
      <c r="BD171" s="5"/>
      <c r="BE171" s="5"/>
      <c r="BF171" s="5"/>
      <c r="BG171" s="5"/>
      <c r="BH171" s="5"/>
      <c r="BI171" s="5"/>
      <c r="BJ171" s="167"/>
      <c r="BK171" s="32">
        <v>14</v>
      </c>
    </row>
    <row r="172" spans="1:63" s="187" customFormat="1" ht="12.95" customHeight="1" x14ac:dyDescent="0.25">
      <c r="A172" s="158" t="s">
        <v>217</v>
      </c>
      <c r="B172" s="158" t="s">
        <v>218</v>
      </c>
      <c r="C172" s="158" t="s">
        <v>762</v>
      </c>
      <c r="D172" s="158"/>
      <c r="E172" s="158" t="s">
        <v>230</v>
      </c>
      <c r="F172" s="179" t="s">
        <v>221</v>
      </c>
      <c r="G172" s="179" t="s">
        <v>222</v>
      </c>
      <c r="H172" s="179" t="s">
        <v>223</v>
      </c>
      <c r="I172" s="180" t="s">
        <v>120</v>
      </c>
      <c r="J172" s="180"/>
      <c r="K172" s="180"/>
      <c r="L172" s="179">
        <v>40</v>
      </c>
      <c r="M172" s="181" t="s">
        <v>122</v>
      </c>
      <c r="N172" s="181" t="s">
        <v>224</v>
      </c>
      <c r="O172" s="152" t="s">
        <v>398</v>
      </c>
      <c r="P172" s="180" t="s">
        <v>125</v>
      </c>
      <c r="Q172" s="182">
        <v>230000000</v>
      </c>
      <c r="R172" s="183" t="s">
        <v>231</v>
      </c>
      <c r="S172" s="183"/>
      <c r="T172" s="152" t="s">
        <v>146</v>
      </c>
      <c r="U172" s="181"/>
      <c r="V172" s="158"/>
      <c r="W172" s="180">
        <v>30</v>
      </c>
      <c r="X172" s="180" t="s">
        <v>106</v>
      </c>
      <c r="Y172" s="180">
        <v>10</v>
      </c>
      <c r="Z172" s="184"/>
      <c r="AA172" s="181" t="s">
        <v>138</v>
      </c>
      <c r="AB172" s="186"/>
      <c r="AC172" s="186"/>
      <c r="AD172" s="186">
        <v>650000000</v>
      </c>
      <c r="AE172" s="186">
        <f t="shared" si="130"/>
        <v>728000000.00000012</v>
      </c>
      <c r="AF172" s="186"/>
      <c r="AG172" s="186"/>
      <c r="AH172" s="186">
        <v>443584839</v>
      </c>
      <c r="AI172" s="186">
        <f t="shared" si="131"/>
        <v>496815019.68000007</v>
      </c>
      <c r="AJ172" s="186"/>
      <c r="AK172" s="186"/>
      <c r="AL172" s="186"/>
      <c r="AM172" s="186"/>
      <c r="AN172" s="186"/>
      <c r="AO172" s="186"/>
      <c r="AP172" s="186"/>
      <c r="AQ172" s="186"/>
      <c r="AR172" s="186"/>
      <c r="AS172" s="186"/>
      <c r="AT172" s="186"/>
      <c r="AU172" s="186"/>
      <c r="AV172" s="186"/>
      <c r="AW172" s="185">
        <f t="shared" ref="AW172" si="135">AD172+AH172+AL172+AP172+AT172</f>
        <v>1093584839</v>
      </c>
      <c r="AX172" s="185">
        <f t="shared" si="128"/>
        <v>1224815019.6800001</v>
      </c>
      <c r="AY172" s="152" t="s">
        <v>129</v>
      </c>
      <c r="AZ172" s="152" t="s">
        <v>232</v>
      </c>
      <c r="BA172" s="152" t="s">
        <v>233</v>
      </c>
      <c r="BB172" s="181"/>
      <c r="BC172" s="181"/>
      <c r="BD172" s="181"/>
      <c r="BE172" s="181"/>
      <c r="BF172" s="181"/>
      <c r="BG172" s="181"/>
      <c r="BH172" s="181"/>
      <c r="BI172" s="181"/>
      <c r="BJ172" s="167"/>
      <c r="BK172" s="32">
        <v>14.19</v>
      </c>
    </row>
    <row r="173" spans="1:63" s="164" customFormat="1" ht="12.95" customHeight="1" x14ac:dyDescent="0.25">
      <c r="A173" s="1" t="s">
        <v>150</v>
      </c>
      <c r="B173" s="6" t="s">
        <v>152</v>
      </c>
      <c r="C173" s="174" t="s">
        <v>230</v>
      </c>
      <c r="D173" s="1"/>
      <c r="E173" s="1"/>
      <c r="F173" s="9" t="s">
        <v>140</v>
      </c>
      <c r="G173" s="9" t="s">
        <v>141</v>
      </c>
      <c r="H173" s="9" t="s">
        <v>142</v>
      </c>
      <c r="I173" s="6" t="s">
        <v>143</v>
      </c>
      <c r="J173" s="6" t="s">
        <v>149</v>
      </c>
      <c r="K173" s="170"/>
      <c r="L173" s="12">
        <v>30</v>
      </c>
      <c r="M173" s="6" t="s">
        <v>122</v>
      </c>
      <c r="N173" s="6" t="s">
        <v>123</v>
      </c>
      <c r="O173" s="6" t="s">
        <v>144</v>
      </c>
      <c r="P173" s="6" t="s">
        <v>125</v>
      </c>
      <c r="Q173" s="6" t="s">
        <v>122</v>
      </c>
      <c r="R173" s="6" t="s">
        <v>145</v>
      </c>
      <c r="S173" s="6"/>
      <c r="T173" s="6" t="s">
        <v>146</v>
      </c>
      <c r="U173" s="6"/>
      <c r="V173" s="6"/>
      <c r="W173" s="16">
        <v>0</v>
      </c>
      <c r="X173" s="5">
        <v>100</v>
      </c>
      <c r="Y173" s="16">
        <v>0</v>
      </c>
      <c r="Z173" s="6"/>
      <c r="AA173" s="4" t="s">
        <v>138</v>
      </c>
      <c r="AB173" s="10"/>
      <c r="AC173" s="8">
        <v>72300000</v>
      </c>
      <c r="AD173" s="8">
        <v>72300000</v>
      </c>
      <c r="AE173" s="8">
        <f>AD173*1.12</f>
        <v>80976000.000000015</v>
      </c>
      <c r="AF173" s="8"/>
      <c r="AG173" s="8">
        <v>71500000</v>
      </c>
      <c r="AH173" s="8">
        <v>71500000</v>
      </c>
      <c r="AI173" s="8">
        <f>AH173*1.12</f>
        <v>80080000.000000015</v>
      </c>
      <c r="AJ173" s="10"/>
      <c r="AK173" s="11"/>
      <c r="AL173" s="11"/>
      <c r="AM173" s="11"/>
      <c r="AN173" s="11"/>
      <c r="AO173" s="11"/>
      <c r="AP173" s="11"/>
      <c r="AQ173" s="11"/>
      <c r="AR173" s="11"/>
      <c r="AS173" s="11"/>
      <c r="AT173" s="11"/>
      <c r="AU173" s="11"/>
      <c r="AV173" s="51"/>
      <c r="AW173" s="41">
        <v>0</v>
      </c>
      <c r="AX173" s="41">
        <f t="shared" si="128"/>
        <v>0</v>
      </c>
      <c r="AY173" s="13" t="s">
        <v>129</v>
      </c>
      <c r="AZ173" s="4" t="s">
        <v>147</v>
      </c>
      <c r="BA173" s="4" t="s">
        <v>148</v>
      </c>
      <c r="BB173" s="1"/>
      <c r="BC173" s="1"/>
      <c r="BD173" s="1"/>
      <c r="BE173" s="1"/>
      <c r="BF173" s="1"/>
      <c r="BG173" s="1"/>
      <c r="BH173" s="1"/>
      <c r="BI173" s="1"/>
      <c r="BJ173" s="28"/>
      <c r="BK173" s="27" t="s">
        <v>375</v>
      </c>
    </row>
    <row r="174" spans="1:63" s="165" customFormat="1" ht="12.95" customHeight="1" x14ac:dyDescent="0.25">
      <c r="A174" s="6" t="s">
        <v>151</v>
      </c>
      <c r="B174" s="6" t="s">
        <v>152</v>
      </c>
      <c r="C174" s="174" t="s">
        <v>220</v>
      </c>
      <c r="D174" s="1"/>
      <c r="E174" s="1"/>
      <c r="F174" s="15" t="s">
        <v>153</v>
      </c>
      <c r="G174" s="15" t="s">
        <v>154</v>
      </c>
      <c r="H174" s="27" t="s">
        <v>154</v>
      </c>
      <c r="I174" s="4" t="s">
        <v>120</v>
      </c>
      <c r="J174" s="15"/>
      <c r="K174" s="15"/>
      <c r="L174" s="4">
        <v>45</v>
      </c>
      <c r="M174" s="4">
        <v>230000000</v>
      </c>
      <c r="N174" s="2" t="s">
        <v>123</v>
      </c>
      <c r="O174" s="6" t="s">
        <v>126</v>
      </c>
      <c r="P174" s="1" t="s">
        <v>125</v>
      </c>
      <c r="Q174" s="4">
        <v>230000000</v>
      </c>
      <c r="R174" s="2" t="s">
        <v>187</v>
      </c>
      <c r="S174" s="15"/>
      <c r="T174" s="6" t="s">
        <v>127</v>
      </c>
      <c r="U174" s="28"/>
      <c r="V174" s="15"/>
      <c r="W174" s="16">
        <v>0</v>
      </c>
      <c r="X174" s="16">
        <v>90</v>
      </c>
      <c r="Y174" s="16">
        <v>10</v>
      </c>
      <c r="Z174" s="15"/>
      <c r="AA174" s="4" t="s">
        <v>138</v>
      </c>
      <c r="AB174" s="15"/>
      <c r="AC174" s="15"/>
      <c r="AD174" s="8">
        <v>46800000</v>
      </c>
      <c r="AE174" s="8">
        <v>52416000.000000015</v>
      </c>
      <c r="AF174" s="8">
        <v>0</v>
      </c>
      <c r="AG174" s="8">
        <v>0</v>
      </c>
      <c r="AH174" s="8">
        <v>54756000</v>
      </c>
      <c r="AI174" s="8">
        <v>61326720.000000015</v>
      </c>
      <c r="AJ174" s="8">
        <v>0</v>
      </c>
      <c r="AK174" s="8">
        <v>0</v>
      </c>
      <c r="AL174" s="8">
        <v>50618880</v>
      </c>
      <c r="AM174" s="8">
        <v>56693145.600000001</v>
      </c>
      <c r="AN174" s="15"/>
      <c r="AO174" s="15"/>
      <c r="AP174" s="8"/>
      <c r="AQ174" s="29"/>
      <c r="AR174" s="29"/>
      <c r="AS174" s="29"/>
      <c r="AT174" s="29"/>
      <c r="AU174" s="29"/>
      <c r="AV174" s="52"/>
      <c r="AW174" s="41">
        <f t="shared" ref="AW174:AW188" si="136">AD174+AH174+AL174+AP174+AT174</f>
        <v>152174880</v>
      </c>
      <c r="AX174" s="41">
        <f t="shared" si="128"/>
        <v>170435865.60000002</v>
      </c>
      <c r="AY174" s="13" t="s">
        <v>129</v>
      </c>
      <c r="AZ174" s="1" t="s">
        <v>155</v>
      </c>
      <c r="BA174" s="30" t="s">
        <v>156</v>
      </c>
      <c r="BB174" s="15"/>
      <c r="BC174" s="15"/>
      <c r="BD174" s="15"/>
      <c r="BE174" s="15"/>
      <c r="BF174" s="15"/>
      <c r="BG174" s="15"/>
      <c r="BH174" s="15"/>
      <c r="BI174" s="15"/>
      <c r="BJ174" s="27"/>
      <c r="BK174" s="27"/>
    </row>
    <row r="175" spans="1:63" s="164" customFormat="1" ht="12.95" customHeight="1" x14ac:dyDescent="0.25">
      <c r="A175" s="15" t="s">
        <v>217</v>
      </c>
      <c r="B175" s="44"/>
      <c r="C175" s="189" t="s">
        <v>501</v>
      </c>
      <c r="D175" s="87"/>
      <c r="E175" s="44"/>
      <c r="F175" s="1" t="s">
        <v>502</v>
      </c>
      <c r="G175" s="1" t="s">
        <v>503</v>
      </c>
      <c r="H175" s="1" t="s">
        <v>503</v>
      </c>
      <c r="I175" s="1" t="s">
        <v>120</v>
      </c>
      <c r="J175" s="1"/>
      <c r="K175" s="1"/>
      <c r="L175" s="112">
        <v>40</v>
      </c>
      <c r="M175" s="112" t="s">
        <v>122</v>
      </c>
      <c r="N175" s="112" t="s">
        <v>165</v>
      </c>
      <c r="O175" s="112" t="s">
        <v>166</v>
      </c>
      <c r="P175" s="112" t="s">
        <v>125</v>
      </c>
      <c r="Q175" s="1">
        <v>230000000</v>
      </c>
      <c r="R175" s="112" t="s">
        <v>504</v>
      </c>
      <c r="S175" s="112"/>
      <c r="T175" s="112" t="s">
        <v>146</v>
      </c>
      <c r="U175" s="112"/>
      <c r="V175" s="112"/>
      <c r="W175" s="1">
        <v>30</v>
      </c>
      <c r="X175" s="1" t="s">
        <v>106</v>
      </c>
      <c r="Y175" s="1">
        <v>10</v>
      </c>
      <c r="Z175" s="113"/>
      <c r="AA175" s="112" t="s">
        <v>138</v>
      </c>
      <c r="AB175" s="112"/>
      <c r="AC175" s="114"/>
      <c r="AD175" s="114">
        <v>400000000</v>
      </c>
      <c r="AE175" s="114">
        <f>AD175*1.12</f>
        <v>448000000.00000006</v>
      </c>
      <c r="AF175" s="114"/>
      <c r="AG175" s="114"/>
      <c r="AH175" s="21">
        <v>236225383</v>
      </c>
      <c r="AI175" s="21">
        <f t="shared" ref="AI175:AI188" si="137">AH175*1.12</f>
        <v>264572428.96000004</v>
      </c>
      <c r="AJ175" s="114"/>
      <c r="AK175" s="114"/>
      <c r="AL175" s="21"/>
      <c r="AM175" s="21"/>
      <c r="AN175" s="114"/>
      <c r="AO175" s="114"/>
      <c r="AP175" s="21"/>
      <c r="AQ175" s="114"/>
      <c r="AR175" s="114"/>
      <c r="AS175" s="114"/>
      <c r="AT175" s="21"/>
      <c r="AU175" s="114"/>
      <c r="AV175" s="114"/>
      <c r="AW175" s="41">
        <v>0</v>
      </c>
      <c r="AX175" s="41">
        <f>AW175*1.12</f>
        <v>0</v>
      </c>
      <c r="AY175" s="112" t="s">
        <v>129</v>
      </c>
      <c r="AZ175" s="1" t="s">
        <v>505</v>
      </c>
      <c r="BA175" s="1" t="s">
        <v>506</v>
      </c>
      <c r="BB175" s="44"/>
      <c r="BC175" s="44"/>
      <c r="BD175" s="44"/>
      <c r="BE175" s="44"/>
      <c r="BF175" s="44"/>
      <c r="BG175" s="44"/>
      <c r="BH175" s="44"/>
      <c r="BI175" s="44"/>
      <c r="BJ175" s="87"/>
      <c r="BK175" s="28"/>
    </row>
    <row r="176" spans="1:63" s="164" customFormat="1" ht="12.95" customHeight="1" x14ac:dyDescent="0.25">
      <c r="A176" s="4" t="s">
        <v>217</v>
      </c>
      <c r="B176" s="44"/>
      <c r="C176" s="4" t="s">
        <v>709</v>
      </c>
      <c r="D176" s="44"/>
      <c r="E176" s="44"/>
      <c r="F176" s="1" t="s">
        <v>502</v>
      </c>
      <c r="G176" s="1" t="s">
        <v>503</v>
      </c>
      <c r="H176" s="1" t="s">
        <v>503</v>
      </c>
      <c r="I176" s="1" t="s">
        <v>120</v>
      </c>
      <c r="J176" s="1"/>
      <c r="K176" s="1"/>
      <c r="L176" s="1">
        <v>40</v>
      </c>
      <c r="M176" s="1" t="s">
        <v>122</v>
      </c>
      <c r="N176" s="5" t="s">
        <v>224</v>
      </c>
      <c r="O176" s="1" t="s">
        <v>144</v>
      </c>
      <c r="P176" s="1" t="s">
        <v>125</v>
      </c>
      <c r="Q176" s="1">
        <v>230000000</v>
      </c>
      <c r="R176" s="1" t="s">
        <v>504</v>
      </c>
      <c r="S176" s="1"/>
      <c r="T176" s="1" t="s">
        <v>146</v>
      </c>
      <c r="U176" s="1"/>
      <c r="V176" s="1"/>
      <c r="W176" s="1">
        <v>30</v>
      </c>
      <c r="X176" s="1" t="s">
        <v>106</v>
      </c>
      <c r="Y176" s="1">
        <v>10</v>
      </c>
      <c r="Z176" s="5"/>
      <c r="AA176" s="1" t="s">
        <v>138</v>
      </c>
      <c r="AB176" s="71"/>
      <c r="AC176" s="71"/>
      <c r="AD176" s="71">
        <v>400000000</v>
      </c>
      <c r="AE176" s="71">
        <f t="shared" ref="AE176:AE178" si="138">AD176*1.12</f>
        <v>448000000.00000006</v>
      </c>
      <c r="AF176" s="71"/>
      <c r="AG176" s="71"/>
      <c r="AH176" s="71">
        <v>236225383</v>
      </c>
      <c r="AI176" s="71">
        <f t="shared" si="137"/>
        <v>264572428.96000004</v>
      </c>
      <c r="AJ176" s="71"/>
      <c r="AK176" s="71"/>
      <c r="AL176" s="71"/>
      <c r="AM176" s="71"/>
      <c r="AN176" s="71"/>
      <c r="AO176" s="71"/>
      <c r="AP176" s="71"/>
      <c r="AQ176" s="71"/>
      <c r="AR176" s="71"/>
      <c r="AS176" s="71"/>
      <c r="AT176" s="71"/>
      <c r="AU176" s="71"/>
      <c r="AV176" s="71"/>
      <c r="AW176" s="42">
        <v>0</v>
      </c>
      <c r="AX176" s="42">
        <f t="shared" si="128"/>
        <v>0</v>
      </c>
      <c r="AY176" s="1" t="s">
        <v>129</v>
      </c>
      <c r="AZ176" s="1" t="s">
        <v>505</v>
      </c>
      <c r="BA176" s="1" t="s">
        <v>506</v>
      </c>
      <c r="BB176" s="44"/>
      <c r="BC176" s="44"/>
      <c r="BD176" s="44"/>
      <c r="BE176" s="44"/>
      <c r="BF176" s="44"/>
      <c r="BG176" s="44"/>
      <c r="BH176" s="44"/>
      <c r="BI176" s="44"/>
      <c r="BJ176" s="87"/>
      <c r="BK176" s="32">
        <v>14</v>
      </c>
    </row>
    <row r="177" spans="1:63" s="164" customFormat="1" ht="12.95" customHeight="1" x14ac:dyDescent="0.25">
      <c r="A177" s="158" t="s">
        <v>217</v>
      </c>
      <c r="B177" s="195"/>
      <c r="C177" s="158" t="s">
        <v>763</v>
      </c>
      <c r="D177" s="195"/>
      <c r="E177" s="195"/>
      <c r="F177" s="152" t="s">
        <v>502</v>
      </c>
      <c r="G177" s="152" t="s">
        <v>503</v>
      </c>
      <c r="H177" s="152" t="s">
        <v>503</v>
      </c>
      <c r="I177" s="152" t="s">
        <v>120</v>
      </c>
      <c r="J177" s="152"/>
      <c r="K177" s="152"/>
      <c r="L177" s="152">
        <v>40</v>
      </c>
      <c r="M177" s="152" t="s">
        <v>122</v>
      </c>
      <c r="N177" s="181" t="s">
        <v>224</v>
      </c>
      <c r="O177" s="152" t="s">
        <v>398</v>
      </c>
      <c r="P177" s="152" t="s">
        <v>125</v>
      </c>
      <c r="Q177" s="152">
        <v>230000000</v>
      </c>
      <c r="R177" s="152" t="s">
        <v>504</v>
      </c>
      <c r="S177" s="152"/>
      <c r="T177" s="152" t="s">
        <v>146</v>
      </c>
      <c r="U177" s="152"/>
      <c r="V177" s="152"/>
      <c r="W177" s="152">
        <v>30</v>
      </c>
      <c r="X177" s="152" t="s">
        <v>106</v>
      </c>
      <c r="Y177" s="152">
        <v>10</v>
      </c>
      <c r="Z177" s="181"/>
      <c r="AA177" s="152" t="s">
        <v>138</v>
      </c>
      <c r="AB177" s="186"/>
      <c r="AC177" s="186"/>
      <c r="AD177" s="186">
        <v>400000000</v>
      </c>
      <c r="AE177" s="186">
        <f t="shared" si="138"/>
        <v>448000000.00000006</v>
      </c>
      <c r="AF177" s="186"/>
      <c r="AG177" s="186"/>
      <c r="AH177" s="186">
        <v>236225383</v>
      </c>
      <c r="AI177" s="186">
        <f t="shared" si="137"/>
        <v>264572428.96000004</v>
      </c>
      <c r="AJ177" s="186"/>
      <c r="AK177" s="186"/>
      <c r="AL177" s="186"/>
      <c r="AM177" s="186"/>
      <c r="AN177" s="186"/>
      <c r="AO177" s="186"/>
      <c r="AP177" s="186"/>
      <c r="AQ177" s="186"/>
      <c r="AR177" s="186"/>
      <c r="AS177" s="186"/>
      <c r="AT177" s="186"/>
      <c r="AU177" s="186"/>
      <c r="AV177" s="186"/>
      <c r="AW177" s="42">
        <v>0</v>
      </c>
      <c r="AX177" s="42">
        <f t="shared" si="128"/>
        <v>0</v>
      </c>
      <c r="AY177" s="152" t="s">
        <v>129</v>
      </c>
      <c r="AZ177" s="152" t="s">
        <v>505</v>
      </c>
      <c r="BA177" s="152" t="s">
        <v>506</v>
      </c>
      <c r="BB177" s="195"/>
      <c r="BC177" s="195"/>
      <c r="BD177" s="195"/>
      <c r="BE177" s="195"/>
      <c r="BF177" s="195"/>
      <c r="BG177" s="195"/>
      <c r="BH177" s="195"/>
      <c r="BI177" s="195"/>
      <c r="BJ177" s="87"/>
      <c r="BK177" s="32">
        <v>14</v>
      </c>
    </row>
    <row r="178" spans="1:63" s="166" customFormat="1" ht="12.95" customHeight="1" x14ac:dyDescent="0.25">
      <c r="A178" s="213" t="s">
        <v>217</v>
      </c>
      <c r="B178" s="214"/>
      <c r="C178" s="213" t="s">
        <v>812</v>
      </c>
      <c r="D178" s="214"/>
      <c r="E178" s="214"/>
      <c r="F178" s="222" t="s">
        <v>502</v>
      </c>
      <c r="G178" s="222" t="s">
        <v>503</v>
      </c>
      <c r="H178" s="222" t="s">
        <v>503</v>
      </c>
      <c r="I178" s="222" t="s">
        <v>120</v>
      </c>
      <c r="J178" s="222"/>
      <c r="K178" s="222"/>
      <c r="L178" s="222">
        <v>40</v>
      </c>
      <c r="M178" s="222" t="s">
        <v>122</v>
      </c>
      <c r="N178" s="221" t="s">
        <v>224</v>
      </c>
      <c r="O178" s="222" t="s">
        <v>694</v>
      </c>
      <c r="P178" s="222" t="s">
        <v>125</v>
      </c>
      <c r="Q178" s="222">
        <v>230000000</v>
      </c>
      <c r="R178" s="222" t="s">
        <v>504</v>
      </c>
      <c r="S178" s="222"/>
      <c r="T178" s="222" t="s">
        <v>146</v>
      </c>
      <c r="U178" s="222"/>
      <c r="V178" s="222"/>
      <c r="W178" s="222">
        <v>30</v>
      </c>
      <c r="X178" s="222" t="s">
        <v>106</v>
      </c>
      <c r="Y178" s="222">
        <v>10</v>
      </c>
      <c r="Z178" s="221"/>
      <c r="AA178" s="222" t="s">
        <v>138</v>
      </c>
      <c r="AB178" s="226"/>
      <c r="AC178" s="226"/>
      <c r="AD178" s="226">
        <v>400000000</v>
      </c>
      <c r="AE178" s="226">
        <f t="shared" si="138"/>
        <v>448000000.00000006</v>
      </c>
      <c r="AF178" s="226"/>
      <c r="AG178" s="226"/>
      <c r="AH178" s="226">
        <v>236225383</v>
      </c>
      <c r="AI178" s="226">
        <f t="shared" si="137"/>
        <v>264572428.96000004</v>
      </c>
      <c r="AJ178" s="226"/>
      <c r="AK178" s="226"/>
      <c r="AL178" s="226"/>
      <c r="AM178" s="226"/>
      <c r="AN178" s="226"/>
      <c r="AO178" s="226"/>
      <c r="AP178" s="226"/>
      <c r="AQ178" s="226"/>
      <c r="AR178" s="226"/>
      <c r="AS178" s="226"/>
      <c r="AT178" s="226"/>
      <c r="AU178" s="226"/>
      <c r="AV178" s="226"/>
      <c r="AW178" s="227">
        <v>0</v>
      </c>
      <c r="AX178" s="227">
        <f t="shared" si="128"/>
        <v>0</v>
      </c>
      <c r="AY178" s="222" t="s">
        <v>129</v>
      </c>
      <c r="AZ178" s="222" t="s">
        <v>505</v>
      </c>
      <c r="BA178" s="222" t="s">
        <v>506</v>
      </c>
      <c r="BB178" s="214"/>
      <c r="BC178" s="214"/>
      <c r="BD178" s="214"/>
      <c r="BE178" s="214"/>
      <c r="BF178" s="214"/>
      <c r="BG178" s="214"/>
      <c r="BH178" s="214"/>
      <c r="BI178" s="214"/>
      <c r="BJ178" s="229"/>
      <c r="BK178" s="241">
        <v>14</v>
      </c>
    </row>
    <row r="179" spans="1:63" s="166" customFormat="1" ht="12.95" customHeight="1" x14ac:dyDescent="0.25">
      <c r="A179" s="310" t="s">
        <v>217</v>
      </c>
      <c r="B179" s="311"/>
      <c r="C179" s="162" t="s">
        <v>906</v>
      </c>
      <c r="D179" s="312"/>
      <c r="E179" s="311"/>
      <c r="F179" s="313" t="s">
        <v>502</v>
      </c>
      <c r="G179" s="313" t="s">
        <v>503</v>
      </c>
      <c r="H179" s="313" t="s">
        <v>503</v>
      </c>
      <c r="I179" s="313" t="s">
        <v>120</v>
      </c>
      <c r="J179" s="313"/>
      <c r="K179" s="313"/>
      <c r="L179" s="314">
        <v>40</v>
      </c>
      <c r="M179" s="314" t="s">
        <v>122</v>
      </c>
      <c r="N179" s="315" t="s">
        <v>224</v>
      </c>
      <c r="O179" s="314" t="s">
        <v>907</v>
      </c>
      <c r="P179" s="314" t="s">
        <v>125</v>
      </c>
      <c r="Q179" s="313">
        <v>230000000</v>
      </c>
      <c r="R179" s="314" t="s">
        <v>504</v>
      </c>
      <c r="S179" s="314"/>
      <c r="T179" s="314" t="s">
        <v>146</v>
      </c>
      <c r="U179" s="314"/>
      <c r="V179" s="314"/>
      <c r="W179" s="313">
        <v>30</v>
      </c>
      <c r="X179" s="313" t="s">
        <v>106</v>
      </c>
      <c r="Y179" s="313">
        <v>10</v>
      </c>
      <c r="Z179" s="315"/>
      <c r="AA179" s="314" t="s">
        <v>138</v>
      </c>
      <c r="AB179" s="316"/>
      <c r="AC179" s="316"/>
      <c r="AD179" s="316">
        <v>400000000</v>
      </c>
      <c r="AE179" s="316">
        <v>448000000.00000006</v>
      </c>
      <c r="AF179" s="316"/>
      <c r="AG179" s="316"/>
      <c r="AH179" s="317">
        <v>236225383</v>
      </c>
      <c r="AI179" s="317">
        <v>264572428.96000004</v>
      </c>
      <c r="AJ179" s="316"/>
      <c r="AK179" s="316"/>
      <c r="AL179" s="317"/>
      <c r="AM179" s="317"/>
      <c r="AN179" s="316"/>
      <c r="AO179" s="316"/>
      <c r="AP179" s="317"/>
      <c r="AQ179" s="316"/>
      <c r="AR179" s="316"/>
      <c r="AS179" s="316"/>
      <c r="AT179" s="317"/>
      <c r="AU179" s="316"/>
      <c r="AV179" s="316"/>
      <c r="AW179" s="318">
        <v>636225383</v>
      </c>
      <c r="AX179" s="318">
        <v>712572428.96000004</v>
      </c>
      <c r="AY179" s="314" t="s">
        <v>129</v>
      </c>
      <c r="AZ179" s="313" t="s">
        <v>505</v>
      </c>
      <c r="BA179" s="313" t="s">
        <v>506</v>
      </c>
      <c r="BB179" s="311"/>
      <c r="BC179" s="311"/>
      <c r="BD179" s="311"/>
      <c r="BE179" s="311"/>
      <c r="BF179" s="311"/>
      <c r="BG179" s="311" t="s">
        <v>128</v>
      </c>
      <c r="BH179" s="311"/>
      <c r="BI179" s="311"/>
      <c r="BJ179" s="312"/>
      <c r="BK179" s="319">
        <v>14</v>
      </c>
    </row>
    <row r="180" spans="1:63" s="164" customFormat="1" ht="12.95" customHeight="1" x14ac:dyDescent="0.25">
      <c r="A180" s="15" t="s">
        <v>217</v>
      </c>
      <c r="B180" s="44"/>
      <c r="C180" s="175" t="s">
        <v>507</v>
      </c>
      <c r="D180" s="87"/>
      <c r="E180" s="44"/>
      <c r="F180" s="1" t="s">
        <v>221</v>
      </c>
      <c r="G180" s="1" t="s">
        <v>222</v>
      </c>
      <c r="H180" s="1" t="s">
        <v>223</v>
      </c>
      <c r="I180" s="1" t="s">
        <v>120</v>
      </c>
      <c r="J180" s="1"/>
      <c r="K180" s="1"/>
      <c r="L180" s="112">
        <v>40</v>
      </c>
      <c r="M180" s="112" t="s">
        <v>122</v>
      </c>
      <c r="N180" s="112" t="s">
        <v>165</v>
      </c>
      <c r="O180" s="112" t="s">
        <v>166</v>
      </c>
      <c r="P180" s="112" t="s">
        <v>125</v>
      </c>
      <c r="Q180" s="1">
        <v>230000000</v>
      </c>
      <c r="R180" s="112" t="s">
        <v>504</v>
      </c>
      <c r="S180" s="112"/>
      <c r="T180" s="112" t="s">
        <v>146</v>
      </c>
      <c r="U180" s="112"/>
      <c r="V180" s="112"/>
      <c r="W180" s="1">
        <v>30</v>
      </c>
      <c r="X180" s="1" t="s">
        <v>106</v>
      </c>
      <c r="Y180" s="1">
        <v>10</v>
      </c>
      <c r="Z180" s="113"/>
      <c r="AA180" s="112" t="s">
        <v>138</v>
      </c>
      <c r="AB180" s="112"/>
      <c r="AC180" s="114"/>
      <c r="AD180" s="114">
        <v>752391231</v>
      </c>
      <c r="AE180" s="114">
        <f>AD180*1.12</f>
        <v>842678178.72000003</v>
      </c>
      <c r="AF180" s="114"/>
      <c r="AG180" s="114"/>
      <c r="AH180" s="21">
        <v>255000000</v>
      </c>
      <c r="AI180" s="21">
        <f t="shared" si="137"/>
        <v>285600000</v>
      </c>
      <c r="AJ180" s="114"/>
      <c r="AK180" s="114"/>
      <c r="AL180" s="21"/>
      <c r="AM180" s="21"/>
      <c r="AN180" s="114"/>
      <c r="AO180" s="114"/>
      <c r="AP180" s="21"/>
      <c r="AQ180" s="114"/>
      <c r="AR180" s="114"/>
      <c r="AS180" s="114"/>
      <c r="AT180" s="21"/>
      <c r="AU180" s="114"/>
      <c r="AV180" s="114"/>
      <c r="AW180" s="41">
        <v>0</v>
      </c>
      <c r="AX180" s="41">
        <f>AW180*1.12</f>
        <v>0</v>
      </c>
      <c r="AY180" s="112" t="s">
        <v>129</v>
      </c>
      <c r="AZ180" s="1" t="s">
        <v>508</v>
      </c>
      <c r="BA180" s="1" t="s">
        <v>509</v>
      </c>
      <c r="BB180" s="44"/>
      <c r="BC180" s="44"/>
      <c r="BD180" s="44"/>
      <c r="BE180" s="44"/>
      <c r="BF180" s="44"/>
      <c r="BG180" s="44"/>
      <c r="BH180" s="44"/>
      <c r="BI180" s="44"/>
      <c r="BJ180" s="87"/>
      <c r="BK180" s="28"/>
    </row>
    <row r="181" spans="1:63" s="164" customFormat="1" ht="12.95" customHeight="1" x14ac:dyDescent="0.25">
      <c r="A181" s="4" t="s">
        <v>217</v>
      </c>
      <c r="B181" s="44"/>
      <c r="C181" s="4" t="s">
        <v>710</v>
      </c>
      <c r="D181" s="44"/>
      <c r="E181" s="44"/>
      <c r="F181" s="1" t="s">
        <v>221</v>
      </c>
      <c r="G181" s="1" t="s">
        <v>222</v>
      </c>
      <c r="H181" s="1" t="s">
        <v>223</v>
      </c>
      <c r="I181" s="1" t="s">
        <v>120</v>
      </c>
      <c r="J181" s="1"/>
      <c r="K181" s="1"/>
      <c r="L181" s="1">
        <v>40</v>
      </c>
      <c r="M181" s="1" t="s">
        <v>122</v>
      </c>
      <c r="N181" s="5" t="s">
        <v>224</v>
      </c>
      <c r="O181" s="1" t="s">
        <v>144</v>
      </c>
      <c r="P181" s="1" t="s">
        <v>125</v>
      </c>
      <c r="Q181" s="1">
        <v>230000000</v>
      </c>
      <c r="R181" s="1" t="s">
        <v>504</v>
      </c>
      <c r="S181" s="1"/>
      <c r="T181" s="1" t="s">
        <v>146</v>
      </c>
      <c r="U181" s="1"/>
      <c r="V181" s="1"/>
      <c r="W181" s="1">
        <v>30</v>
      </c>
      <c r="X181" s="1" t="s">
        <v>106</v>
      </c>
      <c r="Y181" s="1">
        <v>10</v>
      </c>
      <c r="Z181" s="5"/>
      <c r="AA181" s="1" t="s">
        <v>138</v>
      </c>
      <c r="AB181" s="71"/>
      <c r="AC181" s="71"/>
      <c r="AD181" s="71">
        <v>752391231</v>
      </c>
      <c r="AE181" s="71">
        <f t="shared" ref="AE181:AE182" si="139">AD181*1.12</f>
        <v>842678178.72000003</v>
      </c>
      <c r="AF181" s="71"/>
      <c r="AG181" s="71"/>
      <c r="AH181" s="71">
        <v>255000000</v>
      </c>
      <c r="AI181" s="71">
        <f t="shared" si="137"/>
        <v>285600000</v>
      </c>
      <c r="AJ181" s="71"/>
      <c r="AK181" s="71"/>
      <c r="AL181" s="71"/>
      <c r="AM181" s="71"/>
      <c r="AN181" s="71"/>
      <c r="AO181" s="71"/>
      <c r="AP181" s="71"/>
      <c r="AQ181" s="71"/>
      <c r="AR181" s="71"/>
      <c r="AS181" s="71"/>
      <c r="AT181" s="71"/>
      <c r="AU181" s="71"/>
      <c r="AV181" s="71"/>
      <c r="AW181" s="41">
        <v>0</v>
      </c>
      <c r="AX181" s="41">
        <f>AW181*1.12</f>
        <v>0</v>
      </c>
      <c r="AY181" s="1" t="s">
        <v>129</v>
      </c>
      <c r="AZ181" s="1" t="s">
        <v>508</v>
      </c>
      <c r="BA181" s="1" t="s">
        <v>509</v>
      </c>
      <c r="BB181" s="44"/>
      <c r="BC181" s="44"/>
      <c r="BD181" s="44"/>
      <c r="BE181" s="44"/>
      <c r="BF181" s="44"/>
      <c r="BG181" s="44"/>
      <c r="BH181" s="44"/>
      <c r="BI181" s="44"/>
      <c r="BJ181" s="87"/>
      <c r="BK181" s="32">
        <v>14</v>
      </c>
    </row>
    <row r="182" spans="1:63" s="164" customFormat="1" ht="12.95" customHeight="1" x14ac:dyDescent="0.25">
      <c r="A182" s="158" t="s">
        <v>217</v>
      </c>
      <c r="B182" s="195"/>
      <c r="C182" s="158" t="s">
        <v>764</v>
      </c>
      <c r="D182" s="195"/>
      <c r="E182" s="195"/>
      <c r="F182" s="152" t="s">
        <v>221</v>
      </c>
      <c r="G182" s="152" t="s">
        <v>222</v>
      </c>
      <c r="H182" s="152" t="s">
        <v>223</v>
      </c>
      <c r="I182" s="152" t="s">
        <v>120</v>
      </c>
      <c r="J182" s="152"/>
      <c r="K182" s="152"/>
      <c r="L182" s="152">
        <v>40</v>
      </c>
      <c r="M182" s="152" t="s">
        <v>122</v>
      </c>
      <c r="N182" s="181" t="s">
        <v>224</v>
      </c>
      <c r="O182" s="152" t="s">
        <v>398</v>
      </c>
      <c r="P182" s="152" t="s">
        <v>125</v>
      </c>
      <c r="Q182" s="152">
        <v>230000000</v>
      </c>
      <c r="R182" s="152" t="s">
        <v>504</v>
      </c>
      <c r="S182" s="152"/>
      <c r="T182" s="152" t="s">
        <v>146</v>
      </c>
      <c r="U182" s="152"/>
      <c r="V182" s="152"/>
      <c r="W182" s="152">
        <v>30</v>
      </c>
      <c r="X182" s="152" t="s">
        <v>106</v>
      </c>
      <c r="Y182" s="152">
        <v>10</v>
      </c>
      <c r="Z182" s="181"/>
      <c r="AA182" s="152" t="s">
        <v>138</v>
      </c>
      <c r="AB182" s="186"/>
      <c r="AC182" s="186"/>
      <c r="AD182" s="186">
        <v>752391231</v>
      </c>
      <c r="AE182" s="186">
        <f t="shared" si="139"/>
        <v>842678178.72000003</v>
      </c>
      <c r="AF182" s="186"/>
      <c r="AG182" s="186"/>
      <c r="AH182" s="186">
        <v>255000000</v>
      </c>
      <c r="AI182" s="186">
        <f t="shared" si="137"/>
        <v>285600000</v>
      </c>
      <c r="AJ182" s="186"/>
      <c r="AK182" s="186"/>
      <c r="AL182" s="186"/>
      <c r="AM182" s="186"/>
      <c r="AN182" s="186"/>
      <c r="AO182" s="186"/>
      <c r="AP182" s="186"/>
      <c r="AQ182" s="186"/>
      <c r="AR182" s="186"/>
      <c r="AS182" s="186"/>
      <c r="AT182" s="186"/>
      <c r="AU182" s="186"/>
      <c r="AV182" s="186"/>
      <c r="AW182" s="185">
        <f t="shared" si="136"/>
        <v>1007391231</v>
      </c>
      <c r="AX182" s="185">
        <f t="shared" si="128"/>
        <v>1128278178.72</v>
      </c>
      <c r="AY182" s="152" t="s">
        <v>129</v>
      </c>
      <c r="AZ182" s="152" t="s">
        <v>508</v>
      </c>
      <c r="BA182" s="152" t="s">
        <v>509</v>
      </c>
      <c r="BB182" s="195"/>
      <c r="BC182" s="195"/>
      <c r="BD182" s="195"/>
      <c r="BE182" s="195"/>
      <c r="BF182" s="195"/>
      <c r="BG182" s="195"/>
      <c r="BH182" s="195"/>
      <c r="BI182" s="195"/>
      <c r="BJ182" s="87"/>
      <c r="BK182" s="32">
        <v>14</v>
      </c>
    </row>
    <row r="183" spans="1:63" s="164" customFormat="1" ht="12.95" customHeight="1" x14ac:dyDescent="0.25">
      <c r="A183" s="15" t="s">
        <v>217</v>
      </c>
      <c r="B183" s="44"/>
      <c r="C183" s="175" t="s">
        <v>510</v>
      </c>
      <c r="D183" s="87"/>
      <c r="E183" s="44"/>
      <c r="F183" s="1" t="s">
        <v>502</v>
      </c>
      <c r="G183" s="1" t="s">
        <v>503</v>
      </c>
      <c r="H183" s="1" t="s">
        <v>503</v>
      </c>
      <c r="I183" s="1" t="s">
        <v>120</v>
      </c>
      <c r="J183" s="1"/>
      <c r="K183" s="1"/>
      <c r="L183" s="1">
        <v>40</v>
      </c>
      <c r="M183" s="112">
        <v>230000000</v>
      </c>
      <c r="N183" s="112" t="s">
        <v>165</v>
      </c>
      <c r="O183" s="112" t="s">
        <v>166</v>
      </c>
      <c r="P183" s="112" t="s">
        <v>125</v>
      </c>
      <c r="Q183" s="112">
        <v>230000000</v>
      </c>
      <c r="R183" s="1" t="s">
        <v>511</v>
      </c>
      <c r="S183" s="112"/>
      <c r="T183" s="112" t="s">
        <v>146</v>
      </c>
      <c r="U183" s="112"/>
      <c r="V183" s="112"/>
      <c r="W183" s="112">
        <v>30</v>
      </c>
      <c r="X183" s="112" t="s">
        <v>106</v>
      </c>
      <c r="Y183" s="112">
        <v>10</v>
      </c>
      <c r="Z183" s="114"/>
      <c r="AA183" s="113" t="s">
        <v>138</v>
      </c>
      <c r="AB183" s="112"/>
      <c r="AC183" s="112"/>
      <c r="AD183" s="114">
        <v>754673185</v>
      </c>
      <c r="AE183" s="114">
        <f>AD183*1.12</f>
        <v>845233967.20000005</v>
      </c>
      <c r="AF183" s="114"/>
      <c r="AG183" s="114"/>
      <c r="AH183" s="114">
        <v>500000000</v>
      </c>
      <c r="AI183" s="21">
        <f t="shared" si="137"/>
        <v>560000000</v>
      </c>
      <c r="AJ183" s="114"/>
      <c r="AK183" s="114"/>
      <c r="AL183" s="114"/>
      <c r="AM183" s="21"/>
      <c r="AN183" s="114"/>
      <c r="AO183" s="114"/>
      <c r="AP183" s="114"/>
      <c r="AQ183" s="21"/>
      <c r="AR183" s="114"/>
      <c r="AS183" s="114"/>
      <c r="AT183" s="114"/>
      <c r="AU183" s="21"/>
      <c r="AV183" s="114"/>
      <c r="AW183" s="41">
        <v>0</v>
      </c>
      <c r="AX183" s="41">
        <f>AW183*1.12</f>
        <v>0</v>
      </c>
      <c r="AY183" s="112" t="s">
        <v>129</v>
      </c>
      <c r="AZ183" s="1" t="s">
        <v>512</v>
      </c>
      <c r="BA183" s="112" t="s">
        <v>513</v>
      </c>
      <c r="BB183" s="44"/>
      <c r="BC183" s="44"/>
      <c r="BD183" s="44"/>
      <c r="BE183" s="44"/>
      <c r="BF183" s="44"/>
      <c r="BG183" s="44"/>
      <c r="BH183" s="44"/>
      <c r="BI183" s="44"/>
      <c r="BJ183" s="87"/>
      <c r="BK183" s="28"/>
    </row>
    <row r="184" spans="1:63" s="164" customFormat="1" ht="12.95" customHeight="1" x14ac:dyDescent="0.25">
      <c r="A184" s="4" t="s">
        <v>217</v>
      </c>
      <c r="B184" s="44"/>
      <c r="C184" s="4" t="s">
        <v>711</v>
      </c>
      <c r="D184" s="44"/>
      <c r="E184" s="44"/>
      <c r="F184" s="1" t="s">
        <v>502</v>
      </c>
      <c r="G184" s="1" t="s">
        <v>503</v>
      </c>
      <c r="H184" s="1" t="s">
        <v>503</v>
      </c>
      <c r="I184" s="1" t="s">
        <v>120</v>
      </c>
      <c r="J184" s="1"/>
      <c r="K184" s="1"/>
      <c r="L184" s="1">
        <v>40</v>
      </c>
      <c r="M184" s="1">
        <v>230000000</v>
      </c>
      <c r="N184" s="5" t="s">
        <v>224</v>
      </c>
      <c r="O184" s="1" t="s">
        <v>144</v>
      </c>
      <c r="P184" s="1" t="s">
        <v>125</v>
      </c>
      <c r="Q184" s="1">
        <v>230000000</v>
      </c>
      <c r="R184" s="1" t="s">
        <v>511</v>
      </c>
      <c r="S184" s="1"/>
      <c r="T184" s="1" t="s">
        <v>146</v>
      </c>
      <c r="U184" s="1"/>
      <c r="V184" s="1"/>
      <c r="W184" s="1">
        <v>30</v>
      </c>
      <c r="X184" s="1" t="s">
        <v>106</v>
      </c>
      <c r="Y184" s="1">
        <v>10</v>
      </c>
      <c r="Z184" s="21"/>
      <c r="AA184" s="5" t="s">
        <v>138</v>
      </c>
      <c r="AB184" s="71"/>
      <c r="AC184" s="71"/>
      <c r="AD184" s="71">
        <v>754673185</v>
      </c>
      <c r="AE184" s="71">
        <f t="shared" ref="AE184:AE185" si="140">AD184*1.12</f>
        <v>845233967.20000005</v>
      </c>
      <c r="AF184" s="71"/>
      <c r="AG184" s="71"/>
      <c r="AH184" s="71">
        <v>500000000</v>
      </c>
      <c r="AI184" s="71">
        <f t="shared" si="137"/>
        <v>560000000</v>
      </c>
      <c r="AJ184" s="71"/>
      <c r="AK184" s="71"/>
      <c r="AL184" s="71"/>
      <c r="AM184" s="71"/>
      <c r="AN184" s="71"/>
      <c r="AO184" s="71"/>
      <c r="AP184" s="71"/>
      <c r="AQ184" s="71"/>
      <c r="AR184" s="71"/>
      <c r="AS184" s="71"/>
      <c r="AT184" s="71"/>
      <c r="AU184" s="71"/>
      <c r="AV184" s="71"/>
      <c r="AW184" s="41">
        <v>0</v>
      </c>
      <c r="AX184" s="41">
        <f>AW184*1.12</f>
        <v>0</v>
      </c>
      <c r="AY184" s="1" t="s">
        <v>129</v>
      </c>
      <c r="AZ184" s="1" t="s">
        <v>512</v>
      </c>
      <c r="BA184" s="1" t="s">
        <v>513</v>
      </c>
      <c r="BB184" s="44"/>
      <c r="BC184" s="44"/>
      <c r="BD184" s="44"/>
      <c r="BE184" s="44"/>
      <c r="BF184" s="44"/>
      <c r="BG184" s="44"/>
      <c r="BH184" s="44"/>
      <c r="BI184" s="44"/>
      <c r="BJ184" s="87"/>
      <c r="BK184" s="32">
        <v>14</v>
      </c>
    </row>
    <row r="185" spans="1:63" s="164" customFormat="1" ht="12.95" customHeight="1" x14ac:dyDescent="0.25">
      <c r="A185" s="158" t="s">
        <v>217</v>
      </c>
      <c r="B185" s="195"/>
      <c r="C185" s="158" t="s">
        <v>765</v>
      </c>
      <c r="D185" s="195"/>
      <c r="E185" s="195"/>
      <c r="F185" s="152" t="s">
        <v>502</v>
      </c>
      <c r="G185" s="152" t="s">
        <v>503</v>
      </c>
      <c r="H185" s="152" t="s">
        <v>503</v>
      </c>
      <c r="I185" s="152" t="s">
        <v>120</v>
      </c>
      <c r="J185" s="152"/>
      <c r="K185" s="152"/>
      <c r="L185" s="152">
        <v>40</v>
      </c>
      <c r="M185" s="152">
        <v>230000000</v>
      </c>
      <c r="N185" s="181" t="s">
        <v>224</v>
      </c>
      <c r="O185" s="152" t="s">
        <v>398</v>
      </c>
      <c r="P185" s="152" t="s">
        <v>125</v>
      </c>
      <c r="Q185" s="152">
        <v>230000000</v>
      </c>
      <c r="R185" s="152" t="s">
        <v>511</v>
      </c>
      <c r="S185" s="152"/>
      <c r="T185" s="152" t="s">
        <v>146</v>
      </c>
      <c r="U185" s="152"/>
      <c r="V185" s="152"/>
      <c r="W185" s="152">
        <v>30</v>
      </c>
      <c r="X185" s="152" t="s">
        <v>106</v>
      </c>
      <c r="Y185" s="152">
        <v>10</v>
      </c>
      <c r="Z185" s="172"/>
      <c r="AA185" s="181" t="s">
        <v>138</v>
      </c>
      <c r="AB185" s="186"/>
      <c r="AC185" s="186"/>
      <c r="AD185" s="186">
        <v>754673185</v>
      </c>
      <c r="AE185" s="186">
        <f t="shared" si="140"/>
        <v>845233967.20000005</v>
      </c>
      <c r="AF185" s="186"/>
      <c r="AG185" s="186"/>
      <c r="AH185" s="186">
        <v>500000000</v>
      </c>
      <c r="AI185" s="186">
        <f t="shared" si="137"/>
        <v>560000000</v>
      </c>
      <c r="AJ185" s="186"/>
      <c r="AK185" s="186"/>
      <c r="AL185" s="186"/>
      <c r="AM185" s="186"/>
      <c r="AN185" s="186"/>
      <c r="AO185" s="186"/>
      <c r="AP185" s="186"/>
      <c r="AQ185" s="186"/>
      <c r="AR185" s="186"/>
      <c r="AS185" s="186"/>
      <c r="AT185" s="186"/>
      <c r="AU185" s="186"/>
      <c r="AV185" s="186"/>
      <c r="AW185" s="185">
        <f t="shared" si="136"/>
        <v>1254673185</v>
      </c>
      <c r="AX185" s="185">
        <f t="shared" si="128"/>
        <v>1405233967.2</v>
      </c>
      <c r="AY185" s="152" t="s">
        <v>129</v>
      </c>
      <c r="AZ185" s="152" t="s">
        <v>512</v>
      </c>
      <c r="BA185" s="152" t="s">
        <v>513</v>
      </c>
      <c r="BB185" s="195"/>
      <c r="BC185" s="195"/>
      <c r="BD185" s="195"/>
      <c r="BE185" s="195"/>
      <c r="BF185" s="195"/>
      <c r="BG185" s="195"/>
      <c r="BH185" s="195"/>
      <c r="BI185" s="195"/>
      <c r="BJ185" s="87"/>
      <c r="BK185" s="32">
        <v>14</v>
      </c>
    </row>
    <row r="186" spans="1:63" s="164" customFormat="1" ht="12.95" customHeight="1" x14ac:dyDescent="0.25">
      <c r="A186" s="15" t="s">
        <v>217</v>
      </c>
      <c r="B186" s="44"/>
      <c r="C186" s="175" t="s">
        <v>514</v>
      </c>
      <c r="D186" s="87"/>
      <c r="E186" s="44"/>
      <c r="F186" s="1" t="s">
        <v>502</v>
      </c>
      <c r="G186" s="1" t="s">
        <v>503</v>
      </c>
      <c r="H186" s="1" t="s">
        <v>503</v>
      </c>
      <c r="I186" s="1" t="s">
        <v>120</v>
      </c>
      <c r="J186" s="1"/>
      <c r="K186" s="1"/>
      <c r="L186" s="1">
        <v>40</v>
      </c>
      <c r="M186" s="112">
        <v>230000000</v>
      </c>
      <c r="N186" s="112" t="s">
        <v>165</v>
      </c>
      <c r="O186" s="112" t="s">
        <v>166</v>
      </c>
      <c r="P186" s="112" t="s">
        <v>125</v>
      </c>
      <c r="Q186" s="112">
        <v>230000000</v>
      </c>
      <c r="R186" s="1" t="s">
        <v>511</v>
      </c>
      <c r="S186" s="112"/>
      <c r="T186" s="112" t="s">
        <v>146</v>
      </c>
      <c r="U186" s="112"/>
      <c r="V186" s="112"/>
      <c r="W186" s="112">
        <v>30</v>
      </c>
      <c r="X186" s="112" t="s">
        <v>106</v>
      </c>
      <c r="Y186" s="112">
        <v>10</v>
      </c>
      <c r="Z186" s="114"/>
      <c r="AA186" s="113" t="s">
        <v>138</v>
      </c>
      <c r="AB186" s="112"/>
      <c r="AC186" s="112"/>
      <c r="AD186" s="114">
        <v>146045130</v>
      </c>
      <c r="AE186" s="114">
        <f>AD186*1.12</f>
        <v>163570545.60000002</v>
      </c>
      <c r="AF186" s="114"/>
      <c r="AG186" s="114"/>
      <c r="AH186" s="114">
        <v>188195495</v>
      </c>
      <c r="AI186" s="21">
        <f t="shared" si="137"/>
        <v>210778954.40000001</v>
      </c>
      <c r="AJ186" s="114"/>
      <c r="AK186" s="114"/>
      <c r="AL186" s="114"/>
      <c r="AM186" s="21"/>
      <c r="AN186" s="114"/>
      <c r="AO186" s="114"/>
      <c r="AP186" s="114"/>
      <c r="AQ186" s="21"/>
      <c r="AR186" s="114"/>
      <c r="AS186" s="114"/>
      <c r="AT186" s="114"/>
      <c r="AU186" s="21"/>
      <c r="AV186" s="114"/>
      <c r="AW186" s="41">
        <v>0</v>
      </c>
      <c r="AX186" s="41">
        <f>AW186*1.12</f>
        <v>0</v>
      </c>
      <c r="AY186" s="112" t="s">
        <v>129</v>
      </c>
      <c r="AZ186" s="1" t="s">
        <v>515</v>
      </c>
      <c r="BA186" s="112" t="s">
        <v>516</v>
      </c>
      <c r="BB186" s="44"/>
      <c r="BC186" s="44"/>
      <c r="BD186" s="44"/>
      <c r="BE186" s="44"/>
      <c r="BF186" s="44"/>
      <c r="BG186" s="44"/>
      <c r="BH186" s="44"/>
      <c r="BI186" s="44"/>
      <c r="BJ186" s="87"/>
      <c r="BK186" s="28"/>
    </row>
    <row r="187" spans="1:63" s="164" customFormat="1" ht="12.95" customHeight="1" x14ac:dyDescent="0.25">
      <c r="A187" s="4" t="s">
        <v>217</v>
      </c>
      <c r="B187" s="44"/>
      <c r="C187" s="4" t="s">
        <v>712</v>
      </c>
      <c r="D187" s="44"/>
      <c r="E187" s="44"/>
      <c r="F187" s="1" t="s">
        <v>502</v>
      </c>
      <c r="G187" s="1" t="s">
        <v>503</v>
      </c>
      <c r="H187" s="1" t="s">
        <v>503</v>
      </c>
      <c r="I187" s="1" t="s">
        <v>120</v>
      </c>
      <c r="J187" s="1"/>
      <c r="K187" s="1"/>
      <c r="L187" s="1">
        <v>40</v>
      </c>
      <c r="M187" s="1">
        <v>230000000</v>
      </c>
      <c r="N187" s="5" t="s">
        <v>224</v>
      </c>
      <c r="O187" s="1" t="s">
        <v>144</v>
      </c>
      <c r="P187" s="1" t="s">
        <v>125</v>
      </c>
      <c r="Q187" s="1">
        <v>230000000</v>
      </c>
      <c r="R187" s="1" t="s">
        <v>511</v>
      </c>
      <c r="S187" s="1"/>
      <c r="T187" s="1" t="s">
        <v>146</v>
      </c>
      <c r="U187" s="1"/>
      <c r="V187" s="1"/>
      <c r="W187" s="1">
        <v>30</v>
      </c>
      <c r="X187" s="1" t="s">
        <v>106</v>
      </c>
      <c r="Y187" s="1">
        <v>10</v>
      </c>
      <c r="Z187" s="21"/>
      <c r="AA187" s="5" t="s">
        <v>138</v>
      </c>
      <c r="AB187" s="71"/>
      <c r="AC187" s="71"/>
      <c r="AD187" s="71">
        <v>146045130</v>
      </c>
      <c r="AE187" s="71">
        <f t="shared" ref="AE187:AE188" si="141">AD187*1.12</f>
        <v>163570545.60000002</v>
      </c>
      <c r="AF187" s="71"/>
      <c r="AG187" s="71"/>
      <c r="AH187" s="71">
        <v>188195495</v>
      </c>
      <c r="AI187" s="71">
        <f t="shared" si="137"/>
        <v>210778954.40000001</v>
      </c>
      <c r="AJ187" s="71"/>
      <c r="AK187" s="71"/>
      <c r="AL187" s="71"/>
      <c r="AM187" s="71"/>
      <c r="AN187" s="71"/>
      <c r="AO187" s="71"/>
      <c r="AP187" s="71"/>
      <c r="AQ187" s="71"/>
      <c r="AR187" s="71"/>
      <c r="AS187" s="71"/>
      <c r="AT187" s="71"/>
      <c r="AU187" s="71"/>
      <c r="AV187" s="71"/>
      <c r="AW187" s="42">
        <v>0</v>
      </c>
      <c r="AX187" s="42">
        <f t="shared" si="128"/>
        <v>0</v>
      </c>
      <c r="AY187" s="1" t="s">
        <v>129</v>
      </c>
      <c r="AZ187" s="1" t="s">
        <v>515</v>
      </c>
      <c r="BA187" s="1" t="s">
        <v>516</v>
      </c>
      <c r="BB187" s="44"/>
      <c r="BC187" s="44"/>
      <c r="BD187" s="44"/>
      <c r="BE187" s="44"/>
      <c r="BF187" s="44"/>
      <c r="BG187" s="44"/>
      <c r="BH187" s="44"/>
      <c r="BI187" s="44"/>
      <c r="BJ187" s="87"/>
      <c r="BK187" s="32">
        <v>14</v>
      </c>
    </row>
    <row r="188" spans="1:63" s="164" customFormat="1" ht="12.95" customHeight="1" x14ac:dyDescent="0.25">
      <c r="A188" s="158" t="s">
        <v>217</v>
      </c>
      <c r="B188" s="195"/>
      <c r="C188" s="158" t="s">
        <v>800</v>
      </c>
      <c r="D188" s="195"/>
      <c r="E188" s="195"/>
      <c r="F188" s="152" t="s">
        <v>502</v>
      </c>
      <c r="G188" s="152" t="s">
        <v>503</v>
      </c>
      <c r="H188" s="152" t="s">
        <v>503</v>
      </c>
      <c r="I188" s="152" t="s">
        <v>120</v>
      </c>
      <c r="J188" s="152"/>
      <c r="K188" s="152"/>
      <c r="L188" s="152">
        <v>40</v>
      </c>
      <c r="M188" s="152">
        <v>230000000</v>
      </c>
      <c r="N188" s="181" t="s">
        <v>224</v>
      </c>
      <c r="O188" s="152" t="s">
        <v>694</v>
      </c>
      <c r="P188" s="152" t="s">
        <v>125</v>
      </c>
      <c r="Q188" s="152">
        <v>230000000</v>
      </c>
      <c r="R188" s="152" t="s">
        <v>511</v>
      </c>
      <c r="S188" s="152"/>
      <c r="T188" s="152" t="s">
        <v>146</v>
      </c>
      <c r="U188" s="152"/>
      <c r="V188" s="152"/>
      <c r="W188" s="152">
        <v>30</v>
      </c>
      <c r="X188" s="152" t="s">
        <v>106</v>
      </c>
      <c r="Y188" s="152">
        <v>10</v>
      </c>
      <c r="Z188" s="172"/>
      <c r="AA188" s="181" t="s">
        <v>138</v>
      </c>
      <c r="AB188" s="186"/>
      <c r="AC188" s="186"/>
      <c r="AD188" s="186">
        <v>146045130</v>
      </c>
      <c r="AE188" s="186">
        <f t="shared" si="141"/>
        <v>163570545.60000002</v>
      </c>
      <c r="AF188" s="186"/>
      <c r="AG188" s="186"/>
      <c r="AH188" s="186">
        <v>188195495</v>
      </c>
      <c r="AI188" s="186">
        <f t="shared" si="137"/>
        <v>210778954.40000001</v>
      </c>
      <c r="AJ188" s="186"/>
      <c r="AK188" s="186"/>
      <c r="AL188" s="186"/>
      <c r="AM188" s="186"/>
      <c r="AN188" s="186"/>
      <c r="AO188" s="186"/>
      <c r="AP188" s="186"/>
      <c r="AQ188" s="186"/>
      <c r="AR188" s="186"/>
      <c r="AS188" s="186"/>
      <c r="AT188" s="186"/>
      <c r="AU188" s="186"/>
      <c r="AV188" s="186"/>
      <c r="AW188" s="161">
        <f t="shared" si="136"/>
        <v>334240625</v>
      </c>
      <c r="AX188" s="161">
        <f t="shared" si="128"/>
        <v>374349500.00000006</v>
      </c>
      <c r="AY188" s="152" t="s">
        <v>129</v>
      </c>
      <c r="AZ188" s="152" t="s">
        <v>515</v>
      </c>
      <c r="BA188" s="152" t="s">
        <v>516</v>
      </c>
      <c r="BB188" s="195"/>
      <c r="BC188" s="195"/>
      <c r="BD188" s="195"/>
      <c r="BE188" s="195"/>
      <c r="BF188" s="195"/>
      <c r="BG188" s="195"/>
      <c r="BH188" s="195"/>
      <c r="BI188" s="195"/>
      <c r="BJ188" s="195"/>
      <c r="BK188" s="32">
        <v>14</v>
      </c>
    </row>
    <row r="189" spans="1:63" s="187" customFormat="1" ht="12.95" customHeight="1" x14ac:dyDescent="0.25">
      <c r="A189" s="1" t="s">
        <v>217</v>
      </c>
      <c r="B189" s="1"/>
      <c r="C189" s="178" t="s">
        <v>751</v>
      </c>
      <c r="D189" s="1"/>
      <c r="E189" s="1"/>
      <c r="F189" s="1" t="s">
        <v>713</v>
      </c>
      <c r="G189" s="1" t="s">
        <v>714</v>
      </c>
      <c r="H189" s="1" t="s">
        <v>714</v>
      </c>
      <c r="I189" s="4" t="s">
        <v>120</v>
      </c>
      <c r="J189" s="1"/>
      <c r="K189" s="1"/>
      <c r="L189" s="2" t="s">
        <v>715</v>
      </c>
      <c r="M189" s="5">
        <v>230000000</v>
      </c>
      <c r="N189" s="2" t="s">
        <v>224</v>
      </c>
      <c r="O189" s="1" t="s">
        <v>144</v>
      </c>
      <c r="P189" s="1" t="s">
        <v>125</v>
      </c>
      <c r="Q189" s="9">
        <v>230000000</v>
      </c>
      <c r="R189" s="2" t="s">
        <v>174</v>
      </c>
      <c r="S189" s="1"/>
      <c r="T189" s="2" t="s">
        <v>127</v>
      </c>
      <c r="U189" s="1" t="s">
        <v>716</v>
      </c>
      <c r="V189" s="2" t="s">
        <v>716</v>
      </c>
      <c r="W189" s="16">
        <v>0</v>
      </c>
      <c r="X189" s="16">
        <v>90</v>
      </c>
      <c r="Y189" s="16">
        <v>10</v>
      </c>
      <c r="Z189" s="1"/>
      <c r="AA189" s="4" t="s">
        <v>138</v>
      </c>
      <c r="AB189" s="71"/>
      <c r="AC189" s="71"/>
      <c r="AD189" s="71">
        <v>33000000</v>
      </c>
      <c r="AE189" s="71">
        <f>AD189*1.12</f>
        <v>36960000</v>
      </c>
      <c r="AF189" s="71"/>
      <c r="AG189" s="71"/>
      <c r="AH189" s="71">
        <v>34650000</v>
      </c>
      <c r="AI189" s="71">
        <f>AH189*1.12</f>
        <v>38808000</v>
      </c>
      <c r="AJ189" s="71"/>
      <c r="AK189" s="71"/>
      <c r="AL189" s="71">
        <v>36382500</v>
      </c>
      <c r="AM189" s="71">
        <f>AL189*1.12</f>
        <v>40748400.000000007</v>
      </c>
      <c r="AN189" s="71"/>
      <c r="AO189" s="71"/>
      <c r="AP189" s="71"/>
      <c r="AQ189" s="71"/>
      <c r="AR189" s="71"/>
      <c r="AS189" s="71"/>
      <c r="AT189" s="71"/>
      <c r="AU189" s="71"/>
      <c r="AV189" s="71"/>
      <c r="AW189" s="42">
        <f>AD189+AH189+AL189+AP189+AT189</f>
        <v>104032500</v>
      </c>
      <c r="AX189" s="42">
        <f>AW189*1.12</f>
        <v>116516400.00000001</v>
      </c>
      <c r="AY189" s="1" t="s">
        <v>129</v>
      </c>
      <c r="AZ189" s="2" t="s">
        <v>717</v>
      </c>
      <c r="BA189" s="2" t="s">
        <v>717</v>
      </c>
      <c r="BB189" s="1"/>
      <c r="BC189" s="1"/>
      <c r="BD189" s="1"/>
      <c r="BE189" s="1"/>
      <c r="BF189" s="1"/>
      <c r="BG189" s="4"/>
      <c r="BH189" s="4"/>
      <c r="BI189" s="4"/>
      <c r="BJ189" s="32"/>
      <c r="BK189" s="32"/>
    </row>
    <row r="190" spans="1:63" s="187" customFormat="1" ht="12.95" customHeight="1" x14ac:dyDescent="0.25">
      <c r="A190" s="1" t="s">
        <v>217</v>
      </c>
      <c r="B190" s="1"/>
      <c r="C190" s="178" t="s">
        <v>752</v>
      </c>
      <c r="D190" s="1"/>
      <c r="E190" s="1"/>
      <c r="F190" s="2" t="s">
        <v>718</v>
      </c>
      <c r="G190" s="3" t="s">
        <v>719</v>
      </c>
      <c r="H190" s="3" t="s">
        <v>720</v>
      </c>
      <c r="I190" s="4" t="s">
        <v>120</v>
      </c>
      <c r="J190" s="1"/>
      <c r="K190" s="1"/>
      <c r="L190" s="2">
        <v>40</v>
      </c>
      <c r="M190" s="5">
        <v>230000000</v>
      </c>
      <c r="N190" s="2" t="s">
        <v>224</v>
      </c>
      <c r="O190" s="1" t="s">
        <v>144</v>
      </c>
      <c r="P190" s="1" t="s">
        <v>125</v>
      </c>
      <c r="Q190" s="9">
        <v>230000000</v>
      </c>
      <c r="R190" s="2" t="s">
        <v>521</v>
      </c>
      <c r="S190" s="1"/>
      <c r="T190" s="2" t="s">
        <v>167</v>
      </c>
      <c r="U190" s="1" t="s">
        <v>716</v>
      </c>
      <c r="V190" s="2" t="s">
        <v>716</v>
      </c>
      <c r="W190" s="16">
        <v>30</v>
      </c>
      <c r="X190" s="16" t="s">
        <v>106</v>
      </c>
      <c r="Y190" s="16">
        <v>10</v>
      </c>
      <c r="Z190" s="1"/>
      <c r="AA190" s="4" t="s">
        <v>138</v>
      </c>
      <c r="AB190" s="71"/>
      <c r="AC190" s="71"/>
      <c r="AD190" s="71">
        <v>810000000</v>
      </c>
      <c r="AE190" s="71">
        <f t="shared" ref="AE190:AE199" si="142">AD190*1.12</f>
        <v>907200000.00000012</v>
      </c>
      <c r="AF190" s="71"/>
      <c r="AG190" s="71"/>
      <c r="AH190" s="71">
        <v>714000000</v>
      </c>
      <c r="AI190" s="71">
        <f t="shared" ref="AI190:AI199" si="143">AH190*1.12</f>
        <v>799680000.00000012</v>
      </c>
      <c r="AJ190" s="71"/>
      <c r="AK190" s="71"/>
      <c r="AL190" s="71">
        <v>699720000</v>
      </c>
      <c r="AM190" s="71">
        <f t="shared" ref="AM190:AM197" si="144">AL190*1.12</f>
        <v>783686400.00000012</v>
      </c>
      <c r="AN190" s="71"/>
      <c r="AO190" s="71"/>
      <c r="AP190" s="71">
        <v>734706000</v>
      </c>
      <c r="AQ190" s="71">
        <f t="shared" ref="AQ190:AQ197" si="145">AP190*1.12</f>
        <v>822870720.00000012</v>
      </c>
      <c r="AR190" s="71"/>
      <c r="AS190" s="71"/>
      <c r="AT190" s="71">
        <v>771441300</v>
      </c>
      <c r="AU190" s="71">
        <f t="shared" ref="AU190:AU197" si="146">AT190*1.12</f>
        <v>864014256.00000012</v>
      </c>
      <c r="AV190" s="71"/>
      <c r="AW190" s="41">
        <v>0</v>
      </c>
      <c r="AX190" s="41">
        <f>AW190*1.12</f>
        <v>0</v>
      </c>
      <c r="AY190" s="1" t="s">
        <v>129</v>
      </c>
      <c r="AZ190" s="2" t="s">
        <v>721</v>
      </c>
      <c r="BA190" s="2" t="s">
        <v>722</v>
      </c>
      <c r="BB190" s="1"/>
      <c r="BC190" s="1"/>
      <c r="BD190" s="1"/>
      <c r="BE190" s="1"/>
      <c r="BF190" s="1"/>
      <c r="BG190" s="4"/>
      <c r="BH190" s="4"/>
      <c r="BI190" s="4"/>
      <c r="BJ190" s="32"/>
      <c r="BK190" s="32"/>
    </row>
    <row r="191" spans="1:63" s="187" customFormat="1" ht="12.95" customHeight="1" x14ac:dyDescent="0.25">
      <c r="A191" s="1" t="s">
        <v>217</v>
      </c>
      <c r="B191" s="1"/>
      <c r="C191" s="178" t="s">
        <v>766</v>
      </c>
      <c r="D191" s="1"/>
      <c r="E191" s="1"/>
      <c r="F191" s="2" t="s">
        <v>718</v>
      </c>
      <c r="G191" s="3" t="s">
        <v>719</v>
      </c>
      <c r="H191" s="3" t="s">
        <v>720</v>
      </c>
      <c r="I191" s="4" t="s">
        <v>120</v>
      </c>
      <c r="J191" s="1"/>
      <c r="K191" s="1"/>
      <c r="L191" s="2">
        <v>40</v>
      </c>
      <c r="M191" s="5">
        <v>230000000</v>
      </c>
      <c r="N191" s="2" t="s">
        <v>224</v>
      </c>
      <c r="O191" s="1" t="s">
        <v>398</v>
      </c>
      <c r="P191" s="1" t="s">
        <v>125</v>
      </c>
      <c r="Q191" s="9">
        <v>230000000</v>
      </c>
      <c r="R191" s="2" t="s">
        <v>521</v>
      </c>
      <c r="S191" s="1"/>
      <c r="T191" s="2" t="s">
        <v>167</v>
      </c>
      <c r="U191" s="1" t="s">
        <v>716</v>
      </c>
      <c r="V191" s="2" t="s">
        <v>716</v>
      </c>
      <c r="W191" s="16">
        <v>30</v>
      </c>
      <c r="X191" s="16" t="s">
        <v>106</v>
      </c>
      <c r="Y191" s="16">
        <v>10</v>
      </c>
      <c r="Z191" s="1"/>
      <c r="AA191" s="4" t="s">
        <v>138</v>
      </c>
      <c r="AB191" s="71"/>
      <c r="AC191" s="71"/>
      <c r="AD191" s="71">
        <v>810000000</v>
      </c>
      <c r="AE191" s="71">
        <f t="shared" si="142"/>
        <v>907200000.00000012</v>
      </c>
      <c r="AF191" s="71"/>
      <c r="AG191" s="71"/>
      <c r="AH191" s="71">
        <v>714000000</v>
      </c>
      <c r="AI191" s="71">
        <f t="shared" si="143"/>
        <v>799680000.00000012</v>
      </c>
      <c r="AJ191" s="71"/>
      <c r="AK191" s="71"/>
      <c r="AL191" s="71">
        <v>699720000</v>
      </c>
      <c r="AM191" s="71">
        <f t="shared" si="144"/>
        <v>783686400.00000012</v>
      </c>
      <c r="AN191" s="71"/>
      <c r="AO191" s="71"/>
      <c r="AP191" s="71">
        <v>734706000</v>
      </c>
      <c r="AQ191" s="71">
        <f t="shared" si="145"/>
        <v>822870720.00000012</v>
      </c>
      <c r="AR191" s="71"/>
      <c r="AS191" s="71"/>
      <c r="AT191" s="71">
        <v>771441300</v>
      </c>
      <c r="AU191" s="71">
        <f t="shared" si="146"/>
        <v>864014256.00000012</v>
      </c>
      <c r="AV191" s="71"/>
      <c r="AW191" s="42">
        <f t="shared" ref="AW191:AW197" si="147">AD191+AH191+AL191+AP191+AT191</f>
        <v>3729867300</v>
      </c>
      <c r="AX191" s="42">
        <f t="shared" ref="AX191:AX199" si="148">AW191*1.12</f>
        <v>4177451376.0000005</v>
      </c>
      <c r="AY191" s="1" t="s">
        <v>129</v>
      </c>
      <c r="AZ191" s="2" t="s">
        <v>721</v>
      </c>
      <c r="BA191" s="2" t="s">
        <v>722</v>
      </c>
      <c r="BB191" s="1"/>
      <c r="BC191" s="1"/>
      <c r="BD191" s="1"/>
      <c r="BE191" s="1"/>
      <c r="BF191" s="1"/>
      <c r="BG191" s="4"/>
      <c r="BH191" s="4"/>
      <c r="BI191" s="4"/>
      <c r="BJ191" s="32"/>
      <c r="BK191" s="32">
        <v>14</v>
      </c>
    </row>
    <row r="192" spans="1:63" s="187" customFormat="1" ht="12.95" customHeight="1" x14ac:dyDescent="0.25">
      <c r="A192" s="1" t="s">
        <v>217</v>
      </c>
      <c r="B192" s="1"/>
      <c r="C192" s="178" t="s">
        <v>753</v>
      </c>
      <c r="D192" s="1"/>
      <c r="E192" s="1"/>
      <c r="F192" s="2" t="s">
        <v>718</v>
      </c>
      <c r="G192" s="3" t="s">
        <v>719</v>
      </c>
      <c r="H192" s="3" t="s">
        <v>720</v>
      </c>
      <c r="I192" s="4" t="s">
        <v>120</v>
      </c>
      <c r="J192" s="1"/>
      <c r="K192" s="1"/>
      <c r="L192" s="2">
        <v>40</v>
      </c>
      <c r="M192" s="5">
        <v>230000000</v>
      </c>
      <c r="N192" s="2" t="s">
        <v>224</v>
      </c>
      <c r="O192" s="1" t="s">
        <v>144</v>
      </c>
      <c r="P192" s="1" t="s">
        <v>125</v>
      </c>
      <c r="Q192" s="9">
        <v>230000000</v>
      </c>
      <c r="R192" s="2" t="s">
        <v>225</v>
      </c>
      <c r="S192" s="1"/>
      <c r="T192" s="2" t="s">
        <v>167</v>
      </c>
      <c r="U192" s="1" t="s">
        <v>716</v>
      </c>
      <c r="V192" s="2" t="s">
        <v>716</v>
      </c>
      <c r="W192" s="16">
        <v>30</v>
      </c>
      <c r="X192" s="16" t="s">
        <v>106</v>
      </c>
      <c r="Y192" s="16">
        <v>10</v>
      </c>
      <c r="Z192" s="1"/>
      <c r="AA192" s="4" t="s">
        <v>138</v>
      </c>
      <c r="AB192" s="71"/>
      <c r="AC192" s="71"/>
      <c r="AD192" s="71">
        <v>525000000</v>
      </c>
      <c r="AE192" s="71">
        <f t="shared" si="142"/>
        <v>588000000</v>
      </c>
      <c r="AF192" s="71"/>
      <c r="AG192" s="71"/>
      <c r="AH192" s="71">
        <v>445000000</v>
      </c>
      <c r="AI192" s="71">
        <f t="shared" si="143"/>
        <v>498400000.00000006</v>
      </c>
      <c r="AJ192" s="71"/>
      <c r="AK192" s="71"/>
      <c r="AL192" s="71">
        <v>493000000</v>
      </c>
      <c r="AM192" s="71">
        <f t="shared" si="144"/>
        <v>552160000</v>
      </c>
      <c r="AN192" s="71"/>
      <c r="AO192" s="71"/>
      <c r="AP192" s="71">
        <v>517650000</v>
      </c>
      <c r="AQ192" s="71">
        <f t="shared" si="145"/>
        <v>579768000</v>
      </c>
      <c r="AR192" s="71"/>
      <c r="AS192" s="71"/>
      <c r="AT192" s="71">
        <v>543532500</v>
      </c>
      <c r="AU192" s="71">
        <f t="shared" si="146"/>
        <v>608756400</v>
      </c>
      <c r="AV192" s="71"/>
      <c r="AW192" s="41">
        <v>0</v>
      </c>
      <c r="AX192" s="41">
        <f>AW192*1.12</f>
        <v>0</v>
      </c>
      <c r="AY192" s="1" t="s">
        <v>129</v>
      </c>
      <c r="AZ192" s="2" t="s">
        <v>723</v>
      </c>
      <c r="BA192" s="2" t="s">
        <v>724</v>
      </c>
      <c r="BB192" s="1"/>
      <c r="BC192" s="1"/>
      <c r="BD192" s="1"/>
      <c r="BE192" s="1"/>
      <c r="BF192" s="1"/>
      <c r="BG192" s="4"/>
      <c r="BH192" s="4"/>
      <c r="BI192" s="4"/>
      <c r="BJ192" s="32"/>
      <c r="BK192" s="32"/>
    </row>
    <row r="193" spans="1:64" s="187" customFormat="1" ht="12.95" customHeight="1" x14ac:dyDescent="0.25">
      <c r="A193" s="1" t="s">
        <v>217</v>
      </c>
      <c r="B193" s="1"/>
      <c r="C193" s="178" t="s">
        <v>767</v>
      </c>
      <c r="D193" s="1"/>
      <c r="E193" s="1"/>
      <c r="F193" s="2" t="s">
        <v>718</v>
      </c>
      <c r="G193" s="3" t="s">
        <v>719</v>
      </c>
      <c r="H193" s="3" t="s">
        <v>720</v>
      </c>
      <c r="I193" s="4" t="s">
        <v>120</v>
      </c>
      <c r="J193" s="1"/>
      <c r="K193" s="1"/>
      <c r="L193" s="2">
        <v>40</v>
      </c>
      <c r="M193" s="5">
        <v>230000000</v>
      </c>
      <c r="N193" s="2" t="s">
        <v>224</v>
      </c>
      <c r="O193" s="1" t="s">
        <v>398</v>
      </c>
      <c r="P193" s="1" t="s">
        <v>125</v>
      </c>
      <c r="Q193" s="9">
        <v>230000000</v>
      </c>
      <c r="R193" s="2" t="s">
        <v>225</v>
      </c>
      <c r="S193" s="1"/>
      <c r="T193" s="2" t="s">
        <v>167</v>
      </c>
      <c r="U193" s="1" t="s">
        <v>716</v>
      </c>
      <c r="V193" s="2" t="s">
        <v>716</v>
      </c>
      <c r="W193" s="16">
        <v>30</v>
      </c>
      <c r="X193" s="16" t="s">
        <v>106</v>
      </c>
      <c r="Y193" s="16">
        <v>10</v>
      </c>
      <c r="Z193" s="1"/>
      <c r="AA193" s="4" t="s">
        <v>138</v>
      </c>
      <c r="AB193" s="71"/>
      <c r="AC193" s="71"/>
      <c r="AD193" s="71">
        <v>525000000</v>
      </c>
      <c r="AE193" s="71">
        <f t="shared" si="142"/>
        <v>588000000</v>
      </c>
      <c r="AF193" s="71"/>
      <c r="AG193" s="71"/>
      <c r="AH193" s="71">
        <v>445000000</v>
      </c>
      <c r="AI193" s="71">
        <f t="shared" si="143"/>
        <v>498400000.00000006</v>
      </c>
      <c r="AJ193" s="71"/>
      <c r="AK193" s="71"/>
      <c r="AL193" s="71">
        <v>493000000</v>
      </c>
      <c r="AM193" s="71">
        <f t="shared" si="144"/>
        <v>552160000</v>
      </c>
      <c r="AN193" s="71"/>
      <c r="AO193" s="71"/>
      <c r="AP193" s="71">
        <v>517650000</v>
      </c>
      <c r="AQ193" s="71">
        <f t="shared" si="145"/>
        <v>579768000</v>
      </c>
      <c r="AR193" s="71"/>
      <c r="AS193" s="71"/>
      <c r="AT193" s="71">
        <v>543532500</v>
      </c>
      <c r="AU193" s="71">
        <f t="shared" si="146"/>
        <v>608756400</v>
      </c>
      <c r="AV193" s="71"/>
      <c r="AW193" s="42">
        <f t="shared" si="147"/>
        <v>2524182500</v>
      </c>
      <c r="AX193" s="42">
        <f t="shared" si="148"/>
        <v>2827084400.0000005</v>
      </c>
      <c r="AY193" s="1" t="s">
        <v>129</v>
      </c>
      <c r="AZ193" s="2" t="s">
        <v>723</v>
      </c>
      <c r="BA193" s="2" t="s">
        <v>724</v>
      </c>
      <c r="BB193" s="1"/>
      <c r="BC193" s="1"/>
      <c r="BD193" s="1"/>
      <c r="BE193" s="1"/>
      <c r="BF193" s="1"/>
      <c r="BG193" s="4"/>
      <c r="BH193" s="4"/>
      <c r="BI193" s="4"/>
      <c r="BJ193" s="32"/>
      <c r="BK193" s="32">
        <v>14</v>
      </c>
    </row>
    <row r="194" spans="1:64" s="187" customFormat="1" ht="12.95" customHeight="1" x14ac:dyDescent="0.25">
      <c r="A194" s="1" t="s">
        <v>217</v>
      </c>
      <c r="B194" s="1"/>
      <c r="C194" s="178" t="s">
        <v>754</v>
      </c>
      <c r="D194" s="1"/>
      <c r="E194" s="1"/>
      <c r="F194" s="2" t="s">
        <v>718</v>
      </c>
      <c r="G194" s="3" t="s">
        <v>719</v>
      </c>
      <c r="H194" s="3" t="s">
        <v>720</v>
      </c>
      <c r="I194" s="4" t="s">
        <v>120</v>
      </c>
      <c r="J194" s="1"/>
      <c r="K194" s="1"/>
      <c r="L194" s="2">
        <v>40</v>
      </c>
      <c r="M194" s="5">
        <v>230000000</v>
      </c>
      <c r="N194" s="2" t="s">
        <v>224</v>
      </c>
      <c r="O194" s="1" t="s">
        <v>144</v>
      </c>
      <c r="P194" s="1" t="s">
        <v>125</v>
      </c>
      <c r="Q194" s="9">
        <v>230000000</v>
      </c>
      <c r="R194" s="2" t="s">
        <v>725</v>
      </c>
      <c r="S194" s="1"/>
      <c r="T194" s="2" t="s">
        <v>167</v>
      </c>
      <c r="U194" s="1" t="s">
        <v>716</v>
      </c>
      <c r="V194" s="2" t="s">
        <v>716</v>
      </c>
      <c r="W194" s="16">
        <v>30</v>
      </c>
      <c r="X194" s="16" t="s">
        <v>106</v>
      </c>
      <c r="Y194" s="16">
        <v>10</v>
      </c>
      <c r="Z194" s="1"/>
      <c r="AA194" s="4" t="s">
        <v>138</v>
      </c>
      <c r="AB194" s="71"/>
      <c r="AC194" s="71"/>
      <c r="AD194" s="71">
        <v>945395412</v>
      </c>
      <c r="AE194" s="71">
        <f t="shared" si="142"/>
        <v>1058842861.4400001</v>
      </c>
      <c r="AF194" s="71"/>
      <c r="AG194" s="71"/>
      <c r="AH194" s="71">
        <v>220000000</v>
      </c>
      <c r="AI194" s="71">
        <f t="shared" si="143"/>
        <v>246400000.00000003</v>
      </c>
      <c r="AJ194" s="71"/>
      <c r="AK194" s="71"/>
      <c r="AL194" s="71">
        <v>220000000</v>
      </c>
      <c r="AM194" s="71">
        <f t="shared" si="144"/>
        <v>246400000.00000003</v>
      </c>
      <c r="AN194" s="71"/>
      <c r="AO194" s="71"/>
      <c r="AP194" s="71">
        <v>220000000</v>
      </c>
      <c r="AQ194" s="71">
        <f t="shared" si="145"/>
        <v>246400000.00000003</v>
      </c>
      <c r="AR194" s="71"/>
      <c r="AS194" s="71"/>
      <c r="AT194" s="71">
        <v>220000000</v>
      </c>
      <c r="AU194" s="71">
        <f t="shared" si="146"/>
        <v>246400000.00000003</v>
      </c>
      <c r="AV194" s="71"/>
      <c r="AW194" s="41">
        <v>0</v>
      </c>
      <c r="AX194" s="41">
        <f>AW194*1.12</f>
        <v>0</v>
      </c>
      <c r="AY194" s="1" t="s">
        <v>129</v>
      </c>
      <c r="AZ194" s="2" t="s">
        <v>726</v>
      </c>
      <c r="BA194" s="2" t="s">
        <v>727</v>
      </c>
      <c r="BB194" s="1"/>
      <c r="BC194" s="1"/>
      <c r="BD194" s="1"/>
      <c r="BE194" s="1"/>
      <c r="BF194" s="1"/>
      <c r="BG194" s="4"/>
      <c r="BH194" s="4"/>
      <c r="BI194" s="4"/>
      <c r="BJ194" s="32"/>
      <c r="BK194" s="32"/>
    </row>
    <row r="195" spans="1:64" s="187" customFormat="1" ht="12.95" customHeight="1" x14ac:dyDescent="0.25">
      <c r="A195" s="1" t="s">
        <v>217</v>
      </c>
      <c r="B195" s="1"/>
      <c r="C195" s="178" t="s">
        <v>768</v>
      </c>
      <c r="D195" s="1"/>
      <c r="E195" s="1"/>
      <c r="F195" s="2" t="s">
        <v>718</v>
      </c>
      <c r="G195" s="3" t="s">
        <v>719</v>
      </c>
      <c r="H195" s="3" t="s">
        <v>720</v>
      </c>
      <c r="I195" s="4" t="s">
        <v>120</v>
      </c>
      <c r="J195" s="1"/>
      <c r="K195" s="1"/>
      <c r="L195" s="2">
        <v>40</v>
      </c>
      <c r="M195" s="5">
        <v>230000000</v>
      </c>
      <c r="N195" s="2" t="s">
        <v>224</v>
      </c>
      <c r="O195" s="1" t="s">
        <v>398</v>
      </c>
      <c r="P195" s="1" t="s">
        <v>125</v>
      </c>
      <c r="Q195" s="9">
        <v>230000000</v>
      </c>
      <c r="R195" s="2" t="s">
        <v>725</v>
      </c>
      <c r="S195" s="1"/>
      <c r="T195" s="2" t="s">
        <v>167</v>
      </c>
      <c r="U195" s="1" t="s">
        <v>716</v>
      </c>
      <c r="V195" s="2" t="s">
        <v>716</v>
      </c>
      <c r="W195" s="16">
        <v>30</v>
      </c>
      <c r="X195" s="16" t="s">
        <v>106</v>
      </c>
      <c r="Y195" s="16">
        <v>10</v>
      </c>
      <c r="Z195" s="1"/>
      <c r="AA195" s="4" t="s">
        <v>138</v>
      </c>
      <c r="AB195" s="71"/>
      <c r="AC195" s="71"/>
      <c r="AD195" s="116">
        <v>505000000</v>
      </c>
      <c r="AE195" s="71">
        <f t="shared" si="142"/>
        <v>565600000</v>
      </c>
      <c r="AF195" s="71"/>
      <c r="AG195" s="71"/>
      <c r="AH195" s="71">
        <v>220000000</v>
      </c>
      <c r="AI195" s="71">
        <f t="shared" si="143"/>
        <v>246400000.00000003</v>
      </c>
      <c r="AJ195" s="71"/>
      <c r="AK195" s="71"/>
      <c r="AL195" s="71">
        <v>220000000</v>
      </c>
      <c r="AM195" s="71">
        <f t="shared" si="144"/>
        <v>246400000.00000003</v>
      </c>
      <c r="AN195" s="71"/>
      <c r="AO195" s="71"/>
      <c r="AP195" s="71">
        <v>220000000</v>
      </c>
      <c r="AQ195" s="71">
        <f t="shared" si="145"/>
        <v>246400000.00000003</v>
      </c>
      <c r="AR195" s="71"/>
      <c r="AS195" s="71"/>
      <c r="AT195" s="71">
        <v>220000000</v>
      </c>
      <c r="AU195" s="71">
        <f t="shared" si="146"/>
        <v>246400000.00000003</v>
      </c>
      <c r="AV195" s="71"/>
      <c r="AW195" s="42">
        <f t="shared" si="147"/>
        <v>1385000000</v>
      </c>
      <c r="AX195" s="42">
        <f t="shared" si="148"/>
        <v>1551200000.0000002</v>
      </c>
      <c r="AY195" s="1" t="s">
        <v>129</v>
      </c>
      <c r="AZ195" s="2" t="s">
        <v>726</v>
      </c>
      <c r="BA195" s="2" t="s">
        <v>727</v>
      </c>
      <c r="BB195" s="1"/>
      <c r="BC195" s="1"/>
      <c r="BD195" s="1"/>
      <c r="BE195" s="1"/>
      <c r="BF195" s="1"/>
      <c r="BG195" s="4"/>
      <c r="BH195" s="4"/>
      <c r="BI195" s="4"/>
      <c r="BJ195" s="32"/>
      <c r="BK195" s="32" t="s">
        <v>769</v>
      </c>
    </row>
    <row r="196" spans="1:64" s="187" customFormat="1" ht="12.95" customHeight="1" x14ac:dyDescent="0.25">
      <c r="A196" s="1" t="s">
        <v>217</v>
      </c>
      <c r="B196" s="1"/>
      <c r="C196" s="178" t="s">
        <v>755</v>
      </c>
      <c r="D196" s="1"/>
      <c r="E196" s="1"/>
      <c r="F196" s="2" t="s">
        <v>718</v>
      </c>
      <c r="G196" s="3" t="s">
        <v>719</v>
      </c>
      <c r="H196" s="3" t="s">
        <v>720</v>
      </c>
      <c r="I196" s="4" t="s">
        <v>120</v>
      </c>
      <c r="J196" s="1"/>
      <c r="K196" s="1"/>
      <c r="L196" s="2">
        <v>40</v>
      </c>
      <c r="M196" s="5">
        <v>230000000</v>
      </c>
      <c r="N196" s="2" t="s">
        <v>224</v>
      </c>
      <c r="O196" s="1" t="s">
        <v>144</v>
      </c>
      <c r="P196" s="1" t="s">
        <v>125</v>
      </c>
      <c r="Q196" s="9">
        <v>230000000</v>
      </c>
      <c r="R196" s="2" t="s">
        <v>511</v>
      </c>
      <c r="S196" s="1"/>
      <c r="T196" s="2" t="s">
        <v>167</v>
      </c>
      <c r="U196" s="1" t="s">
        <v>716</v>
      </c>
      <c r="V196" s="2" t="s">
        <v>716</v>
      </c>
      <c r="W196" s="16">
        <v>30</v>
      </c>
      <c r="X196" s="16" t="s">
        <v>106</v>
      </c>
      <c r="Y196" s="16">
        <v>10</v>
      </c>
      <c r="Z196" s="1"/>
      <c r="AA196" s="4" t="s">
        <v>138</v>
      </c>
      <c r="AB196" s="71"/>
      <c r="AC196" s="71"/>
      <c r="AD196" s="71">
        <v>574851800</v>
      </c>
      <c r="AE196" s="71">
        <f t="shared" si="142"/>
        <v>643834016.00000012</v>
      </c>
      <c r="AF196" s="71"/>
      <c r="AG196" s="71"/>
      <c r="AH196" s="71">
        <v>250000000</v>
      </c>
      <c r="AI196" s="71">
        <f t="shared" si="143"/>
        <v>280000000</v>
      </c>
      <c r="AJ196" s="71"/>
      <c r="AK196" s="71"/>
      <c r="AL196" s="71">
        <v>265000000</v>
      </c>
      <c r="AM196" s="71">
        <f t="shared" si="144"/>
        <v>296800000</v>
      </c>
      <c r="AN196" s="71"/>
      <c r="AO196" s="71"/>
      <c r="AP196" s="71">
        <v>265000000</v>
      </c>
      <c r="AQ196" s="71">
        <f t="shared" si="145"/>
        <v>296800000</v>
      </c>
      <c r="AR196" s="71"/>
      <c r="AS196" s="71"/>
      <c r="AT196" s="71">
        <v>265000000</v>
      </c>
      <c r="AU196" s="71">
        <f t="shared" si="146"/>
        <v>296800000</v>
      </c>
      <c r="AV196" s="71"/>
      <c r="AW196" s="41">
        <v>0</v>
      </c>
      <c r="AX196" s="41">
        <f>AW196*1.12</f>
        <v>0</v>
      </c>
      <c r="AY196" s="1" t="s">
        <v>129</v>
      </c>
      <c r="AZ196" s="2" t="s">
        <v>728</v>
      </c>
      <c r="BA196" s="2" t="s">
        <v>729</v>
      </c>
      <c r="BB196" s="1"/>
      <c r="BC196" s="1"/>
      <c r="BD196" s="1"/>
      <c r="BE196" s="1"/>
      <c r="BF196" s="1"/>
      <c r="BG196" s="4"/>
      <c r="BH196" s="4"/>
      <c r="BI196" s="4"/>
      <c r="BJ196" s="32"/>
      <c r="BK196" s="32"/>
    </row>
    <row r="197" spans="1:64" s="187" customFormat="1" ht="12.95" customHeight="1" x14ac:dyDescent="0.25">
      <c r="A197" s="1" t="s">
        <v>217</v>
      </c>
      <c r="B197" s="1"/>
      <c r="C197" s="178" t="s">
        <v>770</v>
      </c>
      <c r="D197" s="1"/>
      <c r="E197" s="1"/>
      <c r="F197" s="2" t="s">
        <v>718</v>
      </c>
      <c r="G197" s="3" t="s">
        <v>719</v>
      </c>
      <c r="H197" s="3" t="s">
        <v>720</v>
      </c>
      <c r="I197" s="4" t="s">
        <v>120</v>
      </c>
      <c r="J197" s="1"/>
      <c r="K197" s="1"/>
      <c r="L197" s="2">
        <v>40</v>
      </c>
      <c r="M197" s="5">
        <v>230000000</v>
      </c>
      <c r="N197" s="2" t="s">
        <v>224</v>
      </c>
      <c r="O197" s="1" t="s">
        <v>398</v>
      </c>
      <c r="P197" s="1" t="s">
        <v>125</v>
      </c>
      <c r="Q197" s="9">
        <v>230000000</v>
      </c>
      <c r="R197" s="2" t="s">
        <v>511</v>
      </c>
      <c r="S197" s="1"/>
      <c r="T197" s="2" t="s">
        <v>167</v>
      </c>
      <c r="U197" s="1" t="s">
        <v>716</v>
      </c>
      <c r="V197" s="2" t="s">
        <v>716</v>
      </c>
      <c r="W197" s="16">
        <v>30</v>
      </c>
      <c r="X197" s="16" t="s">
        <v>106</v>
      </c>
      <c r="Y197" s="16">
        <v>10</v>
      </c>
      <c r="Z197" s="1"/>
      <c r="AA197" s="4" t="s">
        <v>138</v>
      </c>
      <c r="AB197" s="71"/>
      <c r="AC197" s="71"/>
      <c r="AD197" s="71">
        <v>574851800</v>
      </c>
      <c r="AE197" s="71">
        <f t="shared" si="142"/>
        <v>643834016.00000012</v>
      </c>
      <c r="AF197" s="71"/>
      <c r="AG197" s="71"/>
      <c r="AH197" s="71">
        <v>250000000</v>
      </c>
      <c r="AI197" s="71">
        <f t="shared" si="143"/>
        <v>280000000</v>
      </c>
      <c r="AJ197" s="71"/>
      <c r="AK197" s="71"/>
      <c r="AL197" s="71">
        <v>265000000</v>
      </c>
      <c r="AM197" s="71">
        <f t="shared" si="144"/>
        <v>296800000</v>
      </c>
      <c r="AN197" s="71"/>
      <c r="AO197" s="71"/>
      <c r="AP197" s="71">
        <v>265000000</v>
      </c>
      <c r="AQ197" s="71">
        <f t="shared" si="145"/>
        <v>296800000</v>
      </c>
      <c r="AR197" s="71"/>
      <c r="AS197" s="71"/>
      <c r="AT197" s="71">
        <v>265000000</v>
      </c>
      <c r="AU197" s="71">
        <f t="shared" si="146"/>
        <v>296800000</v>
      </c>
      <c r="AV197" s="71"/>
      <c r="AW197" s="42">
        <f t="shared" si="147"/>
        <v>1619851800</v>
      </c>
      <c r="AX197" s="42">
        <f t="shared" si="148"/>
        <v>1814234016.0000002</v>
      </c>
      <c r="AY197" s="1" t="s">
        <v>129</v>
      </c>
      <c r="AZ197" s="2" t="s">
        <v>728</v>
      </c>
      <c r="BA197" s="2" t="s">
        <v>729</v>
      </c>
      <c r="BB197" s="1"/>
      <c r="BC197" s="1"/>
      <c r="BD197" s="1"/>
      <c r="BE197" s="1"/>
      <c r="BF197" s="1"/>
      <c r="BG197" s="4"/>
      <c r="BH197" s="4"/>
      <c r="BI197" s="4"/>
      <c r="BJ197" s="32"/>
      <c r="BK197" s="32">
        <v>14</v>
      </c>
    </row>
    <row r="198" spans="1:64" s="187" customFormat="1" ht="12.95" customHeight="1" x14ac:dyDescent="0.25">
      <c r="A198" s="1" t="s">
        <v>217</v>
      </c>
      <c r="B198" s="1"/>
      <c r="C198" s="174" t="s">
        <v>790</v>
      </c>
      <c r="D198" s="1"/>
      <c r="E198" s="1"/>
      <c r="F198" s="2" t="s">
        <v>221</v>
      </c>
      <c r="G198" s="3" t="s">
        <v>222</v>
      </c>
      <c r="H198" s="3" t="s">
        <v>223</v>
      </c>
      <c r="I198" s="4" t="s">
        <v>120</v>
      </c>
      <c r="J198" s="1"/>
      <c r="K198" s="1"/>
      <c r="L198" s="2">
        <v>40</v>
      </c>
      <c r="M198" s="5" t="s">
        <v>122</v>
      </c>
      <c r="N198" s="2" t="s">
        <v>224</v>
      </c>
      <c r="O198" s="1" t="s">
        <v>398</v>
      </c>
      <c r="P198" s="1" t="s">
        <v>125</v>
      </c>
      <c r="Q198" s="9">
        <v>230000000</v>
      </c>
      <c r="R198" s="2" t="s">
        <v>511</v>
      </c>
      <c r="S198" s="1"/>
      <c r="T198" s="2" t="s">
        <v>146</v>
      </c>
      <c r="U198" s="1"/>
      <c r="V198" s="2"/>
      <c r="W198" s="16">
        <v>30</v>
      </c>
      <c r="X198" s="16" t="s">
        <v>106</v>
      </c>
      <c r="Y198" s="16">
        <v>10</v>
      </c>
      <c r="Z198" s="1"/>
      <c r="AA198" s="4" t="s">
        <v>138</v>
      </c>
      <c r="AB198" s="71"/>
      <c r="AC198" s="71"/>
      <c r="AD198" s="71">
        <v>235000360</v>
      </c>
      <c r="AE198" s="71">
        <f t="shared" si="142"/>
        <v>263200403.20000002</v>
      </c>
      <c r="AF198" s="71"/>
      <c r="AG198" s="71"/>
      <c r="AH198" s="71">
        <v>370143686</v>
      </c>
      <c r="AI198" s="71">
        <f t="shared" si="143"/>
        <v>414560928.32000005</v>
      </c>
      <c r="AJ198" s="71"/>
      <c r="AK198" s="71"/>
      <c r="AL198" s="71"/>
      <c r="AM198" s="71"/>
      <c r="AN198" s="71"/>
      <c r="AO198" s="71"/>
      <c r="AP198" s="71"/>
      <c r="AQ198" s="71"/>
      <c r="AR198" s="71"/>
      <c r="AS198" s="71"/>
      <c r="AT198" s="71"/>
      <c r="AU198" s="71"/>
      <c r="AV198" s="71"/>
      <c r="AW198" s="42">
        <v>0</v>
      </c>
      <c r="AX198" s="42">
        <f t="shared" si="148"/>
        <v>0</v>
      </c>
      <c r="AY198" s="1" t="s">
        <v>129</v>
      </c>
      <c r="AZ198" s="2" t="s">
        <v>776</v>
      </c>
      <c r="BA198" s="2" t="s">
        <v>777</v>
      </c>
      <c r="BB198" s="1"/>
      <c r="BC198" s="1"/>
      <c r="BD198" s="1"/>
      <c r="BE198" s="1"/>
      <c r="BF198" s="1"/>
      <c r="BG198" s="4"/>
      <c r="BH198" s="4"/>
      <c r="BI198" s="4"/>
      <c r="BJ198" s="32"/>
      <c r="BK198" s="32" t="s">
        <v>403</v>
      </c>
    </row>
    <row r="199" spans="1:64" s="187" customFormat="1" ht="12.95" customHeight="1" x14ac:dyDescent="0.25">
      <c r="A199" s="152" t="s">
        <v>217</v>
      </c>
      <c r="B199" s="152"/>
      <c r="C199" s="158" t="s">
        <v>801</v>
      </c>
      <c r="D199" s="152"/>
      <c r="E199" s="152"/>
      <c r="F199" s="155" t="s">
        <v>221</v>
      </c>
      <c r="G199" s="198" t="s">
        <v>222</v>
      </c>
      <c r="H199" s="198" t="s">
        <v>223</v>
      </c>
      <c r="I199" s="158" t="s">
        <v>120</v>
      </c>
      <c r="J199" s="152"/>
      <c r="K199" s="152"/>
      <c r="L199" s="155">
        <v>40</v>
      </c>
      <c r="M199" s="181" t="s">
        <v>122</v>
      </c>
      <c r="N199" s="155" t="s">
        <v>224</v>
      </c>
      <c r="O199" s="152" t="s">
        <v>694</v>
      </c>
      <c r="P199" s="152" t="s">
        <v>125</v>
      </c>
      <c r="Q199" s="193">
        <v>230000000</v>
      </c>
      <c r="R199" s="155" t="s">
        <v>511</v>
      </c>
      <c r="S199" s="152"/>
      <c r="T199" s="155" t="s">
        <v>146</v>
      </c>
      <c r="U199" s="152"/>
      <c r="V199" s="155"/>
      <c r="W199" s="156">
        <v>30</v>
      </c>
      <c r="X199" s="156" t="s">
        <v>106</v>
      </c>
      <c r="Y199" s="156">
        <v>10</v>
      </c>
      <c r="Z199" s="152"/>
      <c r="AA199" s="158" t="s">
        <v>138</v>
      </c>
      <c r="AB199" s="186"/>
      <c r="AC199" s="186"/>
      <c r="AD199" s="172">
        <v>275000000</v>
      </c>
      <c r="AE199" s="186">
        <f t="shared" si="142"/>
        <v>308000000</v>
      </c>
      <c r="AF199" s="186"/>
      <c r="AG199" s="186"/>
      <c r="AH199" s="172">
        <v>330144046</v>
      </c>
      <c r="AI199" s="186">
        <f t="shared" si="143"/>
        <v>369761331.52000004</v>
      </c>
      <c r="AJ199" s="186"/>
      <c r="AK199" s="186"/>
      <c r="AL199" s="186"/>
      <c r="AM199" s="186"/>
      <c r="AN199" s="186"/>
      <c r="AO199" s="186"/>
      <c r="AP199" s="186"/>
      <c r="AQ199" s="186"/>
      <c r="AR199" s="186"/>
      <c r="AS199" s="186"/>
      <c r="AT199" s="186"/>
      <c r="AU199" s="186"/>
      <c r="AV199" s="186"/>
      <c r="AW199" s="161">
        <v>0</v>
      </c>
      <c r="AX199" s="161">
        <f t="shared" si="148"/>
        <v>0</v>
      </c>
      <c r="AY199" s="152" t="s">
        <v>129</v>
      </c>
      <c r="AZ199" s="155" t="s">
        <v>776</v>
      </c>
      <c r="BA199" s="155" t="s">
        <v>777</v>
      </c>
      <c r="BB199" s="152"/>
      <c r="BC199" s="152"/>
      <c r="BD199" s="152"/>
      <c r="BE199" s="152"/>
      <c r="BF199" s="152"/>
      <c r="BG199" s="158"/>
      <c r="BH199" s="158"/>
      <c r="BI199" s="158"/>
      <c r="BJ199" s="158"/>
      <c r="BK199" s="32">
        <v>14</v>
      </c>
    </row>
    <row r="200" spans="1:64" s="292" customFormat="1" ht="12.95" customHeight="1" x14ac:dyDescent="0.25">
      <c r="A200" s="245" t="s">
        <v>217</v>
      </c>
      <c r="B200" s="230"/>
      <c r="C200" s="246" t="s">
        <v>826</v>
      </c>
      <c r="D200" s="247"/>
      <c r="E200" s="230" t="s">
        <v>220</v>
      </c>
      <c r="F200" s="230" t="s">
        <v>221</v>
      </c>
      <c r="G200" s="230" t="s">
        <v>222</v>
      </c>
      <c r="H200" s="248" t="s">
        <v>223</v>
      </c>
      <c r="I200" s="245" t="s">
        <v>120</v>
      </c>
      <c r="J200" s="245"/>
      <c r="K200" s="245"/>
      <c r="L200" s="245">
        <v>40</v>
      </c>
      <c r="M200" s="245" t="s">
        <v>122</v>
      </c>
      <c r="N200" s="245" t="s">
        <v>224</v>
      </c>
      <c r="O200" s="245" t="s">
        <v>806</v>
      </c>
      <c r="P200" s="245" t="s">
        <v>125</v>
      </c>
      <c r="Q200" s="245">
        <v>230000000</v>
      </c>
      <c r="R200" s="245" t="s">
        <v>511</v>
      </c>
      <c r="S200" s="245"/>
      <c r="T200" s="249" t="s">
        <v>146</v>
      </c>
      <c r="U200" s="245"/>
      <c r="V200" s="245"/>
      <c r="W200" s="245">
        <v>30</v>
      </c>
      <c r="X200" s="245" t="s">
        <v>106</v>
      </c>
      <c r="Y200" s="245">
        <v>10</v>
      </c>
      <c r="Z200" s="250"/>
      <c r="AA200" s="251" t="s">
        <v>138</v>
      </c>
      <c r="AB200" s="245"/>
      <c r="AC200" s="245"/>
      <c r="AD200" s="250">
        <v>235000360</v>
      </c>
      <c r="AE200" s="252">
        <f>AD200*1.12</f>
        <v>263200403.20000002</v>
      </c>
      <c r="AF200" s="250"/>
      <c r="AG200" s="250"/>
      <c r="AH200" s="250">
        <v>370143686</v>
      </c>
      <c r="AI200" s="252">
        <f>AH200*1.12</f>
        <v>414560928.32000005</v>
      </c>
      <c r="AJ200" s="250">
        <v>0</v>
      </c>
      <c r="AK200" s="250">
        <v>0</v>
      </c>
      <c r="AL200" s="250">
        <v>0</v>
      </c>
      <c r="AM200" s="250">
        <v>0</v>
      </c>
      <c r="AN200" s="250">
        <v>0</v>
      </c>
      <c r="AO200" s="250">
        <v>0</v>
      </c>
      <c r="AP200" s="250">
        <v>0</v>
      </c>
      <c r="AQ200" s="250">
        <v>0</v>
      </c>
      <c r="AR200" s="250">
        <v>0</v>
      </c>
      <c r="AS200" s="250">
        <v>0</v>
      </c>
      <c r="AT200" s="250">
        <v>0</v>
      </c>
      <c r="AU200" s="250">
        <v>0</v>
      </c>
      <c r="AV200" s="250"/>
      <c r="AW200" s="252">
        <v>0</v>
      </c>
      <c r="AX200" s="252">
        <v>0</v>
      </c>
      <c r="AY200" s="245" t="s">
        <v>129</v>
      </c>
      <c r="AZ200" s="245" t="s">
        <v>776</v>
      </c>
      <c r="BA200" s="248" t="s">
        <v>777</v>
      </c>
      <c r="BB200" s="253"/>
      <c r="BC200" s="254"/>
      <c r="BD200" s="254"/>
      <c r="BE200" s="254"/>
      <c r="BF200" s="254"/>
      <c r="BG200" s="255"/>
      <c r="BH200" s="255"/>
      <c r="BI200" s="255"/>
      <c r="BJ200" s="255"/>
      <c r="BK200" s="290" t="s">
        <v>827</v>
      </c>
    </row>
    <row r="201" spans="1:64" s="292" customFormat="1" ht="12.95" customHeight="1" x14ac:dyDescent="0.25">
      <c r="A201" s="245" t="s">
        <v>217</v>
      </c>
      <c r="B201" s="230"/>
      <c r="C201" s="246" t="s">
        <v>841</v>
      </c>
      <c r="D201" s="247"/>
      <c r="E201" s="230"/>
      <c r="F201" s="230" t="s">
        <v>221</v>
      </c>
      <c r="G201" s="230" t="s">
        <v>222</v>
      </c>
      <c r="H201" s="248" t="s">
        <v>223</v>
      </c>
      <c r="I201" s="245" t="s">
        <v>120</v>
      </c>
      <c r="J201" s="245"/>
      <c r="K201" s="245"/>
      <c r="L201" s="245">
        <v>40</v>
      </c>
      <c r="M201" s="245" t="s">
        <v>122</v>
      </c>
      <c r="N201" s="245" t="s">
        <v>224</v>
      </c>
      <c r="O201" s="245" t="s">
        <v>840</v>
      </c>
      <c r="P201" s="245" t="s">
        <v>125</v>
      </c>
      <c r="Q201" s="245">
        <v>230000000</v>
      </c>
      <c r="R201" s="245" t="s">
        <v>511</v>
      </c>
      <c r="S201" s="245"/>
      <c r="T201" s="274" t="s">
        <v>146</v>
      </c>
      <c r="U201" s="245"/>
      <c r="V201" s="245"/>
      <c r="W201" s="245">
        <v>30</v>
      </c>
      <c r="X201" s="245" t="s">
        <v>106</v>
      </c>
      <c r="Y201" s="245">
        <v>10</v>
      </c>
      <c r="Z201" s="250"/>
      <c r="AA201" s="251" t="s">
        <v>138</v>
      </c>
      <c r="AB201" s="245"/>
      <c r="AC201" s="245"/>
      <c r="AD201" s="250">
        <v>275000000</v>
      </c>
      <c r="AE201" s="275">
        <v>308000000</v>
      </c>
      <c r="AF201" s="250"/>
      <c r="AG201" s="250"/>
      <c r="AH201" s="250">
        <v>330144046</v>
      </c>
      <c r="AI201" s="275">
        <v>369761331.52000004</v>
      </c>
      <c r="AJ201" s="250"/>
      <c r="AK201" s="250"/>
      <c r="AL201" s="250"/>
      <c r="AM201" s="250"/>
      <c r="AN201" s="250"/>
      <c r="AO201" s="250"/>
      <c r="AP201" s="250"/>
      <c r="AQ201" s="250"/>
      <c r="AR201" s="250"/>
      <c r="AS201" s="250"/>
      <c r="AT201" s="250"/>
      <c r="AU201" s="250"/>
      <c r="AV201" s="250"/>
      <c r="AW201" s="275">
        <v>0</v>
      </c>
      <c r="AX201" s="275">
        <f>AW201*1.12</f>
        <v>0</v>
      </c>
      <c r="AY201" s="245" t="s">
        <v>129</v>
      </c>
      <c r="AZ201" s="245" t="s">
        <v>776</v>
      </c>
      <c r="BA201" s="248" t="s">
        <v>777</v>
      </c>
      <c r="BB201" s="253"/>
      <c r="BC201" s="254"/>
      <c r="BD201" s="254"/>
      <c r="BE201" s="254"/>
      <c r="BF201" s="254"/>
      <c r="BG201" s="255"/>
      <c r="BH201" s="255"/>
      <c r="BI201" s="255"/>
      <c r="BJ201" s="255"/>
      <c r="BK201" s="290" t="s">
        <v>827</v>
      </c>
    </row>
    <row r="202" spans="1:64" s="292" customFormat="1" ht="12.95" customHeight="1" x14ac:dyDescent="0.25">
      <c r="A202" s="245" t="s">
        <v>217</v>
      </c>
      <c r="B202" s="230" t="s">
        <v>852</v>
      </c>
      <c r="C202" s="246" t="s">
        <v>853</v>
      </c>
      <c r="D202" s="247"/>
      <c r="E202" s="230"/>
      <c r="F202" s="230" t="s">
        <v>221</v>
      </c>
      <c r="G202" s="230" t="s">
        <v>222</v>
      </c>
      <c r="H202" s="248" t="s">
        <v>223</v>
      </c>
      <c r="I202" s="245" t="s">
        <v>120</v>
      </c>
      <c r="J202" s="245"/>
      <c r="K202" s="245"/>
      <c r="L202" s="245">
        <v>40</v>
      </c>
      <c r="M202" s="245" t="s">
        <v>122</v>
      </c>
      <c r="N202" s="245" t="s">
        <v>224</v>
      </c>
      <c r="O202" s="245" t="s">
        <v>854</v>
      </c>
      <c r="P202" s="245" t="s">
        <v>125</v>
      </c>
      <c r="Q202" s="245">
        <v>230000000</v>
      </c>
      <c r="R202" s="245" t="s">
        <v>511</v>
      </c>
      <c r="S202" s="245"/>
      <c r="T202" s="274" t="s">
        <v>146</v>
      </c>
      <c r="U202" s="245"/>
      <c r="V202" s="245"/>
      <c r="W202" s="245">
        <v>30</v>
      </c>
      <c r="X202" s="245" t="s">
        <v>106</v>
      </c>
      <c r="Y202" s="245">
        <v>10</v>
      </c>
      <c r="Z202" s="250"/>
      <c r="AA202" s="251" t="s">
        <v>138</v>
      </c>
      <c r="AB202" s="245"/>
      <c r="AC202" s="245"/>
      <c r="AD202" s="250">
        <v>226336870</v>
      </c>
      <c r="AE202" s="275">
        <v>253497294.40000004</v>
      </c>
      <c r="AF202" s="250"/>
      <c r="AG202" s="250"/>
      <c r="AH202" s="250">
        <v>356498020</v>
      </c>
      <c r="AI202" s="275">
        <v>399277782.40000004</v>
      </c>
      <c r="AJ202" s="250"/>
      <c r="AK202" s="250"/>
      <c r="AL202" s="250"/>
      <c r="AM202" s="250"/>
      <c r="AN202" s="250"/>
      <c r="AO202" s="250"/>
      <c r="AP202" s="250"/>
      <c r="AQ202" s="250"/>
      <c r="AR202" s="250"/>
      <c r="AS202" s="250"/>
      <c r="AT202" s="250"/>
      <c r="AU202" s="250"/>
      <c r="AV202" s="250"/>
      <c r="AW202" s="250">
        <f>AD202+AH202</f>
        <v>582834890</v>
      </c>
      <c r="AX202" s="250">
        <f>AW202*1.12</f>
        <v>652775076.80000007</v>
      </c>
      <c r="AY202" s="245" t="s">
        <v>129</v>
      </c>
      <c r="AZ202" s="245" t="s">
        <v>776</v>
      </c>
      <c r="BA202" s="248" t="s">
        <v>777</v>
      </c>
      <c r="BB202" s="253"/>
      <c r="BC202" s="254"/>
      <c r="BD202" s="254"/>
      <c r="BE202" s="254"/>
      <c r="BF202" s="254"/>
      <c r="BG202" s="255"/>
      <c r="BH202" s="255"/>
      <c r="BI202" s="255"/>
      <c r="BJ202" s="255"/>
      <c r="BK202" s="290" t="s">
        <v>855</v>
      </c>
    </row>
    <row r="203" spans="1:64" s="293" customFormat="1" ht="21" customHeight="1" x14ac:dyDescent="0.25">
      <c r="A203" s="256" t="s">
        <v>150</v>
      </c>
      <c r="B203" s="256"/>
      <c r="C203" s="256" t="s">
        <v>828</v>
      </c>
      <c r="D203" s="256"/>
      <c r="E203" s="231"/>
      <c r="F203" s="257" t="s">
        <v>829</v>
      </c>
      <c r="G203" s="258" t="s">
        <v>830</v>
      </c>
      <c r="H203" s="258" t="s">
        <v>831</v>
      </c>
      <c r="I203" s="259" t="s">
        <v>120</v>
      </c>
      <c r="J203" s="256"/>
      <c r="K203" s="259"/>
      <c r="L203" s="260">
        <v>30</v>
      </c>
      <c r="M203" s="261">
        <v>230000000</v>
      </c>
      <c r="N203" s="261" t="s">
        <v>123</v>
      </c>
      <c r="O203" s="256" t="s">
        <v>806</v>
      </c>
      <c r="P203" s="261" t="s">
        <v>125</v>
      </c>
      <c r="Q203" s="257">
        <v>230000000</v>
      </c>
      <c r="R203" s="262" t="s">
        <v>382</v>
      </c>
      <c r="S203" s="256"/>
      <c r="T203" s="256" t="s">
        <v>146</v>
      </c>
      <c r="U203" s="256"/>
      <c r="V203" s="256"/>
      <c r="W203" s="260">
        <v>0</v>
      </c>
      <c r="X203" s="263">
        <v>100</v>
      </c>
      <c r="Y203" s="260">
        <v>0</v>
      </c>
      <c r="Z203" s="259"/>
      <c r="AA203" s="256" t="s">
        <v>138</v>
      </c>
      <c r="AB203" s="259"/>
      <c r="AC203" s="264">
        <v>551061225</v>
      </c>
      <c r="AD203" s="264">
        <v>551061225</v>
      </c>
      <c r="AE203" s="264">
        <f>AD203*1.12</f>
        <v>617188572</v>
      </c>
      <c r="AF203" s="264"/>
      <c r="AG203" s="264">
        <v>65083557</v>
      </c>
      <c r="AH203" s="264">
        <v>65083557</v>
      </c>
      <c r="AI203" s="264">
        <f>AH203*1.12</f>
        <v>72893583.840000004</v>
      </c>
      <c r="AJ203" s="264"/>
      <c r="AK203" s="264"/>
      <c r="AL203" s="264"/>
      <c r="AM203" s="264">
        <f>AL203*1.12</f>
        <v>0</v>
      </c>
      <c r="AN203" s="265"/>
      <c r="AO203" s="264"/>
      <c r="AP203" s="264"/>
      <c r="AQ203" s="264"/>
      <c r="AR203" s="265"/>
      <c r="AS203" s="266"/>
      <c r="AT203" s="266"/>
      <c r="AU203" s="266"/>
      <c r="AV203" s="256"/>
      <c r="AW203" s="264">
        <v>0</v>
      </c>
      <c r="AX203" s="264">
        <v>0</v>
      </c>
      <c r="AY203" s="267" t="s">
        <v>129</v>
      </c>
      <c r="AZ203" s="268" t="s">
        <v>832</v>
      </c>
      <c r="BA203" s="268" t="s">
        <v>833</v>
      </c>
      <c r="BB203" s="269"/>
      <c r="BC203" s="269"/>
      <c r="BD203" s="269"/>
      <c r="BE203" s="269"/>
      <c r="BF203" s="269"/>
      <c r="BG203" s="269"/>
      <c r="BH203" s="269"/>
      <c r="BI203" s="269"/>
      <c r="BJ203" s="269"/>
      <c r="BK203" s="291" t="s">
        <v>403</v>
      </c>
      <c r="BL203" s="270"/>
    </row>
    <row r="204" spans="1:64" s="292" customFormat="1" ht="12.95" customHeight="1" x14ac:dyDescent="0.25">
      <c r="A204" s="245" t="s">
        <v>150</v>
      </c>
      <c r="B204" s="230"/>
      <c r="C204" s="246" t="s">
        <v>839</v>
      </c>
      <c r="D204" s="247"/>
      <c r="E204" s="230"/>
      <c r="F204" s="230" t="s">
        <v>829</v>
      </c>
      <c r="G204" s="230" t="s">
        <v>830</v>
      </c>
      <c r="H204" s="248" t="s">
        <v>831</v>
      </c>
      <c r="I204" s="245" t="s">
        <v>120</v>
      </c>
      <c r="J204" s="245"/>
      <c r="K204" s="245"/>
      <c r="L204" s="245">
        <v>30</v>
      </c>
      <c r="M204" s="245">
        <v>230000000</v>
      </c>
      <c r="N204" s="245" t="s">
        <v>123</v>
      </c>
      <c r="O204" s="245" t="s">
        <v>840</v>
      </c>
      <c r="P204" s="245" t="s">
        <v>125</v>
      </c>
      <c r="Q204" s="245">
        <v>230000000</v>
      </c>
      <c r="R204" s="245" t="s">
        <v>382</v>
      </c>
      <c r="S204" s="245"/>
      <c r="T204" s="274" t="s">
        <v>146</v>
      </c>
      <c r="U204" s="245"/>
      <c r="V204" s="245"/>
      <c r="W204" s="245">
        <v>0</v>
      </c>
      <c r="X204" s="245">
        <v>100</v>
      </c>
      <c r="Y204" s="245">
        <v>0</v>
      </c>
      <c r="Z204" s="250"/>
      <c r="AA204" s="251" t="s">
        <v>138</v>
      </c>
      <c r="AB204" s="245"/>
      <c r="AC204" s="245">
        <v>551061225</v>
      </c>
      <c r="AD204" s="250">
        <v>551061225</v>
      </c>
      <c r="AE204" s="275">
        <v>617188572</v>
      </c>
      <c r="AF204" s="250"/>
      <c r="AG204" s="250">
        <v>65083557</v>
      </c>
      <c r="AH204" s="250">
        <v>65083557</v>
      </c>
      <c r="AI204" s="275">
        <v>72893583.840000004</v>
      </c>
      <c r="AJ204" s="250"/>
      <c r="AK204" s="250"/>
      <c r="AL204" s="250"/>
      <c r="AM204" s="250">
        <v>0</v>
      </c>
      <c r="AN204" s="250"/>
      <c r="AO204" s="250"/>
      <c r="AP204" s="250"/>
      <c r="AQ204" s="250"/>
      <c r="AR204" s="250"/>
      <c r="AS204" s="250"/>
      <c r="AT204" s="250"/>
      <c r="AU204" s="250"/>
      <c r="AV204" s="250"/>
      <c r="AW204" s="275">
        <f>AD204+AH204</f>
        <v>616144782</v>
      </c>
      <c r="AX204" s="275">
        <v>690082155.84000003</v>
      </c>
      <c r="AY204" s="245" t="s">
        <v>129</v>
      </c>
      <c r="AZ204" s="245" t="s">
        <v>832</v>
      </c>
      <c r="BA204" s="248" t="s">
        <v>833</v>
      </c>
      <c r="BB204" s="253"/>
      <c r="BC204" s="254"/>
      <c r="BD204" s="254"/>
      <c r="BE204" s="254"/>
      <c r="BF204" s="254"/>
      <c r="BG204" s="255"/>
      <c r="BH204" s="255"/>
      <c r="BI204" s="255"/>
      <c r="BJ204" s="255"/>
      <c r="BK204" s="290" t="s">
        <v>827</v>
      </c>
    </row>
    <row r="205" spans="1:64" s="292" customFormat="1" ht="12.95" customHeight="1" x14ac:dyDescent="0.25">
      <c r="A205" s="320" t="s">
        <v>217</v>
      </c>
      <c r="B205" s="321"/>
      <c r="C205" s="322" t="s">
        <v>925</v>
      </c>
      <c r="D205" s="323"/>
      <c r="E205" s="321"/>
      <c r="F205" s="321" t="s">
        <v>221</v>
      </c>
      <c r="G205" s="321" t="s">
        <v>222</v>
      </c>
      <c r="H205" s="324" t="s">
        <v>223</v>
      </c>
      <c r="I205" s="325" t="s">
        <v>120</v>
      </c>
      <c r="J205" s="325"/>
      <c r="K205" s="325"/>
      <c r="L205" s="325">
        <v>40</v>
      </c>
      <c r="M205" s="325" t="s">
        <v>122</v>
      </c>
      <c r="N205" s="325" t="s">
        <v>224</v>
      </c>
      <c r="O205" s="325" t="s">
        <v>907</v>
      </c>
      <c r="P205" s="325" t="s">
        <v>125</v>
      </c>
      <c r="Q205" s="325">
        <v>230000000</v>
      </c>
      <c r="R205" s="325" t="s">
        <v>908</v>
      </c>
      <c r="S205" s="325"/>
      <c r="T205" s="326" t="s">
        <v>146</v>
      </c>
      <c r="U205" s="325"/>
      <c r="V205" s="325"/>
      <c r="W205" s="325">
        <v>30</v>
      </c>
      <c r="X205" s="325" t="s">
        <v>106</v>
      </c>
      <c r="Y205" s="325">
        <v>10</v>
      </c>
      <c r="Z205" s="327"/>
      <c r="AA205" s="328" t="s">
        <v>138</v>
      </c>
      <c r="AB205" s="325"/>
      <c r="AC205" s="325"/>
      <c r="AD205" s="327">
        <v>285737988</v>
      </c>
      <c r="AE205" s="329">
        <v>320026546.56</v>
      </c>
      <c r="AF205" s="327"/>
      <c r="AG205" s="327"/>
      <c r="AH205" s="327">
        <v>700092341</v>
      </c>
      <c r="AI205" s="329">
        <v>784103421.92000008</v>
      </c>
      <c r="AJ205" s="327">
        <v>0</v>
      </c>
      <c r="AK205" s="327">
        <v>0</v>
      </c>
      <c r="AL205" s="327">
        <v>0</v>
      </c>
      <c r="AM205" s="327">
        <v>0</v>
      </c>
      <c r="AN205" s="327">
        <v>0</v>
      </c>
      <c r="AO205" s="327">
        <v>0</v>
      </c>
      <c r="AP205" s="327">
        <v>0</v>
      </c>
      <c r="AQ205" s="327">
        <v>0</v>
      </c>
      <c r="AR205" s="327">
        <v>0</v>
      </c>
      <c r="AS205" s="327">
        <v>0</v>
      </c>
      <c r="AT205" s="327">
        <v>0</v>
      </c>
      <c r="AU205" s="327">
        <v>0</v>
      </c>
      <c r="AV205" s="327"/>
      <c r="AW205" s="329">
        <v>985830329</v>
      </c>
      <c r="AX205" s="329">
        <v>1104129968.48</v>
      </c>
      <c r="AY205" s="325" t="s">
        <v>129</v>
      </c>
      <c r="AZ205" s="325" t="s">
        <v>909</v>
      </c>
      <c r="BA205" s="324" t="s">
        <v>910</v>
      </c>
      <c r="BB205" s="253"/>
      <c r="BC205" s="254"/>
      <c r="BD205" s="254"/>
      <c r="BE205" s="254"/>
      <c r="BF205" s="254"/>
      <c r="BG205" s="308"/>
      <c r="BH205" s="255"/>
      <c r="BI205" s="255"/>
      <c r="BJ205" s="308"/>
      <c r="BK205" s="309" t="s">
        <v>403</v>
      </c>
    </row>
    <row r="206" spans="1:64" s="292" customFormat="1" ht="12.95" customHeight="1" x14ac:dyDescent="0.25">
      <c r="A206" s="320" t="s">
        <v>217</v>
      </c>
      <c r="B206" s="321"/>
      <c r="C206" s="322" t="s">
        <v>924</v>
      </c>
      <c r="D206" s="323"/>
      <c r="E206" s="321"/>
      <c r="F206" s="321" t="s">
        <v>502</v>
      </c>
      <c r="G206" s="321" t="s">
        <v>503</v>
      </c>
      <c r="H206" s="324" t="s">
        <v>503</v>
      </c>
      <c r="I206" s="325" t="s">
        <v>120</v>
      </c>
      <c r="J206" s="325"/>
      <c r="K206" s="325"/>
      <c r="L206" s="325">
        <v>40</v>
      </c>
      <c r="M206" s="325">
        <v>230000000</v>
      </c>
      <c r="N206" s="325" t="s">
        <v>165</v>
      </c>
      <c r="O206" s="325" t="s">
        <v>907</v>
      </c>
      <c r="P206" s="325" t="s">
        <v>125</v>
      </c>
      <c r="Q206" s="325">
        <v>230000000</v>
      </c>
      <c r="R206" s="325" t="s">
        <v>174</v>
      </c>
      <c r="S206" s="325"/>
      <c r="T206" s="326" t="s">
        <v>146</v>
      </c>
      <c r="U206" s="325"/>
      <c r="V206" s="325"/>
      <c r="W206" s="325">
        <v>30</v>
      </c>
      <c r="X206" s="325" t="s">
        <v>106</v>
      </c>
      <c r="Y206" s="325">
        <v>10</v>
      </c>
      <c r="Z206" s="327"/>
      <c r="AA206" s="328" t="s">
        <v>138</v>
      </c>
      <c r="AB206" s="325"/>
      <c r="AC206" s="325"/>
      <c r="AD206" s="327">
        <v>279354680</v>
      </c>
      <c r="AE206" s="329">
        <v>312877241.60000002</v>
      </c>
      <c r="AF206" s="327"/>
      <c r="AG206" s="327"/>
      <c r="AH206" s="327">
        <v>378237000</v>
      </c>
      <c r="AI206" s="329">
        <v>423625440.00000006</v>
      </c>
      <c r="AJ206" s="327"/>
      <c r="AK206" s="327"/>
      <c r="AL206" s="327"/>
      <c r="AM206" s="327">
        <v>0</v>
      </c>
      <c r="AN206" s="327"/>
      <c r="AO206" s="327"/>
      <c r="AP206" s="327"/>
      <c r="AQ206" s="327">
        <v>0</v>
      </c>
      <c r="AR206" s="327"/>
      <c r="AS206" s="327"/>
      <c r="AT206" s="327"/>
      <c r="AU206" s="327">
        <v>0</v>
      </c>
      <c r="AV206" s="327"/>
      <c r="AW206" s="329">
        <v>657591680</v>
      </c>
      <c r="AX206" s="329">
        <v>736502681.60000002</v>
      </c>
      <c r="AY206" s="325" t="s">
        <v>129</v>
      </c>
      <c r="AZ206" s="325" t="s">
        <v>911</v>
      </c>
      <c r="BA206" s="324" t="s">
        <v>912</v>
      </c>
      <c r="BB206" s="253"/>
      <c r="BC206" s="254"/>
      <c r="BD206" s="254"/>
      <c r="BE206" s="254"/>
      <c r="BF206" s="254"/>
      <c r="BG206" s="308"/>
      <c r="BH206" s="255"/>
      <c r="BI206" s="255"/>
      <c r="BJ206" s="308"/>
      <c r="BK206" s="309" t="s">
        <v>403</v>
      </c>
    </row>
    <row r="207" spans="1:64" ht="12.95" customHeight="1" x14ac:dyDescent="0.25">
      <c r="A207" s="139"/>
      <c r="B207" s="135"/>
      <c r="C207" s="135"/>
      <c r="D207" s="135"/>
      <c r="E207" s="44" t="s">
        <v>234</v>
      </c>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40"/>
      <c r="AD207" s="140"/>
      <c r="AE207" s="140"/>
      <c r="AF207" s="140"/>
      <c r="AG207" s="140"/>
      <c r="AH207" s="140"/>
      <c r="AI207" s="140"/>
      <c r="AJ207" s="140"/>
      <c r="AK207" s="140"/>
      <c r="AL207" s="140"/>
      <c r="AM207" s="140"/>
      <c r="AN207" s="140"/>
      <c r="AO207" s="140"/>
      <c r="AP207" s="140"/>
      <c r="AQ207" s="140"/>
      <c r="AR207" s="140"/>
      <c r="AS207" s="140"/>
      <c r="AT207" s="140"/>
      <c r="AU207" s="140"/>
      <c r="AV207" s="136"/>
      <c r="AW207" s="125">
        <f>SUM(AW162:AW206)</f>
        <v>17630250610</v>
      </c>
      <c r="AX207" s="125">
        <f>SUM(AX162:AX206)</f>
        <v>19745880683.199997</v>
      </c>
      <c r="AY207" s="135"/>
      <c r="AZ207" s="135"/>
      <c r="BA207" s="135"/>
      <c r="BB207" s="135"/>
      <c r="BC207" s="135"/>
      <c r="BD207" s="135"/>
      <c r="BE207" s="135"/>
      <c r="BF207" s="135"/>
      <c r="BG207" s="141"/>
      <c r="BH207" s="135"/>
      <c r="BI207" s="135"/>
      <c r="BJ207" s="141"/>
      <c r="BK207" s="141"/>
    </row>
    <row r="208" spans="1:64" s="164" customFormat="1" ht="12.95" customHeight="1" x14ac:dyDescent="0.25">
      <c r="A208" s="135"/>
      <c r="B208" s="135"/>
      <c r="C208" s="135"/>
      <c r="D208" s="135"/>
      <c r="E208" s="215" t="s">
        <v>112</v>
      </c>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42"/>
      <c r="AE208" s="142"/>
      <c r="AF208" s="142"/>
      <c r="AG208" s="142"/>
      <c r="AH208" s="142"/>
      <c r="AI208" s="142"/>
      <c r="AJ208" s="142"/>
      <c r="AK208" s="142"/>
      <c r="AL208" s="142"/>
      <c r="AM208" s="142"/>
      <c r="AN208" s="142"/>
      <c r="AO208" s="142"/>
      <c r="AP208" s="142"/>
      <c r="AQ208" s="142"/>
      <c r="AR208" s="142"/>
      <c r="AS208" s="142"/>
      <c r="AT208" s="142"/>
      <c r="AU208" s="142"/>
      <c r="AV208" s="143"/>
      <c r="AW208" s="143"/>
      <c r="AX208" s="143"/>
      <c r="AY208" s="135"/>
      <c r="AZ208" s="135"/>
      <c r="BA208" s="135"/>
      <c r="BB208" s="135"/>
      <c r="BC208" s="135"/>
      <c r="BD208" s="135"/>
      <c r="BE208" s="135"/>
      <c r="BF208" s="135"/>
      <c r="BG208" s="135"/>
      <c r="BH208" s="135"/>
      <c r="BI208" s="135"/>
      <c r="BJ208" s="141"/>
      <c r="BK208" s="126"/>
    </row>
    <row r="209" spans="1:66" s="165" customFormat="1" ht="12.95" customHeight="1" x14ac:dyDescent="0.25">
      <c r="A209" s="15" t="s">
        <v>133</v>
      </c>
      <c r="B209" s="15" t="s">
        <v>157</v>
      </c>
      <c r="C209" s="174" t="s">
        <v>235</v>
      </c>
      <c r="D209" s="174"/>
      <c r="E209" s="174" t="s">
        <v>236</v>
      </c>
      <c r="F209" s="22" t="s">
        <v>237</v>
      </c>
      <c r="G209" s="22" t="s">
        <v>238</v>
      </c>
      <c r="H209" s="22" t="s">
        <v>238</v>
      </c>
      <c r="I209" s="23" t="s">
        <v>120</v>
      </c>
      <c r="J209" s="23"/>
      <c r="K209" s="23"/>
      <c r="L209" s="22">
        <v>100</v>
      </c>
      <c r="M209" s="5">
        <v>230000000</v>
      </c>
      <c r="N209" s="5" t="s">
        <v>137</v>
      </c>
      <c r="O209" s="5" t="s">
        <v>239</v>
      </c>
      <c r="P209" s="23" t="s">
        <v>125</v>
      </c>
      <c r="Q209" s="24">
        <v>230000000</v>
      </c>
      <c r="R209" s="25" t="s">
        <v>174</v>
      </c>
      <c r="S209" s="25"/>
      <c r="T209" s="23"/>
      <c r="U209" s="5" t="s">
        <v>126</v>
      </c>
      <c r="V209" s="23" t="s">
        <v>127</v>
      </c>
      <c r="W209" s="23">
        <v>0</v>
      </c>
      <c r="X209" s="23">
        <v>100</v>
      </c>
      <c r="Y209" s="23">
        <v>0</v>
      </c>
      <c r="Z209" s="39"/>
      <c r="AA209" s="5" t="s">
        <v>138</v>
      </c>
      <c r="AB209" s="26"/>
      <c r="AC209" s="26"/>
      <c r="AD209" s="26">
        <v>350349359.97000003</v>
      </c>
      <c r="AE209" s="26">
        <v>392391283.16640007</v>
      </c>
      <c r="AF209" s="26"/>
      <c r="AG209" s="26"/>
      <c r="AH209" s="26">
        <v>350349359.97000003</v>
      </c>
      <c r="AI209" s="26">
        <v>392391283.16640007</v>
      </c>
      <c r="AJ209" s="19"/>
      <c r="AK209" s="19"/>
      <c r="AL209" s="19">
        <v>350349359.97000003</v>
      </c>
      <c r="AM209" s="19">
        <v>392391283.16640007</v>
      </c>
      <c r="AN209" s="19">
        <v>0</v>
      </c>
      <c r="AO209" s="19">
        <v>0</v>
      </c>
      <c r="AP209" s="19">
        <v>0</v>
      </c>
      <c r="AQ209" s="19">
        <v>0</v>
      </c>
      <c r="AR209" s="19">
        <v>0</v>
      </c>
      <c r="AS209" s="19">
        <v>0</v>
      </c>
      <c r="AT209" s="19">
        <v>0</v>
      </c>
      <c r="AU209" s="19">
        <v>0</v>
      </c>
      <c r="AV209" s="41"/>
      <c r="AW209" s="41">
        <f t="shared" ref="AW209" si="149">AD209+AH209+AL209+AP209+AT209</f>
        <v>1051048079.9100001</v>
      </c>
      <c r="AX209" s="41">
        <f t="shared" ref="AX209" si="150">AW209*1.12</f>
        <v>1177173849.4992001</v>
      </c>
      <c r="AY209" s="12" t="s">
        <v>129</v>
      </c>
      <c r="AZ209" s="1" t="s">
        <v>240</v>
      </c>
      <c r="BA209" s="1" t="s">
        <v>241</v>
      </c>
      <c r="BB209" s="5"/>
      <c r="BC209" s="5"/>
      <c r="BD209" s="5"/>
      <c r="BE209" s="5"/>
      <c r="BF209" s="5"/>
      <c r="BG209" s="5"/>
      <c r="BH209" s="5"/>
      <c r="BI209" s="5"/>
      <c r="BJ209" s="167"/>
      <c r="BK209" s="27"/>
    </row>
    <row r="210" spans="1:66" s="165" customFormat="1" ht="12.95" customHeight="1" x14ac:dyDescent="0.25">
      <c r="A210" s="15" t="s">
        <v>133</v>
      </c>
      <c r="B210" s="15" t="s">
        <v>218</v>
      </c>
      <c r="C210" s="174" t="s">
        <v>242</v>
      </c>
      <c r="D210" s="174"/>
      <c r="E210" s="174" t="s">
        <v>243</v>
      </c>
      <c r="F210" s="22" t="s">
        <v>244</v>
      </c>
      <c r="G210" s="22" t="s">
        <v>245</v>
      </c>
      <c r="H210" s="22" t="s">
        <v>246</v>
      </c>
      <c r="I210" s="23" t="s">
        <v>120</v>
      </c>
      <c r="J210" s="23"/>
      <c r="K210" s="23"/>
      <c r="L210" s="22">
        <v>100</v>
      </c>
      <c r="M210" s="5">
        <v>230000000</v>
      </c>
      <c r="N210" s="5" t="s">
        <v>137</v>
      </c>
      <c r="O210" s="5" t="s">
        <v>239</v>
      </c>
      <c r="P210" s="23" t="s">
        <v>125</v>
      </c>
      <c r="Q210" s="24">
        <v>230000001</v>
      </c>
      <c r="R210" s="25" t="s">
        <v>174</v>
      </c>
      <c r="S210" s="25"/>
      <c r="T210" s="23"/>
      <c r="U210" s="5" t="s">
        <v>126</v>
      </c>
      <c r="V210" s="23" t="s">
        <v>127</v>
      </c>
      <c r="W210" s="23">
        <v>0</v>
      </c>
      <c r="X210" s="23">
        <v>100</v>
      </c>
      <c r="Y210" s="23">
        <v>0</v>
      </c>
      <c r="Z210" s="39"/>
      <c r="AA210" s="5" t="s">
        <v>138</v>
      </c>
      <c r="AB210" s="26"/>
      <c r="AC210" s="26"/>
      <c r="AD210" s="26">
        <v>8866176.0000000037</v>
      </c>
      <c r="AE210" s="26">
        <v>9930117.1200000048</v>
      </c>
      <c r="AF210" s="26"/>
      <c r="AG210" s="26"/>
      <c r="AH210" s="26">
        <v>8866176.0000000037</v>
      </c>
      <c r="AI210" s="26">
        <v>9930117.1200000048</v>
      </c>
      <c r="AJ210" s="19"/>
      <c r="AK210" s="19"/>
      <c r="AL210" s="19">
        <v>8866176.0000000037</v>
      </c>
      <c r="AM210" s="19">
        <v>9930117.1200000048</v>
      </c>
      <c r="AN210" s="19">
        <v>0</v>
      </c>
      <c r="AO210" s="19">
        <v>0</v>
      </c>
      <c r="AP210" s="19">
        <v>0</v>
      </c>
      <c r="AQ210" s="19">
        <v>0</v>
      </c>
      <c r="AR210" s="19">
        <v>0</v>
      </c>
      <c r="AS210" s="19">
        <v>0</v>
      </c>
      <c r="AT210" s="19">
        <v>0</v>
      </c>
      <c r="AU210" s="19">
        <v>0</v>
      </c>
      <c r="AV210" s="41"/>
      <c r="AW210" s="41">
        <f t="shared" ref="AW210:AW253" si="151">AD210+AH210+AL210+AP210+AT210</f>
        <v>26598528.000000011</v>
      </c>
      <c r="AX210" s="41">
        <f t="shared" ref="AX210:AX275" si="152">AW210*1.12</f>
        <v>29790351.360000014</v>
      </c>
      <c r="AY210" s="12" t="s">
        <v>129</v>
      </c>
      <c r="AZ210" s="1" t="s">
        <v>247</v>
      </c>
      <c r="BA210" s="1" t="s">
        <v>248</v>
      </c>
      <c r="BB210" s="5"/>
      <c r="BC210" s="5"/>
      <c r="BD210" s="5"/>
      <c r="BE210" s="5"/>
      <c r="BF210" s="5"/>
      <c r="BG210" s="5"/>
      <c r="BH210" s="5"/>
      <c r="BI210" s="5"/>
      <c r="BJ210" s="167"/>
      <c r="BK210" s="27"/>
    </row>
    <row r="211" spans="1:66" s="165" customFormat="1" ht="12.75" x14ac:dyDescent="0.25">
      <c r="A211" s="15" t="s">
        <v>133</v>
      </c>
      <c r="B211" s="15" t="s">
        <v>218</v>
      </c>
      <c r="C211" s="174" t="s">
        <v>249</v>
      </c>
      <c r="D211" s="174"/>
      <c r="E211" s="174" t="s">
        <v>250</v>
      </c>
      <c r="F211" s="22" t="s">
        <v>251</v>
      </c>
      <c r="G211" s="22" t="s">
        <v>252</v>
      </c>
      <c r="H211" s="22" t="s">
        <v>252</v>
      </c>
      <c r="I211" s="23" t="s">
        <v>120</v>
      </c>
      <c r="J211" s="23"/>
      <c r="K211" s="23"/>
      <c r="L211" s="22">
        <v>100</v>
      </c>
      <c r="M211" s="5">
        <v>230000000</v>
      </c>
      <c r="N211" s="5" t="s">
        <v>137</v>
      </c>
      <c r="O211" s="5" t="s">
        <v>239</v>
      </c>
      <c r="P211" s="23" t="s">
        <v>125</v>
      </c>
      <c r="Q211" s="24">
        <v>230000000</v>
      </c>
      <c r="R211" s="25" t="s">
        <v>145</v>
      </c>
      <c r="S211" s="25"/>
      <c r="T211" s="23"/>
      <c r="U211" s="5" t="s">
        <v>126</v>
      </c>
      <c r="V211" s="23" t="s">
        <v>127</v>
      </c>
      <c r="W211" s="23">
        <v>0</v>
      </c>
      <c r="X211" s="23">
        <v>100</v>
      </c>
      <c r="Y211" s="23">
        <v>0</v>
      </c>
      <c r="Z211" s="39"/>
      <c r="AA211" s="5" t="s">
        <v>138</v>
      </c>
      <c r="AB211" s="26"/>
      <c r="AC211" s="26"/>
      <c r="AD211" s="26">
        <v>341627670</v>
      </c>
      <c r="AE211" s="26">
        <v>382622990.40000004</v>
      </c>
      <c r="AF211" s="26"/>
      <c r="AG211" s="26"/>
      <c r="AH211" s="26">
        <v>341627670</v>
      </c>
      <c r="AI211" s="26">
        <v>382622990.40000004</v>
      </c>
      <c r="AJ211" s="19"/>
      <c r="AK211" s="19"/>
      <c r="AL211" s="19">
        <v>341627670</v>
      </c>
      <c r="AM211" s="19">
        <v>382622990.40000004</v>
      </c>
      <c r="AN211" s="19">
        <v>0</v>
      </c>
      <c r="AO211" s="19">
        <v>0</v>
      </c>
      <c r="AP211" s="19">
        <v>0</v>
      </c>
      <c r="AQ211" s="19">
        <v>0</v>
      </c>
      <c r="AR211" s="19">
        <v>0</v>
      </c>
      <c r="AS211" s="19">
        <v>0</v>
      </c>
      <c r="AT211" s="19">
        <v>0</v>
      </c>
      <c r="AU211" s="19">
        <v>0</v>
      </c>
      <c r="AV211" s="41"/>
      <c r="AW211" s="41">
        <v>0</v>
      </c>
      <c r="AX211" s="41">
        <f t="shared" si="152"/>
        <v>0</v>
      </c>
      <c r="AY211" s="9" t="s">
        <v>129</v>
      </c>
      <c r="AZ211" s="1" t="s">
        <v>253</v>
      </c>
      <c r="BA211" s="2" t="s">
        <v>254</v>
      </c>
      <c r="BB211" s="5"/>
      <c r="BC211" s="5"/>
      <c r="BD211" s="5"/>
      <c r="BE211" s="5"/>
      <c r="BF211" s="5"/>
      <c r="BG211" s="5"/>
      <c r="BH211" s="5"/>
      <c r="BI211" s="5"/>
      <c r="BJ211" s="167"/>
      <c r="BK211" s="27"/>
    </row>
    <row r="212" spans="1:66" s="165" customFormat="1" ht="12.95" customHeight="1" x14ac:dyDescent="0.25">
      <c r="A212" s="294" t="s">
        <v>133</v>
      </c>
      <c r="B212" s="294" t="s">
        <v>218</v>
      </c>
      <c r="C212" s="174" t="s">
        <v>891</v>
      </c>
      <c r="D212" s="174"/>
      <c r="E212" s="174" t="s">
        <v>250</v>
      </c>
      <c r="F212" s="22" t="s">
        <v>251</v>
      </c>
      <c r="G212" s="22" t="s">
        <v>252</v>
      </c>
      <c r="H212" s="22" t="s">
        <v>252</v>
      </c>
      <c r="I212" s="23" t="s">
        <v>120</v>
      </c>
      <c r="J212" s="23"/>
      <c r="K212" s="23"/>
      <c r="L212" s="22">
        <v>100</v>
      </c>
      <c r="M212" s="5">
        <v>230000000</v>
      </c>
      <c r="N212" s="5" t="s">
        <v>137</v>
      </c>
      <c r="O212" s="5" t="s">
        <v>239</v>
      </c>
      <c r="P212" s="23" t="s">
        <v>125</v>
      </c>
      <c r="Q212" s="24">
        <v>230000000</v>
      </c>
      <c r="R212" s="25" t="s">
        <v>145</v>
      </c>
      <c r="S212" s="25"/>
      <c r="T212" s="23"/>
      <c r="U212" s="5" t="s">
        <v>126</v>
      </c>
      <c r="V212" s="23" t="s">
        <v>127</v>
      </c>
      <c r="W212" s="23">
        <v>0</v>
      </c>
      <c r="X212" s="23">
        <v>100</v>
      </c>
      <c r="Y212" s="23">
        <v>0</v>
      </c>
      <c r="Z212" s="39"/>
      <c r="AA212" s="5" t="s">
        <v>138</v>
      </c>
      <c r="AB212" s="26"/>
      <c r="AC212" s="26"/>
      <c r="AD212" s="295">
        <f>341627670-76089614</f>
        <v>265538056</v>
      </c>
      <c r="AE212" s="296">
        <f t="shared" ref="AE212" si="153">AD212*1.12</f>
        <v>297402622.72000003</v>
      </c>
      <c r="AF212" s="295"/>
      <c r="AG212" s="295"/>
      <c r="AH212" s="295">
        <v>341627670</v>
      </c>
      <c r="AI212" s="295">
        <v>382622990.40000004</v>
      </c>
      <c r="AJ212" s="19"/>
      <c r="AK212" s="19"/>
      <c r="AL212" s="19">
        <v>341627670</v>
      </c>
      <c r="AM212" s="19">
        <v>382622990.40000004</v>
      </c>
      <c r="AN212" s="19">
        <v>0</v>
      </c>
      <c r="AO212" s="19">
        <v>0</v>
      </c>
      <c r="AP212" s="19">
        <v>0</v>
      </c>
      <c r="AQ212" s="19">
        <v>0</v>
      </c>
      <c r="AR212" s="19">
        <v>0</v>
      </c>
      <c r="AS212" s="19">
        <v>0</v>
      </c>
      <c r="AT212" s="19">
        <v>0</v>
      </c>
      <c r="AU212" s="19">
        <v>0</v>
      </c>
      <c r="AV212" s="19"/>
      <c r="AW212" s="19">
        <f>Z212+AD212+AH212+AL212+AP212</f>
        <v>948793396</v>
      </c>
      <c r="AX212" s="19">
        <f>AW212*1.12</f>
        <v>1062648603.5200001</v>
      </c>
      <c r="AY212" s="19" t="s">
        <v>129</v>
      </c>
      <c r="AZ212" s="41" t="s">
        <v>253</v>
      </c>
      <c r="BA212" s="41" t="s">
        <v>254</v>
      </c>
      <c r="BB212" s="41"/>
      <c r="BC212" s="9"/>
      <c r="BD212" s="1"/>
      <c r="BE212" s="2"/>
      <c r="BF212" s="5"/>
      <c r="BG212" s="5"/>
      <c r="BH212" s="5"/>
      <c r="BI212" s="5"/>
      <c r="BJ212" s="5"/>
      <c r="BK212" s="167" t="s">
        <v>892</v>
      </c>
      <c r="BL212" s="38"/>
      <c r="BM212" s="38"/>
      <c r="BN212" s="38"/>
    </row>
    <row r="213" spans="1:66" s="165" customFormat="1" ht="12.95" customHeight="1" x14ac:dyDescent="0.25">
      <c r="A213" s="15" t="s">
        <v>133</v>
      </c>
      <c r="B213" s="15" t="s">
        <v>218</v>
      </c>
      <c r="C213" s="174" t="s">
        <v>255</v>
      </c>
      <c r="D213" s="174"/>
      <c r="E213" s="174" t="s">
        <v>256</v>
      </c>
      <c r="F213" s="22" t="s">
        <v>251</v>
      </c>
      <c r="G213" s="22" t="s">
        <v>252</v>
      </c>
      <c r="H213" s="22" t="s">
        <v>252</v>
      </c>
      <c r="I213" s="23" t="s">
        <v>120</v>
      </c>
      <c r="J213" s="23"/>
      <c r="K213" s="23"/>
      <c r="L213" s="22">
        <v>100</v>
      </c>
      <c r="M213" s="5">
        <v>230000000</v>
      </c>
      <c r="N213" s="5" t="s">
        <v>137</v>
      </c>
      <c r="O213" s="5" t="s">
        <v>239</v>
      </c>
      <c r="P213" s="23" t="s">
        <v>125</v>
      </c>
      <c r="Q213" s="24">
        <v>230000000</v>
      </c>
      <c r="R213" s="25" t="s">
        <v>257</v>
      </c>
      <c r="S213" s="25"/>
      <c r="T213" s="23"/>
      <c r="U213" s="5" t="s">
        <v>126</v>
      </c>
      <c r="V213" s="23" t="s">
        <v>127</v>
      </c>
      <c r="W213" s="23">
        <v>0</v>
      </c>
      <c r="X213" s="23">
        <v>100</v>
      </c>
      <c r="Y213" s="23">
        <v>0</v>
      </c>
      <c r="Z213" s="39"/>
      <c r="AA213" s="5" t="s">
        <v>138</v>
      </c>
      <c r="AB213" s="26"/>
      <c r="AC213" s="26"/>
      <c r="AD213" s="26">
        <v>474799299.99999964</v>
      </c>
      <c r="AE213" s="26">
        <v>531775215.99999964</v>
      </c>
      <c r="AF213" s="26"/>
      <c r="AG213" s="26"/>
      <c r="AH213" s="26">
        <v>474799299.99999964</v>
      </c>
      <c r="AI213" s="26">
        <v>531775215.99999964</v>
      </c>
      <c r="AJ213" s="19"/>
      <c r="AK213" s="19"/>
      <c r="AL213" s="19">
        <v>474799300</v>
      </c>
      <c r="AM213" s="19">
        <v>531775216.00000006</v>
      </c>
      <c r="AN213" s="19">
        <v>0</v>
      </c>
      <c r="AO213" s="19">
        <v>0</v>
      </c>
      <c r="AP213" s="19">
        <v>0</v>
      </c>
      <c r="AQ213" s="19">
        <v>0</v>
      </c>
      <c r="AR213" s="19">
        <v>0</v>
      </c>
      <c r="AS213" s="19">
        <v>0</v>
      </c>
      <c r="AT213" s="19">
        <v>0</v>
      </c>
      <c r="AU213" s="19">
        <v>0</v>
      </c>
      <c r="AV213" s="41"/>
      <c r="AW213" s="41">
        <v>0</v>
      </c>
      <c r="AX213" s="41">
        <f t="shared" si="152"/>
        <v>0</v>
      </c>
      <c r="AY213" s="9" t="s">
        <v>129</v>
      </c>
      <c r="AZ213" s="1" t="s">
        <v>258</v>
      </c>
      <c r="BA213" s="2" t="s">
        <v>259</v>
      </c>
      <c r="BB213" s="5"/>
      <c r="BC213" s="5"/>
      <c r="BD213" s="5"/>
      <c r="BE213" s="5"/>
      <c r="BF213" s="5"/>
      <c r="BG213" s="5"/>
      <c r="BH213" s="5"/>
      <c r="BI213" s="5"/>
      <c r="BJ213" s="167"/>
      <c r="BK213" s="27"/>
    </row>
    <row r="214" spans="1:66" s="165" customFormat="1" ht="12.95" customHeight="1" x14ac:dyDescent="0.25">
      <c r="A214" s="15" t="s">
        <v>133</v>
      </c>
      <c r="B214" s="15" t="s">
        <v>218</v>
      </c>
      <c r="C214" s="174" t="s">
        <v>893</v>
      </c>
      <c r="D214" s="174"/>
      <c r="E214" s="174" t="s">
        <v>256</v>
      </c>
      <c r="F214" s="22" t="s">
        <v>251</v>
      </c>
      <c r="G214" s="22" t="s">
        <v>252</v>
      </c>
      <c r="H214" s="22" t="s">
        <v>252</v>
      </c>
      <c r="I214" s="23" t="s">
        <v>120</v>
      </c>
      <c r="J214" s="23"/>
      <c r="K214" s="23"/>
      <c r="L214" s="22">
        <v>100</v>
      </c>
      <c r="M214" s="5">
        <v>230000000</v>
      </c>
      <c r="N214" s="5" t="s">
        <v>137</v>
      </c>
      <c r="O214" s="5" t="s">
        <v>239</v>
      </c>
      <c r="P214" s="23" t="s">
        <v>125</v>
      </c>
      <c r="Q214" s="24">
        <v>230000000</v>
      </c>
      <c r="R214" s="25" t="s">
        <v>257</v>
      </c>
      <c r="S214" s="25"/>
      <c r="T214" s="23"/>
      <c r="U214" s="5" t="s">
        <v>126</v>
      </c>
      <c r="V214" s="23" t="s">
        <v>127</v>
      </c>
      <c r="W214" s="23">
        <v>0</v>
      </c>
      <c r="X214" s="23">
        <v>100</v>
      </c>
      <c r="Y214" s="23">
        <v>0</v>
      </c>
      <c r="Z214" s="39"/>
      <c r="AA214" s="5" t="s">
        <v>138</v>
      </c>
      <c r="AB214" s="26"/>
      <c r="AC214" s="26"/>
      <c r="AD214" s="295">
        <f>474799300+26956800-133697235</f>
        <v>368058865</v>
      </c>
      <c r="AE214" s="296">
        <f t="shared" ref="AE214" si="154">AD214*1.12</f>
        <v>412225928.80000001</v>
      </c>
      <c r="AF214" s="295"/>
      <c r="AG214" s="295"/>
      <c r="AH214" s="295">
        <v>474799299.99999964</v>
      </c>
      <c r="AI214" s="295">
        <v>531775215.99999964</v>
      </c>
      <c r="AJ214" s="19"/>
      <c r="AK214" s="19"/>
      <c r="AL214" s="19">
        <v>474799300</v>
      </c>
      <c r="AM214" s="19">
        <v>531775216.00000006</v>
      </c>
      <c r="AN214" s="19">
        <v>0</v>
      </c>
      <c r="AO214" s="19">
        <v>0</v>
      </c>
      <c r="AP214" s="19">
        <v>0</v>
      </c>
      <c r="AQ214" s="19">
        <v>0</v>
      </c>
      <c r="AR214" s="19">
        <v>0</v>
      </c>
      <c r="AS214" s="19">
        <v>0</v>
      </c>
      <c r="AT214" s="19">
        <v>0</v>
      </c>
      <c r="AU214" s="19">
        <v>0</v>
      </c>
      <c r="AV214" s="19"/>
      <c r="AW214" s="41">
        <f>Z214+AD214+AH214+AL214+AP214</f>
        <v>1317657464.9999995</v>
      </c>
      <c r="AX214" s="19">
        <f>AW214*1.12</f>
        <v>1475776360.7999997</v>
      </c>
      <c r="AY214" s="9" t="s">
        <v>129</v>
      </c>
      <c r="AZ214" s="1" t="s">
        <v>258</v>
      </c>
      <c r="BA214" s="2" t="s">
        <v>259</v>
      </c>
      <c r="BB214" s="5"/>
      <c r="BC214" s="5"/>
      <c r="BD214" s="5"/>
      <c r="BE214" s="5"/>
      <c r="BF214" s="5"/>
      <c r="BG214" s="5"/>
      <c r="BH214" s="5"/>
      <c r="BI214" s="5"/>
      <c r="BJ214" s="167"/>
      <c r="BK214" s="27" t="s">
        <v>892</v>
      </c>
      <c r="BM214" s="38"/>
      <c r="BN214" s="38"/>
    </row>
    <row r="215" spans="1:66" s="165" customFormat="1" ht="12.95" customHeight="1" x14ac:dyDescent="0.25">
      <c r="A215" s="15" t="s">
        <v>133</v>
      </c>
      <c r="B215" s="15" t="s">
        <v>218</v>
      </c>
      <c r="C215" s="174" t="s">
        <v>260</v>
      </c>
      <c r="D215" s="174"/>
      <c r="E215" s="174" t="s">
        <v>261</v>
      </c>
      <c r="F215" s="22" t="s">
        <v>251</v>
      </c>
      <c r="G215" s="22" t="s">
        <v>252</v>
      </c>
      <c r="H215" s="22" t="s">
        <v>252</v>
      </c>
      <c r="I215" s="23" t="s">
        <v>120</v>
      </c>
      <c r="J215" s="23"/>
      <c r="K215" s="23"/>
      <c r="L215" s="22">
        <v>100</v>
      </c>
      <c r="M215" s="5">
        <v>230000000</v>
      </c>
      <c r="N215" s="5" t="s">
        <v>137</v>
      </c>
      <c r="O215" s="5" t="s">
        <v>239</v>
      </c>
      <c r="P215" s="23" t="s">
        <v>125</v>
      </c>
      <c r="Q215" s="24">
        <v>230000000</v>
      </c>
      <c r="R215" s="25" t="s">
        <v>262</v>
      </c>
      <c r="S215" s="25"/>
      <c r="T215" s="23"/>
      <c r="U215" s="5" t="s">
        <v>126</v>
      </c>
      <c r="V215" s="23" t="s">
        <v>127</v>
      </c>
      <c r="W215" s="23">
        <v>0</v>
      </c>
      <c r="X215" s="23">
        <v>100</v>
      </c>
      <c r="Y215" s="23">
        <v>0</v>
      </c>
      <c r="Z215" s="39"/>
      <c r="AA215" s="5" t="s">
        <v>138</v>
      </c>
      <c r="AB215" s="26"/>
      <c r="AC215" s="26"/>
      <c r="AD215" s="26">
        <v>282220650</v>
      </c>
      <c r="AE215" s="26">
        <v>316087128.00000006</v>
      </c>
      <c r="AF215" s="26"/>
      <c r="AG215" s="26"/>
      <c r="AH215" s="26">
        <v>282220650</v>
      </c>
      <c r="AI215" s="26">
        <v>316087128.00000006</v>
      </c>
      <c r="AJ215" s="19"/>
      <c r="AK215" s="19"/>
      <c r="AL215" s="19">
        <v>282220650</v>
      </c>
      <c r="AM215" s="19">
        <v>316087128.00000006</v>
      </c>
      <c r="AN215" s="19">
        <v>0</v>
      </c>
      <c r="AO215" s="19">
        <v>0</v>
      </c>
      <c r="AP215" s="19">
        <v>0</v>
      </c>
      <c r="AQ215" s="19">
        <v>0</v>
      </c>
      <c r="AR215" s="19">
        <v>0</v>
      </c>
      <c r="AS215" s="19">
        <v>0</v>
      </c>
      <c r="AT215" s="19">
        <v>0</v>
      </c>
      <c r="AU215" s="19">
        <v>0</v>
      </c>
      <c r="AV215" s="41"/>
      <c r="AW215" s="41">
        <v>0</v>
      </c>
      <c r="AX215" s="41">
        <f t="shared" si="152"/>
        <v>0</v>
      </c>
      <c r="AY215" s="9" t="s">
        <v>129</v>
      </c>
      <c r="AZ215" s="1" t="s">
        <v>263</v>
      </c>
      <c r="BA215" s="2" t="s">
        <v>264</v>
      </c>
      <c r="BB215" s="5"/>
      <c r="BC215" s="5"/>
      <c r="BD215" s="5"/>
      <c r="BE215" s="5"/>
      <c r="BF215" s="5"/>
      <c r="BG215" s="5"/>
      <c r="BH215" s="5"/>
      <c r="BI215" s="5"/>
      <c r="BJ215" s="167"/>
      <c r="BK215" s="27"/>
    </row>
    <row r="216" spans="1:66" s="165" customFormat="1" ht="12.95" customHeight="1" x14ac:dyDescent="0.25">
      <c r="A216" s="15" t="s">
        <v>133</v>
      </c>
      <c r="B216" s="15" t="s">
        <v>218</v>
      </c>
      <c r="C216" s="174" t="s">
        <v>894</v>
      </c>
      <c r="D216" s="174"/>
      <c r="E216" s="174" t="s">
        <v>261</v>
      </c>
      <c r="F216" s="22" t="s">
        <v>251</v>
      </c>
      <c r="G216" s="22" t="s">
        <v>252</v>
      </c>
      <c r="H216" s="22" t="s">
        <v>252</v>
      </c>
      <c r="I216" s="23" t="s">
        <v>120</v>
      </c>
      <c r="J216" s="23"/>
      <c r="K216" s="23"/>
      <c r="L216" s="22">
        <v>100</v>
      </c>
      <c r="M216" s="5">
        <v>230000000</v>
      </c>
      <c r="N216" s="5" t="s">
        <v>137</v>
      </c>
      <c r="O216" s="5" t="s">
        <v>239</v>
      </c>
      <c r="P216" s="23" t="s">
        <v>125</v>
      </c>
      <c r="Q216" s="24">
        <v>230000000</v>
      </c>
      <c r="R216" s="25" t="s">
        <v>262</v>
      </c>
      <c r="S216" s="25"/>
      <c r="T216" s="23"/>
      <c r="U216" s="5" t="s">
        <v>126</v>
      </c>
      <c r="V216" s="23" t="s">
        <v>127</v>
      </c>
      <c r="W216" s="23">
        <v>0</v>
      </c>
      <c r="X216" s="23">
        <v>100</v>
      </c>
      <c r="Y216" s="23">
        <v>0</v>
      </c>
      <c r="Z216" s="39"/>
      <c r="AA216" s="5" t="s">
        <v>138</v>
      </c>
      <c r="AB216" s="26"/>
      <c r="AC216" s="26"/>
      <c r="AD216" s="295">
        <f>282220650-78321043</f>
        <v>203899607</v>
      </c>
      <c r="AE216" s="296">
        <f t="shared" ref="AE216" si="155">AD216*1.12</f>
        <v>228367559.84000003</v>
      </c>
      <c r="AF216" s="295"/>
      <c r="AG216" s="295"/>
      <c r="AH216" s="295">
        <v>282220650</v>
      </c>
      <c r="AI216" s="295">
        <v>316087128.00000006</v>
      </c>
      <c r="AJ216" s="19"/>
      <c r="AK216" s="19"/>
      <c r="AL216" s="19">
        <v>282220650</v>
      </c>
      <c r="AM216" s="19">
        <v>316087128.00000006</v>
      </c>
      <c r="AN216" s="19">
        <v>0</v>
      </c>
      <c r="AO216" s="19">
        <v>0</v>
      </c>
      <c r="AP216" s="19">
        <v>0</v>
      </c>
      <c r="AQ216" s="19">
        <v>0</v>
      </c>
      <c r="AR216" s="19">
        <v>0</v>
      </c>
      <c r="AS216" s="19">
        <v>0</v>
      </c>
      <c r="AT216" s="19">
        <v>0</v>
      </c>
      <c r="AU216" s="19">
        <v>0</v>
      </c>
      <c r="AV216" s="19"/>
      <c r="AW216" s="41">
        <f>Z216+AD216+AH216+AL216+AP216</f>
        <v>768340907</v>
      </c>
      <c r="AX216" s="19">
        <f>AW216*1.12</f>
        <v>860541815.84000003</v>
      </c>
      <c r="AY216" s="9" t="s">
        <v>129</v>
      </c>
      <c r="AZ216" s="1" t="s">
        <v>263</v>
      </c>
      <c r="BA216" s="2" t="s">
        <v>264</v>
      </c>
      <c r="BB216" s="5"/>
      <c r="BC216" s="5"/>
      <c r="BD216" s="5"/>
      <c r="BE216" s="5"/>
      <c r="BF216" s="5"/>
      <c r="BG216" s="5"/>
      <c r="BH216" s="5"/>
      <c r="BI216" s="5"/>
      <c r="BJ216" s="167"/>
      <c r="BK216" s="27" t="s">
        <v>892</v>
      </c>
      <c r="BM216" s="38"/>
      <c r="BN216" s="38"/>
    </row>
    <row r="217" spans="1:66" s="165" customFormat="1" ht="12.95" customHeight="1" x14ac:dyDescent="0.25">
      <c r="A217" s="15" t="s">
        <v>133</v>
      </c>
      <c r="B217" s="15" t="s">
        <v>218</v>
      </c>
      <c r="C217" s="174" t="s">
        <v>265</v>
      </c>
      <c r="D217" s="174"/>
      <c r="E217" s="174" t="s">
        <v>242</v>
      </c>
      <c r="F217" s="22" t="s">
        <v>251</v>
      </c>
      <c r="G217" s="22" t="s">
        <v>252</v>
      </c>
      <c r="H217" s="22" t="s">
        <v>252</v>
      </c>
      <c r="I217" s="23" t="s">
        <v>120</v>
      </c>
      <c r="J217" s="23"/>
      <c r="K217" s="23"/>
      <c r="L217" s="22">
        <v>100</v>
      </c>
      <c r="M217" s="5">
        <v>230000000</v>
      </c>
      <c r="N217" s="5" t="s">
        <v>137</v>
      </c>
      <c r="O217" s="5" t="s">
        <v>239</v>
      </c>
      <c r="P217" s="23" t="s">
        <v>125</v>
      </c>
      <c r="Q217" s="24">
        <v>230000000</v>
      </c>
      <c r="R217" s="25" t="s">
        <v>266</v>
      </c>
      <c r="S217" s="25"/>
      <c r="T217" s="23"/>
      <c r="U217" s="5" t="s">
        <v>126</v>
      </c>
      <c r="V217" s="23" t="s">
        <v>127</v>
      </c>
      <c r="W217" s="23">
        <v>0</v>
      </c>
      <c r="X217" s="23">
        <v>100</v>
      </c>
      <c r="Y217" s="23">
        <v>0</v>
      </c>
      <c r="Z217" s="39"/>
      <c r="AA217" s="5" t="s">
        <v>138</v>
      </c>
      <c r="AB217" s="26"/>
      <c r="AC217" s="26"/>
      <c r="AD217" s="26">
        <v>298980990</v>
      </c>
      <c r="AE217" s="26">
        <v>334858708.80000001</v>
      </c>
      <c r="AF217" s="26"/>
      <c r="AG217" s="26"/>
      <c r="AH217" s="26">
        <v>298980990</v>
      </c>
      <c r="AI217" s="26">
        <v>334858708.80000001</v>
      </c>
      <c r="AJ217" s="19"/>
      <c r="AK217" s="19"/>
      <c r="AL217" s="19">
        <v>298980990</v>
      </c>
      <c r="AM217" s="19">
        <v>334858708.80000001</v>
      </c>
      <c r="AN217" s="19">
        <v>0</v>
      </c>
      <c r="AO217" s="19">
        <v>0</v>
      </c>
      <c r="AP217" s="19">
        <v>0</v>
      </c>
      <c r="AQ217" s="19">
        <v>0</v>
      </c>
      <c r="AR217" s="19">
        <v>0</v>
      </c>
      <c r="AS217" s="19">
        <v>0</v>
      </c>
      <c r="AT217" s="19">
        <v>0</v>
      </c>
      <c r="AU217" s="19">
        <v>0</v>
      </c>
      <c r="AV217" s="41"/>
      <c r="AW217" s="41"/>
      <c r="AX217" s="41">
        <v>0</v>
      </c>
      <c r="AY217" s="9" t="s">
        <v>129</v>
      </c>
      <c r="AZ217" s="1" t="s">
        <v>267</v>
      </c>
      <c r="BA217" s="2" t="s">
        <v>268</v>
      </c>
      <c r="BB217" s="5"/>
      <c r="BC217" s="5"/>
      <c r="BD217" s="5"/>
      <c r="BE217" s="5"/>
      <c r="BF217" s="5"/>
      <c r="BG217" s="5"/>
      <c r="BH217" s="5"/>
      <c r="BI217" s="5"/>
      <c r="BJ217" s="167"/>
      <c r="BK217" s="27"/>
    </row>
    <row r="218" spans="1:66" s="165" customFormat="1" ht="12.95" customHeight="1" x14ac:dyDescent="0.25">
      <c r="A218" s="15" t="s">
        <v>133</v>
      </c>
      <c r="B218" s="15" t="s">
        <v>218</v>
      </c>
      <c r="C218" s="174" t="s">
        <v>895</v>
      </c>
      <c r="D218" s="174"/>
      <c r="E218" s="174" t="s">
        <v>242</v>
      </c>
      <c r="F218" s="22" t="s">
        <v>251</v>
      </c>
      <c r="G218" s="22" t="s">
        <v>252</v>
      </c>
      <c r="H218" s="22" t="s">
        <v>252</v>
      </c>
      <c r="I218" s="23" t="s">
        <v>120</v>
      </c>
      <c r="J218" s="23"/>
      <c r="K218" s="23"/>
      <c r="L218" s="22">
        <v>100</v>
      </c>
      <c r="M218" s="5">
        <v>230000000</v>
      </c>
      <c r="N218" s="5" t="s">
        <v>137</v>
      </c>
      <c r="O218" s="5" t="s">
        <v>239</v>
      </c>
      <c r="P218" s="23" t="s">
        <v>125</v>
      </c>
      <c r="Q218" s="24">
        <v>230000000</v>
      </c>
      <c r="R218" s="25" t="s">
        <v>266</v>
      </c>
      <c r="S218" s="25"/>
      <c r="T218" s="23"/>
      <c r="U218" s="5" t="s">
        <v>126</v>
      </c>
      <c r="V218" s="23" t="s">
        <v>127</v>
      </c>
      <c r="W218" s="23">
        <v>0</v>
      </c>
      <c r="X218" s="23">
        <v>100</v>
      </c>
      <c r="Y218" s="23">
        <v>0</v>
      </c>
      <c r="Z218" s="39"/>
      <c r="AA218" s="5" t="s">
        <v>138</v>
      </c>
      <c r="AB218" s="26"/>
      <c r="AC218" s="26"/>
      <c r="AD218" s="295">
        <f>298980990-68968842</f>
        <v>230012148</v>
      </c>
      <c r="AE218" s="296">
        <f t="shared" ref="AE218" si="156">AD218*1.12</f>
        <v>257613605.76000002</v>
      </c>
      <c r="AF218" s="295"/>
      <c r="AG218" s="295"/>
      <c r="AH218" s="295">
        <v>298980990</v>
      </c>
      <c r="AI218" s="295">
        <v>334858708.80000001</v>
      </c>
      <c r="AJ218" s="19"/>
      <c r="AK218" s="19"/>
      <c r="AL218" s="19">
        <v>298980990</v>
      </c>
      <c r="AM218" s="19">
        <v>334858708.80000001</v>
      </c>
      <c r="AN218" s="19">
        <v>0</v>
      </c>
      <c r="AO218" s="19">
        <v>0</v>
      </c>
      <c r="AP218" s="19">
        <v>0</v>
      </c>
      <c r="AQ218" s="19">
        <v>0</v>
      </c>
      <c r="AR218" s="19">
        <v>0</v>
      </c>
      <c r="AS218" s="19">
        <v>0</v>
      </c>
      <c r="AT218" s="19">
        <v>0</v>
      </c>
      <c r="AU218" s="19">
        <v>0</v>
      </c>
      <c r="AV218" s="19"/>
      <c r="AW218" s="41">
        <f>Z218+AD218+AH218+AL218+AP218</f>
        <v>827974128</v>
      </c>
      <c r="AX218" s="19">
        <f>AW218*1.12</f>
        <v>927331023.36000013</v>
      </c>
      <c r="AY218" s="9" t="s">
        <v>129</v>
      </c>
      <c r="AZ218" s="1" t="s">
        <v>267</v>
      </c>
      <c r="BA218" s="2" t="s">
        <v>268</v>
      </c>
      <c r="BB218" s="5"/>
      <c r="BC218" s="5"/>
      <c r="BD218" s="5"/>
      <c r="BE218" s="5"/>
      <c r="BF218" s="5"/>
      <c r="BG218" s="5"/>
      <c r="BH218" s="5"/>
      <c r="BI218" s="5"/>
      <c r="BJ218" s="167"/>
      <c r="BK218" s="27" t="s">
        <v>892</v>
      </c>
      <c r="BM218" s="38"/>
      <c r="BN218" s="38"/>
    </row>
    <row r="219" spans="1:66" s="165" customFormat="1" ht="12.95" customHeight="1" x14ac:dyDescent="0.25">
      <c r="A219" s="15" t="s">
        <v>133</v>
      </c>
      <c r="B219" s="15" t="s">
        <v>218</v>
      </c>
      <c r="C219" s="174" t="s">
        <v>269</v>
      </c>
      <c r="D219" s="174"/>
      <c r="E219" s="174" t="s">
        <v>270</v>
      </c>
      <c r="F219" s="22" t="s">
        <v>251</v>
      </c>
      <c r="G219" s="22" t="s">
        <v>252</v>
      </c>
      <c r="H219" s="22" t="s">
        <v>252</v>
      </c>
      <c r="I219" s="23" t="s">
        <v>120</v>
      </c>
      <c r="J219" s="23"/>
      <c r="K219" s="23"/>
      <c r="L219" s="22">
        <v>100</v>
      </c>
      <c r="M219" s="5">
        <v>230000000</v>
      </c>
      <c r="N219" s="5" t="s">
        <v>137</v>
      </c>
      <c r="O219" s="5" t="s">
        <v>239</v>
      </c>
      <c r="P219" s="23" t="s">
        <v>125</v>
      </c>
      <c r="Q219" s="24">
        <v>230000000</v>
      </c>
      <c r="R219" s="25" t="s">
        <v>174</v>
      </c>
      <c r="S219" s="25"/>
      <c r="T219" s="23"/>
      <c r="U219" s="5" t="s">
        <v>126</v>
      </c>
      <c r="V219" s="23" t="s">
        <v>127</v>
      </c>
      <c r="W219" s="23">
        <v>0</v>
      </c>
      <c r="X219" s="23">
        <v>100</v>
      </c>
      <c r="Y219" s="23">
        <v>0</v>
      </c>
      <c r="Z219" s="39"/>
      <c r="AA219" s="5" t="s">
        <v>138</v>
      </c>
      <c r="AB219" s="26"/>
      <c r="AC219" s="26"/>
      <c r="AD219" s="26">
        <v>244204314</v>
      </c>
      <c r="AE219" s="26">
        <v>273508831.68000001</v>
      </c>
      <c r="AF219" s="26"/>
      <c r="AG219" s="26"/>
      <c r="AH219" s="26">
        <v>244204314</v>
      </c>
      <c r="AI219" s="26">
        <v>273508831.68000001</v>
      </c>
      <c r="AJ219" s="19"/>
      <c r="AK219" s="19"/>
      <c r="AL219" s="19">
        <v>244204314</v>
      </c>
      <c r="AM219" s="19">
        <v>273508831.68000001</v>
      </c>
      <c r="AN219" s="19">
        <v>0</v>
      </c>
      <c r="AO219" s="19">
        <v>0</v>
      </c>
      <c r="AP219" s="19">
        <v>0</v>
      </c>
      <c r="AQ219" s="19">
        <v>0</v>
      </c>
      <c r="AR219" s="19">
        <v>0</v>
      </c>
      <c r="AS219" s="19">
        <v>0</v>
      </c>
      <c r="AT219" s="19">
        <v>0</v>
      </c>
      <c r="AU219" s="19">
        <v>0</v>
      </c>
      <c r="AV219" s="41"/>
      <c r="AW219" s="41">
        <v>0</v>
      </c>
      <c r="AX219" s="41">
        <f t="shared" si="152"/>
        <v>0</v>
      </c>
      <c r="AY219" s="12" t="s">
        <v>129</v>
      </c>
      <c r="AZ219" s="1" t="s">
        <v>271</v>
      </c>
      <c r="BA219" s="1" t="s">
        <v>272</v>
      </c>
      <c r="BB219" s="5"/>
      <c r="BC219" s="5"/>
      <c r="BD219" s="5"/>
      <c r="BE219" s="5"/>
      <c r="BF219" s="5"/>
      <c r="BG219" s="5"/>
      <c r="BH219" s="5"/>
      <c r="BI219" s="5"/>
      <c r="BJ219" s="167"/>
      <c r="BK219" s="27" t="s">
        <v>375</v>
      </c>
    </row>
    <row r="220" spans="1:66" s="165" customFormat="1" ht="12.95" customHeight="1" x14ac:dyDescent="0.25">
      <c r="A220" s="15" t="s">
        <v>133</v>
      </c>
      <c r="B220" s="15" t="s">
        <v>218</v>
      </c>
      <c r="C220" s="174" t="s">
        <v>273</v>
      </c>
      <c r="D220" s="174"/>
      <c r="E220" s="174" t="s">
        <v>274</v>
      </c>
      <c r="F220" s="22" t="s">
        <v>275</v>
      </c>
      <c r="G220" s="22" t="s">
        <v>276</v>
      </c>
      <c r="H220" s="22" t="s">
        <v>276</v>
      </c>
      <c r="I220" s="23" t="s">
        <v>120</v>
      </c>
      <c r="J220" s="23"/>
      <c r="K220" s="23"/>
      <c r="L220" s="22">
        <v>100</v>
      </c>
      <c r="M220" s="5">
        <v>230000000</v>
      </c>
      <c r="N220" s="5" t="s">
        <v>137</v>
      </c>
      <c r="O220" s="5" t="s">
        <v>239</v>
      </c>
      <c r="P220" s="23" t="s">
        <v>125</v>
      </c>
      <c r="Q220" s="24">
        <v>230000000</v>
      </c>
      <c r="R220" s="25" t="s">
        <v>145</v>
      </c>
      <c r="S220" s="25"/>
      <c r="T220" s="23"/>
      <c r="U220" s="5" t="s">
        <v>126</v>
      </c>
      <c r="V220" s="23" t="s">
        <v>127</v>
      </c>
      <c r="W220" s="23">
        <v>0</v>
      </c>
      <c r="X220" s="23">
        <v>100</v>
      </c>
      <c r="Y220" s="23">
        <v>0</v>
      </c>
      <c r="Z220" s="39"/>
      <c r="AA220" s="5" t="s">
        <v>138</v>
      </c>
      <c r="AB220" s="26"/>
      <c r="AC220" s="26"/>
      <c r="AD220" s="26">
        <v>522385633</v>
      </c>
      <c r="AE220" s="26">
        <v>585071908.96000004</v>
      </c>
      <c r="AF220" s="26"/>
      <c r="AG220" s="26"/>
      <c r="AH220" s="26">
        <v>522385633</v>
      </c>
      <c r="AI220" s="26">
        <v>585071908.96000004</v>
      </c>
      <c r="AJ220" s="19"/>
      <c r="AK220" s="19"/>
      <c r="AL220" s="19">
        <v>522385633</v>
      </c>
      <c r="AM220" s="19">
        <v>585071908.96000004</v>
      </c>
      <c r="AN220" s="19">
        <v>0</v>
      </c>
      <c r="AO220" s="19">
        <v>0</v>
      </c>
      <c r="AP220" s="19">
        <v>0</v>
      </c>
      <c r="AQ220" s="19">
        <v>0</v>
      </c>
      <c r="AR220" s="19">
        <v>0</v>
      </c>
      <c r="AS220" s="19">
        <v>0</v>
      </c>
      <c r="AT220" s="19">
        <v>0</v>
      </c>
      <c r="AU220" s="19">
        <v>0</v>
      </c>
      <c r="AV220" s="41"/>
      <c r="AW220" s="41">
        <v>0</v>
      </c>
      <c r="AX220" s="41">
        <f t="shared" si="152"/>
        <v>0</v>
      </c>
      <c r="AY220" s="9" t="s">
        <v>129</v>
      </c>
      <c r="AZ220" s="1" t="s">
        <v>277</v>
      </c>
      <c r="BA220" s="1" t="s">
        <v>278</v>
      </c>
      <c r="BB220" s="5"/>
      <c r="BC220" s="5"/>
      <c r="BD220" s="5"/>
      <c r="BE220" s="5"/>
      <c r="BF220" s="5"/>
      <c r="BG220" s="5"/>
      <c r="BH220" s="5"/>
      <c r="BI220" s="5"/>
      <c r="BJ220" s="167"/>
      <c r="BK220" s="27"/>
    </row>
    <row r="221" spans="1:66" s="165" customFormat="1" ht="12.95" customHeight="1" x14ac:dyDescent="0.25">
      <c r="A221" s="15" t="s">
        <v>133</v>
      </c>
      <c r="B221" s="15" t="s">
        <v>218</v>
      </c>
      <c r="C221" s="178" t="s">
        <v>901</v>
      </c>
      <c r="D221" s="4"/>
      <c r="E221" s="4"/>
      <c r="F221" s="22" t="s">
        <v>275</v>
      </c>
      <c r="G221" s="22" t="s">
        <v>276</v>
      </c>
      <c r="H221" s="22" t="s">
        <v>276</v>
      </c>
      <c r="I221" s="23" t="s">
        <v>120</v>
      </c>
      <c r="J221" s="297"/>
      <c r="K221" s="297"/>
      <c r="L221" s="22">
        <v>100</v>
      </c>
      <c r="M221" s="5">
        <v>230000000</v>
      </c>
      <c r="N221" s="5" t="s">
        <v>137</v>
      </c>
      <c r="O221" s="5" t="s">
        <v>239</v>
      </c>
      <c r="P221" s="23" t="s">
        <v>125</v>
      </c>
      <c r="Q221" s="24">
        <v>230000000</v>
      </c>
      <c r="R221" s="25" t="s">
        <v>145</v>
      </c>
      <c r="S221" s="25"/>
      <c r="T221" s="23"/>
      <c r="U221" s="5" t="s">
        <v>126</v>
      </c>
      <c r="V221" s="23" t="s">
        <v>127</v>
      </c>
      <c r="W221" s="23">
        <v>0</v>
      </c>
      <c r="X221" s="23">
        <v>100</v>
      </c>
      <c r="Y221" s="23">
        <v>0</v>
      </c>
      <c r="Z221" s="39"/>
      <c r="AA221" s="5" t="s">
        <v>138</v>
      </c>
      <c r="AB221" s="26"/>
      <c r="AC221" s="26"/>
      <c r="AD221" s="26">
        <f>522385633-32193173</f>
        <v>490192460</v>
      </c>
      <c r="AE221" s="296">
        <f t="shared" ref="AE221" si="157">AD221*1.12</f>
        <v>549015555.20000005</v>
      </c>
      <c r="AF221" s="295"/>
      <c r="AG221" s="295"/>
      <c r="AH221" s="26">
        <v>522385633</v>
      </c>
      <c r="AI221" s="26">
        <v>585071908.96000004</v>
      </c>
      <c r="AJ221" s="19"/>
      <c r="AK221" s="19"/>
      <c r="AL221" s="19">
        <v>522385633</v>
      </c>
      <c r="AM221" s="19">
        <v>585071908.96000004</v>
      </c>
      <c r="AN221" s="19"/>
      <c r="AO221" s="19"/>
      <c r="AP221" s="19"/>
      <c r="AQ221" s="19"/>
      <c r="AR221" s="19"/>
      <c r="AS221" s="19"/>
      <c r="AT221" s="19"/>
      <c r="AU221" s="19"/>
      <c r="AV221" s="19"/>
      <c r="AW221" s="41">
        <f>Z221+AD221+AH221+AL221+AP221</f>
        <v>1534963726</v>
      </c>
      <c r="AX221" s="19">
        <f>AW221*1.12</f>
        <v>1719159373.1200001</v>
      </c>
      <c r="AY221" s="9" t="s">
        <v>129</v>
      </c>
      <c r="AZ221" s="1" t="s">
        <v>277</v>
      </c>
      <c r="BA221" s="1" t="s">
        <v>278</v>
      </c>
      <c r="BB221" s="5"/>
      <c r="BC221" s="5"/>
      <c r="BD221" s="5"/>
      <c r="BE221" s="5"/>
      <c r="BF221" s="5"/>
      <c r="BG221" s="5"/>
      <c r="BH221" s="5"/>
      <c r="BI221" s="5"/>
      <c r="BJ221" s="167"/>
      <c r="BK221" s="27" t="s">
        <v>892</v>
      </c>
      <c r="BM221" s="38"/>
      <c r="BN221" s="38"/>
    </row>
    <row r="222" spans="1:66" s="165" customFormat="1" ht="12.95" customHeight="1" x14ac:dyDescent="0.25">
      <c r="A222" s="15" t="s">
        <v>133</v>
      </c>
      <c r="B222" s="15" t="s">
        <v>218</v>
      </c>
      <c r="C222" s="174" t="s">
        <v>279</v>
      </c>
      <c r="D222" s="174"/>
      <c r="E222" s="174" t="s">
        <v>273</v>
      </c>
      <c r="F222" s="22" t="s">
        <v>275</v>
      </c>
      <c r="G222" s="22" t="s">
        <v>276</v>
      </c>
      <c r="H222" s="22" t="s">
        <v>276</v>
      </c>
      <c r="I222" s="23" t="s">
        <v>120</v>
      </c>
      <c r="J222" s="23"/>
      <c r="K222" s="23"/>
      <c r="L222" s="22">
        <v>100</v>
      </c>
      <c r="M222" s="5">
        <v>230000000</v>
      </c>
      <c r="N222" s="5" t="s">
        <v>137</v>
      </c>
      <c r="O222" s="5" t="s">
        <v>239</v>
      </c>
      <c r="P222" s="23" t="s">
        <v>125</v>
      </c>
      <c r="Q222" s="24">
        <v>230000000</v>
      </c>
      <c r="R222" s="25" t="s">
        <v>257</v>
      </c>
      <c r="S222" s="25"/>
      <c r="T222" s="23"/>
      <c r="U222" s="5" t="s">
        <v>126</v>
      </c>
      <c r="V222" s="23" t="s">
        <v>127</v>
      </c>
      <c r="W222" s="23">
        <v>0</v>
      </c>
      <c r="X222" s="23">
        <v>100</v>
      </c>
      <c r="Y222" s="23">
        <v>0</v>
      </c>
      <c r="Z222" s="39"/>
      <c r="AA222" s="5" t="s">
        <v>138</v>
      </c>
      <c r="AB222" s="26"/>
      <c r="AC222" s="26"/>
      <c r="AD222" s="26">
        <v>855214259.99999964</v>
      </c>
      <c r="AE222" s="26">
        <v>957839971.19999969</v>
      </c>
      <c r="AF222" s="26"/>
      <c r="AG222" s="26"/>
      <c r="AH222" s="26">
        <v>855214259.99999964</v>
      </c>
      <c r="AI222" s="26">
        <v>957839971.19999969</v>
      </c>
      <c r="AJ222" s="19"/>
      <c r="AK222" s="19"/>
      <c r="AL222" s="19">
        <v>855214259.99999964</v>
      </c>
      <c r="AM222" s="19">
        <v>957839971.19999969</v>
      </c>
      <c r="AN222" s="19">
        <v>0</v>
      </c>
      <c r="AO222" s="19">
        <v>0</v>
      </c>
      <c r="AP222" s="19">
        <v>0</v>
      </c>
      <c r="AQ222" s="19">
        <v>0</v>
      </c>
      <c r="AR222" s="19">
        <v>0</v>
      </c>
      <c r="AS222" s="19">
        <v>0</v>
      </c>
      <c r="AT222" s="19">
        <v>0</v>
      </c>
      <c r="AU222" s="19">
        <v>0</v>
      </c>
      <c r="AV222" s="41"/>
      <c r="AW222" s="41">
        <v>0</v>
      </c>
      <c r="AX222" s="41">
        <f t="shared" si="152"/>
        <v>0</v>
      </c>
      <c r="AY222" s="9" t="s">
        <v>129</v>
      </c>
      <c r="AZ222" s="1" t="s">
        <v>280</v>
      </c>
      <c r="BA222" s="1" t="s">
        <v>281</v>
      </c>
      <c r="BB222" s="5"/>
      <c r="BC222" s="5"/>
      <c r="BD222" s="5"/>
      <c r="BE222" s="5"/>
      <c r="BF222" s="5"/>
      <c r="BG222" s="5"/>
      <c r="BH222" s="5"/>
      <c r="BI222" s="5"/>
      <c r="BJ222" s="167"/>
      <c r="BK222" s="27"/>
    </row>
    <row r="223" spans="1:66" s="165" customFormat="1" ht="12.95" customHeight="1" x14ac:dyDescent="0.25">
      <c r="A223" s="15" t="s">
        <v>133</v>
      </c>
      <c r="B223" s="15" t="s">
        <v>218</v>
      </c>
      <c r="C223" s="174" t="s">
        <v>897</v>
      </c>
      <c r="D223" s="174"/>
      <c r="E223" s="174" t="s">
        <v>273</v>
      </c>
      <c r="F223" s="22" t="s">
        <v>275</v>
      </c>
      <c r="G223" s="22" t="s">
        <v>276</v>
      </c>
      <c r="H223" s="22" t="s">
        <v>276</v>
      </c>
      <c r="I223" s="23" t="s">
        <v>120</v>
      </c>
      <c r="J223" s="23"/>
      <c r="K223" s="23"/>
      <c r="L223" s="22">
        <v>100</v>
      </c>
      <c r="M223" s="5">
        <v>230000000</v>
      </c>
      <c r="N223" s="5" t="s">
        <v>137</v>
      </c>
      <c r="O223" s="5" t="s">
        <v>239</v>
      </c>
      <c r="P223" s="23" t="s">
        <v>125</v>
      </c>
      <c r="Q223" s="24">
        <v>230000000</v>
      </c>
      <c r="R223" s="25" t="s">
        <v>257</v>
      </c>
      <c r="S223" s="25"/>
      <c r="T223" s="23"/>
      <c r="U223" s="5" t="s">
        <v>126</v>
      </c>
      <c r="V223" s="23" t="s">
        <v>127</v>
      </c>
      <c r="W223" s="23">
        <v>0</v>
      </c>
      <c r="X223" s="23">
        <v>100</v>
      </c>
      <c r="Y223" s="23">
        <v>0</v>
      </c>
      <c r="Z223" s="39"/>
      <c r="AA223" s="5" t="s">
        <v>138</v>
      </c>
      <c r="AB223" s="26"/>
      <c r="AC223" s="26"/>
      <c r="AD223" s="295">
        <f>855214260+1451300</f>
        <v>856665560</v>
      </c>
      <c r="AE223" s="296">
        <f t="shared" ref="AE223" si="158">AD223*1.12</f>
        <v>959465427.20000005</v>
      </c>
      <c r="AF223" s="26"/>
      <c r="AG223" s="26"/>
      <c r="AH223" s="26">
        <v>855214259.99999964</v>
      </c>
      <c r="AI223" s="295">
        <v>957839971.19999969</v>
      </c>
      <c r="AJ223" s="19"/>
      <c r="AK223" s="19"/>
      <c r="AL223" s="19">
        <v>855214259.99999964</v>
      </c>
      <c r="AM223" s="19">
        <v>957839971.19999969</v>
      </c>
      <c r="AN223" s="19">
        <v>0</v>
      </c>
      <c r="AO223" s="19">
        <v>0</v>
      </c>
      <c r="AP223" s="19">
        <v>0</v>
      </c>
      <c r="AQ223" s="19">
        <v>0</v>
      </c>
      <c r="AR223" s="19">
        <v>0</v>
      </c>
      <c r="AS223" s="19">
        <v>0</v>
      </c>
      <c r="AT223" s="19">
        <v>0</v>
      </c>
      <c r="AU223" s="19">
        <v>0</v>
      </c>
      <c r="AV223" s="19"/>
      <c r="AW223" s="19">
        <f>Z223+AD223+AH223+AL223+AP223</f>
        <v>2567094079.999999</v>
      </c>
      <c r="AX223" s="19">
        <f>AW223*1.12</f>
        <v>2875145369.5999994</v>
      </c>
      <c r="AY223" s="19" t="s">
        <v>129</v>
      </c>
      <c r="AZ223" s="41" t="s">
        <v>280</v>
      </c>
      <c r="BA223" s="41" t="s">
        <v>281</v>
      </c>
      <c r="BB223" s="41"/>
      <c r="BC223" s="9"/>
      <c r="BD223" s="1"/>
      <c r="BE223" s="1"/>
      <c r="BF223" s="5"/>
      <c r="BG223" s="5"/>
      <c r="BH223" s="5"/>
      <c r="BI223" s="5"/>
      <c r="BJ223" s="5"/>
      <c r="BK223" s="167" t="s">
        <v>898</v>
      </c>
      <c r="BL223" s="38"/>
      <c r="BM223" s="38"/>
      <c r="BN223" s="38"/>
    </row>
    <row r="224" spans="1:66" s="165" customFormat="1" ht="12.95" customHeight="1" x14ac:dyDescent="0.25">
      <c r="A224" s="15" t="s">
        <v>133</v>
      </c>
      <c r="B224" s="15" t="s">
        <v>218</v>
      </c>
      <c r="C224" s="174" t="s">
        <v>270</v>
      </c>
      <c r="D224" s="174"/>
      <c r="E224" s="174" t="s">
        <v>279</v>
      </c>
      <c r="F224" s="22" t="s">
        <v>275</v>
      </c>
      <c r="G224" s="22" t="s">
        <v>276</v>
      </c>
      <c r="H224" s="22" t="s">
        <v>276</v>
      </c>
      <c r="I224" s="23" t="s">
        <v>120</v>
      </c>
      <c r="J224" s="23"/>
      <c r="K224" s="23"/>
      <c r="L224" s="22">
        <v>100</v>
      </c>
      <c r="M224" s="5">
        <v>230000000</v>
      </c>
      <c r="N224" s="5" t="s">
        <v>137</v>
      </c>
      <c r="O224" s="5" t="s">
        <v>239</v>
      </c>
      <c r="P224" s="23" t="s">
        <v>125</v>
      </c>
      <c r="Q224" s="24">
        <v>230000000</v>
      </c>
      <c r="R224" s="25" t="s">
        <v>262</v>
      </c>
      <c r="S224" s="25"/>
      <c r="T224" s="23"/>
      <c r="U224" s="5" t="s">
        <v>126</v>
      </c>
      <c r="V224" s="23" t="s">
        <v>127</v>
      </c>
      <c r="W224" s="23">
        <v>0</v>
      </c>
      <c r="X224" s="23">
        <v>100</v>
      </c>
      <c r="Y224" s="23">
        <v>0</v>
      </c>
      <c r="Z224" s="39"/>
      <c r="AA224" s="5" t="s">
        <v>138</v>
      </c>
      <c r="AB224" s="26"/>
      <c r="AC224" s="26"/>
      <c r="AD224" s="26">
        <v>302011129.00000006</v>
      </c>
      <c r="AE224" s="26">
        <v>338252464.48000008</v>
      </c>
      <c r="AF224" s="26"/>
      <c r="AG224" s="26"/>
      <c r="AH224" s="26">
        <v>302011129.00000006</v>
      </c>
      <c r="AI224" s="26">
        <v>338252464.48000008</v>
      </c>
      <c r="AJ224" s="19"/>
      <c r="AK224" s="19"/>
      <c r="AL224" s="19">
        <v>302011129.00000006</v>
      </c>
      <c r="AM224" s="19">
        <v>338252464.48000008</v>
      </c>
      <c r="AN224" s="19">
        <v>0</v>
      </c>
      <c r="AO224" s="19">
        <v>0</v>
      </c>
      <c r="AP224" s="19">
        <v>0</v>
      </c>
      <c r="AQ224" s="19">
        <v>0</v>
      </c>
      <c r="AR224" s="19">
        <v>0</v>
      </c>
      <c r="AS224" s="19">
        <v>0</v>
      </c>
      <c r="AT224" s="19">
        <v>0</v>
      </c>
      <c r="AU224" s="19">
        <v>0</v>
      </c>
      <c r="AV224" s="41"/>
      <c r="AW224" s="41"/>
      <c r="AX224" s="41">
        <f t="shared" si="152"/>
        <v>0</v>
      </c>
      <c r="AY224" s="9" t="s">
        <v>129</v>
      </c>
      <c r="AZ224" s="1" t="s">
        <v>282</v>
      </c>
      <c r="BA224" s="1" t="s">
        <v>283</v>
      </c>
      <c r="BB224" s="5"/>
      <c r="BC224" s="5"/>
      <c r="BD224" s="5"/>
      <c r="BE224" s="5"/>
      <c r="BF224" s="5"/>
      <c r="BG224" s="5"/>
      <c r="BH224" s="5"/>
      <c r="BI224" s="5"/>
      <c r="BJ224" s="167"/>
      <c r="BK224" s="27"/>
    </row>
    <row r="225" spans="1:66" s="165" customFormat="1" ht="12.95" customHeight="1" x14ac:dyDescent="0.25">
      <c r="A225" s="15" t="s">
        <v>133</v>
      </c>
      <c r="B225" s="15" t="s">
        <v>218</v>
      </c>
      <c r="C225" s="4" t="s">
        <v>900</v>
      </c>
      <c r="D225" s="4"/>
      <c r="E225" s="4"/>
      <c r="F225" s="22" t="s">
        <v>275</v>
      </c>
      <c r="G225" s="22" t="s">
        <v>276</v>
      </c>
      <c r="H225" s="22" t="s">
        <v>276</v>
      </c>
      <c r="I225" s="23" t="s">
        <v>120</v>
      </c>
      <c r="J225" s="23"/>
      <c r="K225" s="23"/>
      <c r="L225" s="22">
        <v>100</v>
      </c>
      <c r="M225" s="5">
        <v>230000000</v>
      </c>
      <c r="N225" s="5" t="s">
        <v>137</v>
      </c>
      <c r="O225" s="5" t="s">
        <v>239</v>
      </c>
      <c r="P225" s="23" t="s">
        <v>125</v>
      </c>
      <c r="Q225" s="24">
        <v>230000000</v>
      </c>
      <c r="R225" s="25" t="s">
        <v>262</v>
      </c>
      <c r="S225" s="25"/>
      <c r="T225" s="23"/>
      <c r="U225" s="5" t="s">
        <v>126</v>
      </c>
      <c r="V225" s="23" t="s">
        <v>127</v>
      </c>
      <c r="W225" s="23">
        <v>0</v>
      </c>
      <c r="X225" s="23">
        <v>100</v>
      </c>
      <c r="Y225" s="23">
        <v>0</v>
      </c>
      <c r="Z225" s="39"/>
      <c r="AA225" s="5" t="s">
        <v>138</v>
      </c>
      <c r="AB225" s="26"/>
      <c r="AC225" s="26"/>
      <c r="AD225" s="26">
        <f>302011129-41975522</f>
        <v>260035607</v>
      </c>
      <c r="AE225" s="296">
        <f t="shared" ref="AE225" si="159">AD225*1.12</f>
        <v>291239879.84000003</v>
      </c>
      <c r="AF225" s="295"/>
      <c r="AG225" s="295"/>
      <c r="AH225" s="26">
        <v>302011129.00000006</v>
      </c>
      <c r="AI225" s="26">
        <v>338252464.48000008</v>
      </c>
      <c r="AJ225" s="19"/>
      <c r="AK225" s="19"/>
      <c r="AL225" s="19">
        <v>302011129.00000006</v>
      </c>
      <c r="AM225" s="19">
        <v>338252464.48000008</v>
      </c>
      <c r="AN225" s="19"/>
      <c r="AO225" s="19"/>
      <c r="AP225" s="19"/>
      <c r="AQ225" s="19"/>
      <c r="AR225" s="19"/>
      <c r="AS225" s="19"/>
      <c r="AT225" s="19"/>
      <c r="AU225" s="19"/>
      <c r="AV225" s="19"/>
      <c r="AW225" s="19">
        <f>Z225+AD225+AH225+AL225+AP225</f>
        <v>864057865</v>
      </c>
      <c r="AX225" s="19">
        <f>AW225*1.12</f>
        <v>967744808.80000007</v>
      </c>
      <c r="AY225" s="19" t="s">
        <v>129</v>
      </c>
      <c r="AZ225" s="41" t="s">
        <v>282</v>
      </c>
      <c r="BA225" s="41" t="s">
        <v>283</v>
      </c>
      <c r="BB225" s="41"/>
      <c r="BC225" s="9"/>
      <c r="BD225" s="1"/>
      <c r="BE225" s="1"/>
      <c r="BF225" s="5"/>
      <c r="BG225" s="5"/>
      <c r="BH225" s="5"/>
      <c r="BI225" s="5"/>
      <c r="BJ225" s="5"/>
      <c r="BK225" s="167" t="s">
        <v>892</v>
      </c>
      <c r="BL225" s="38"/>
      <c r="BM225" s="38"/>
      <c r="BN225" s="38"/>
    </row>
    <row r="226" spans="1:66" s="165" customFormat="1" ht="12.95" customHeight="1" x14ac:dyDescent="0.25">
      <c r="A226" s="15" t="s">
        <v>133</v>
      </c>
      <c r="B226" s="15" t="s">
        <v>218</v>
      </c>
      <c r="C226" s="174" t="s">
        <v>274</v>
      </c>
      <c r="D226" s="174"/>
      <c r="E226" s="174" t="s">
        <v>284</v>
      </c>
      <c r="F226" s="22" t="s">
        <v>275</v>
      </c>
      <c r="G226" s="22" t="s">
        <v>276</v>
      </c>
      <c r="H226" s="22" t="s">
        <v>276</v>
      </c>
      <c r="I226" s="23" t="s">
        <v>120</v>
      </c>
      <c r="J226" s="23"/>
      <c r="K226" s="23"/>
      <c r="L226" s="22">
        <v>100</v>
      </c>
      <c r="M226" s="5">
        <v>230000000</v>
      </c>
      <c r="N226" s="5" t="s">
        <v>137</v>
      </c>
      <c r="O226" s="5" t="s">
        <v>239</v>
      </c>
      <c r="P226" s="23" t="s">
        <v>125</v>
      </c>
      <c r="Q226" s="24">
        <v>230000000</v>
      </c>
      <c r="R226" s="25" t="s">
        <v>266</v>
      </c>
      <c r="S226" s="25"/>
      <c r="T226" s="23"/>
      <c r="U226" s="5" t="s">
        <v>126</v>
      </c>
      <c r="V226" s="23" t="s">
        <v>127</v>
      </c>
      <c r="W226" s="23">
        <v>0</v>
      </c>
      <c r="X226" s="23">
        <v>100</v>
      </c>
      <c r="Y226" s="23">
        <v>0</v>
      </c>
      <c r="Z226" s="39"/>
      <c r="AA226" s="5" t="s">
        <v>138</v>
      </c>
      <c r="AB226" s="26"/>
      <c r="AC226" s="26"/>
      <c r="AD226" s="26">
        <v>222408390</v>
      </c>
      <c r="AE226" s="26">
        <v>249097396.80000001</v>
      </c>
      <c r="AF226" s="26"/>
      <c r="AG226" s="26"/>
      <c r="AH226" s="26">
        <v>222408390</v>
      </c>
      <c r="AI226" s="26">
        <v>249097396.80000001</v>
      </c>
      <c r="AJ226" s="19"/>
      <c r="AK226" s="19"/>
      <c r="AL226" s="19">
        <v>222408390</v>
      </c>
      <c r="AM226" s="19">
        <v>249097396.80000001</v>
      </c>
      <c r="AN226" s="19">
        <v>0</v>
      </c>
      <c r="AO226" s="19">
        <v>0</v>
      </c>
      <c r="AP226" s="19">
        <v>0</v>
      </c>
      <c r="AQ226" s="19">
        <v>0</v>
      </c>
      <c r="AR226" s="19">
        <v>0</v>
      </c>
      <c r="AS226" s="19">
        <v>0</v>
      </c>
      <c r="AT226" s="19">
        <v>0</v>
      </c>
      <c r="AU226" s="19">
        <v>0</v>
      </c>
      <c r="AV226" s="41"/>
      <c r="AW226" s="41"/>
      <c r="AX226" s="41">
        <f t="shared" si="152"/>
        <v>0</v>
      </c>
      <c r="AY226" s="9" t="s">
        <v>129</v>
      </c>
      <c r="AZ226" s="1" t="s">
        <v>285</v>
      </c>
      <c r="BA226" s="1" t="s">
        <v>286</v>
      </c>
      <c r="BB226" s="5"/>
      <c r="BC226" s="5"/>
      <c r="BD226" s="5"/>
      <c r="BE226" s="5"/>
      <c r="BF226" s="5"/>
      <c r="BG226" s="5"/>
      <c r="BH226" s="5"/>
      <c r="BI226" s="5"/>
      <c r="BJ226" s="167"/>
      <c r="BK226" s="27"/>
    </row>
    <row r="227" spans="1:66" s="165" customFormat="1" ht="12.95" customHeight="1" x14ac:dyDescent="0.25">
      <c r="A227" s="15" t="s">
        <v>133</v>
      </c>
      <c r="B227" s="15" t="s">
        <v>218</v>
      </c>
      <c r="C227" s="298" t="s">
        <v>899</v>
      </c>
      <c r="D227" s="298"/>
      <c r="E227" s="299" t="s">
        <v>275</v>
      </c>
      <c r="F227" s="299" t="s">
        <v>275</v>
      </c>
      <c r="G227" s="300" t="s">
        <v>276</v>
      </c>
      <c r="H227" s="300" t="s">
        <v>276</v>
      </c>
      <c r="I227" s="180" t="s">
        <v>120</v>
      </c>
      <c r="J227" s="180"/>
      <c r="K227" s="300"/>
      <c r="L227" s="300">
        <v>100</v>
      </c>
      <c r="M227" s="181">
        <v>230000000</v>
      </c>
      <c r="N227" s="181" t="s">
        <v>137</v>
      </c>
      <c r="O227" s="181" t="s">
        <v>239</v>
      </c>
      <c r="P227" s="180" t="s">
        <v>125</v>
      </c>
      <c r="Q227" s="182">
        <v>230000000</v>
      </c>
      <c r="R227" s="183" t="s">
        <v>266</v>
      </c>
      <c r="S227" s="180"/>
      <c r="T227" s="181"/>
      <c r="U227" s="181" t="s">
        <v>126</v>
      </c>
      <c r="V227" s="180" t="s">
        <v>127</v>
      </c>
      <c r="W227" s="180">
        <v>0</v>
      </c>
      <c r="X227" s="180">
        <v>100</v>
      </c>
      <c r="Y227" s="180">
        <v>0</v>
      </c>
      <c r="Z227" s="184"/>
      <c r="AA227" s="181" t="s">
        <v>138</v>
      </c>
      <c r="AB227" s="301"/>
      <c r="AC227" s="301"/>
      <c r="AD227" s="301">
        <f>222408390-11140495</f>
        <v>211267895</v>
      </c>
      <c r="AE227" s="302">
        <f t="shared" ref="AE227" si="160">AD227*1.12</f>
        <v>236620042.40000004</v>
      </c>
      <c r="AF227" s="301"/>
      <c r="AG227" s="301"/>
      <c r="AH227" s="301">
        <v>222408390</v>
      </c>
      <c r="AI227" s="301">
        <v>249097396.80000001</v>
      </c>
      <c r="AJ227" s="303"/>
      <c r="AK227" s="303"/>
      <c r="AL227" s="303">
        <v>222408390</v>
      </c>
      <c r="AM227" s="303">
        <v>249097396.80000001</v>
      </c>
      <c r="AN227" s="303">
        <v>0</v>
      </c>
      <c r="AO227" s="303">
        <v>0</v>
      </c>
      <c r="AP227" s="303">
        <v>0</v>
      </c>
      <c r="AQ227" s="303">
        <v>0</v>
      </c>
      <c r="AR227" s="303">
        <v>0</v>
      </c>
      <c r="AS227" s="303">
        <v>0</v>
      </c>
      <c r="AT227" s="303">
        <v>0</v>
      </c>
      <c r="AU227" s="161"/>
      <c r="AV227" s="161"/>
      <c r="AW227" s="161">
        <f>Z227+AD227+AH227+AL227+AP227</f>
        <v>656084675</v>
      </c>
      <c r="AX227" s="19">
        <f>AW227*1.12</f>
        <v>734814836.00000012</v>
      </c>
      <c r="AY227" s="161" t="s">
        <v>129</v>
      </c>
      <c r="AZ227" s="161" t="s">
        <v>285</v>
      </c>
      <c r="BA227" s="161" t="s">
        <v>286</v>
      </c>
      <c r="BB227" s="161"/>
      <c r="BC227" s="193"/>
      <c r="BD227" s="152"/>
      <c r="BE227" s="152"/>
      <c r="BF227" s="181"/>
      <c r="BG227" s="181"/>
      <c r="BH227" s="181"/>
      <c r="BI227" s="181"/>
      <c r="BJ227" s="181"/>
      <c r="BK227" s="167" t="s">
        <v>892</v>
      </c>
      <c r="BL227" s="38"/>
      <c r="BM227" s="38"/>
    </row>
    <row r="228" spans="1:66" s="165" customFormat="1" ht="12.95" customHeight="1" x14ac:dyDescent="0.25">
      <c r="A228" s="15" t="s">
        <v>133</v>
      </c>
      <c r="B228" s="15" t="s">
        <v>218</v>
      </c>
      <c r="C228" s="174" t="s">
        <v>284</v>
      </c>
      <c r="D228" s="174"/>
      <c r="E228" s="174" t="s">
        <v>287</v>
      </c>
      <c r="F228" s="22" t="s">
        <v>275</v>
      </c>
      <c r="G228" s="22" t="s">
        <v>288</v>
      </c>
      <c r="H228" s="22" t="s">
        <v>289</v>
      </c>
      <c r="I228" s="23" t="s">
        <v>120</v>
      </c>
      <c r="J228" s="23"/>
      <c r="K228" s="23"/>
      <c r="L228" s="22">
        <v>100</v>
      </c>
      <c r="M228" s="5">
        <v>230000000</v>
      </c>
      <c r="N228" s="5" t="s">
        <v>137</v>
      </c>
      <c r="O228" s="5" t="s">
        <v>239</v>
      </c>
      <c r="P228" s="23" t="s">
        <v>125</v>
      </c>
      <c r="Q228" s="24">
        <v>230000000</v>
      </c>
      <c r="R228" s="25" t="s">
        <v>174</v>
      </c>
      <c r="S228" s="25"/>
      <c r="T228" s="23"/>
      <c r="U228" s="5" t="s">
        <v>126</v>
      </c>
      <c r="V228" s="23" t="s">
        <v>127</v>
      </c>
      <c r="W228" s="23">
        <v>0</v>
      </c>
      <c r="X228" s="23">
        <v>100</v>
      </c>
      <c r="Y228" s="23">
        <v>0</v>
      </c>
      <c r="Z228" s="39"/>
      <c r="AA228" s="5" t="s">
        <v>138</v>
      </c>
      <c r="AB228" s="26"/>
      <c r="AC228" s="26"/>
      <c r="AD228" s="26">
        <v>296417422.80000001</v>
      </c>
      <c r="AE228" s="26">
        <v>331987513.53600007</v>
      </c>
      <c r="AF228" s="26"/>
      <c r="AG228" s="26"/>
      <c r="AH228" s="26">
        <v>296417422.80000001</v>
      </c>
      <c r="AI228" s="26">
        <v>331987513.53600007</v>
      </c>
      <c r="AJ228" s="19"/>
      <c r="AK228" s="19"/>
      <c r="AL228" s="19">
        <v>296417422.80000001</v>
      </c>
      <c r="AM228" s="19">
        <v>331987513.53600007</v>
      </c>
      <c r="AN228" s="19">
        <v>0</v>
      </c>
      <c r="AO228" s="19">
        <v>0</v>
      </c>
      <c r="AP228" s="19">
        <v>0</v>
      </c>
      <c r="AQ228" s="19">
        <v>0</v>
      </c>
      <c r="AR228" s="19">
        <v>0</v>
      </c>
      <c r="AS228" s="19">
        <v>0</v>
      </c>
      <c r="AT228" s="19">
        <v>0</v>
      </c>
      <c r="AU228" s="19">
        <v>0</v>
      </c>
      <c r="AV228" s="41"/>
      <c r="AW228" s="41"/>
      <c r="AX228" s="41">
        <f t="shared" si="152"/>
        <v>0</v>
      </c>
      <c r="AY228" s="9" t="s">
        <v>129</v>
      </c>
      <c r="AZ228" s="1" t="s">
        <v>290</v>
      </c>
      <c r="BA228" s="1" t="s">
        <v>291</v>
      </c>
      <c r="BB228" s="5"/>
      <c r="BC228" s="5"/>
      <c r="BD228" s="5"/>
      <c r="BE228" s="5"/>
      <c r="BF228" s="5"/>
      <c r="BG228" s="5"/>
      <c r="BH228" s="5"/>
      <c r="BI228" s="5"/>
      <c r="BJ228" s="167"/>
      <c r="BK228" s="27"/>
    </row>
    <row r="229" spans="1:66" s="165" customFormat="1" ht="12.95" customHeight="1" x14ac:dyDescent="0.25">
      <c r="A229" s="15" t="s">
        <v>133</v>
      </c>
      <c r="B229" s="15" t="s">
        <v>218</v>
      </c>
      <c r="C229" s="178" t="s">
        <v>902</v>
      </c>
      <c r="D229" s="4"/>
      <c r="E229" s="4"/>
      <c r="F229" s="22" t="s">
        <v>275</v>
      </c>
      <c r="G229" s="22" t="s">
        <v>288</v>
      </c>
      <c r="H229" s="22" t="s">
        <v>289</v>
      </c>
      <c r="I229" s="23" t="s">
        <v>120</v>
      </c>
      <c r="J229" s="297"/>
      <c r="K229" s="297"/>
      <c r="L229" s="22">
        <v>100</v>
      </c>
      <c r="M229" s="5">
        <v>230000000</v>
      </c>
      <c r="N229" s="5" t="s">
        <v>137</v>
      </c>
      <c r="O229" s="5" t="s">
        <v>239</v>
      </c>
      <c r="P229" s="23" t="s">
        <v>125</v>
      </c>
      <c r="Q229" s="24">
        <v>230000000</v>
      </c>
      <c r="R229" s="25" t="s">
        <v>174</v>
      </c>
      <c r="S229" s="25"/>
      <c r="T229" s="23"/>
      <c r="U229" s="5" t="s">
        <v>126</v>
      </c>
      <c r="V229" s="23" t="s">
        <v>127</v>
      </c>
      <c r="W229" s="23">
        <v>0</v>
      </c>
      <c r="X229" s="23">
        <v>100</v>
      </c>
      <c r="Y229" s="23">
        <v>0</v>
      </c>
      <c r="Z229" s="39"/>
      <c r="AA229" s="5" t="s">
        <v>138</v>
      </c>
      <c r="AB229" s="26"/>
      <c r="AC229" s="26"/>
      <c r="AD229" s="26">
        <f>296417422.8-41052464</f>
        <v>255364958.80000001</v>
      </c>
      <c r="AE229" s="296">
        <f t="shared" ref="AE229" si="161">AD229*1.12</f>
        <v>286008753.85600007</v>
      </c>
      <c r="AF229" s="295"/>
      <c r="AG229" s="295"/>
      <c r="AH229" s="26">
        <v>296417422.80000001</v>
      </c>
      <c r="AI229" s="26">
        <v>331987513.53600007</v>
      </c>
      <c r="AJ229" s="19"/>
      <c r="AK229" s="19"/>
      <c r="AL229" s="19">
        <v>296417422.80000001</v>
      </c>
      <c r="AM229" s="19">
        <v>331987513.53600007</v>
      </c>
      <c r="AN229" s="19"/>
      <c r="AO229" s="19"/>
      <c r="AP229" s="19"/>
      <c r="AQ229" s="19"/>
      <c r="AR229" s="19"/>
      <c r="AS229" s="19"/>
      <c r="AT229" s="19"/>
      <c r="AU229" s="19"/>
      <c r="AV229" s="19"/>
      <c r="AW229" s="19">
        <f>Z229+AD229+AH229+AL229+AP229</f>
        <v>848199804.4000001</v>
      </c>
      <c r="AX229" s="19">
        <f>AW229*1.12</f>
        <v>949983780.92800021</v>
      </c>
      <c r="AY229" s="19" t="s">
        <v>129</v>
      </c>
      <c r="AZ229" s="41" t="s">
        <v>290</v>
      </c>
      <c r="BA229" s="41" t="s">
        <v>291</v>
      </c>
      <c r="BB229" s="41"/>
      <c r="BC229" s="9"/>
      <c r="BD229" s="1"/>
      <c r="BE229" s="1"/>
      <c r="BF229" s="5"/>
      <c r="BG229" s="5"/>
      <c r="BH229" s="5"/>
      <c r="BI229" s="5"/>
      <c r="BJ229" s="5"/>
      <c r="BK229" s="167" t="s">
        <v>892</v>
      </c>
      <c r="BL229" s="38"/>
      <c r="BM229" s="38"/>
      <c r="BN229" s="38"/>
    </row>
    <row r="230" spans="1:66" s="165" customFormat="1" ht="12.95" customHeight="1" x14ac:dyDescent="0.25">
      <c r="A230" s="15" t="s">
        <v>133</v>
      </c>
      <c r="B230" s="15" t="s">
        <v>218</v>
      </c>
      <c r="C230" s="174" t="s">
        <v>292</v>
      </c>
      <c r="D230" s="174"/>
      <c r="E230" s="174" t="s">
        <v>292</v>
      </c>
      <c r="F230" s="22" t="s">
        <v>293</v>
      </c>
      <c r="G230" s="22" t="s">
        <v>294</v>
      </c>
      <c r="H230" s="22" t="s">
        <v>294</v>
      </c>
      <c r="I230" s="23" t="s">
        <v>120</v>
      </c>
      <c r="J230" s="23"/>
      <c r="K230" s="23"/>
      <c r="L230" s="22">
        <v>100</v>
      </c>
      <c r="M230" s="5">
        <v>230000000</v>
      </c>
      <c r="N230" s="5" t="s">
        <v>123</v>
      </c>
      <c r="O230" s="5" t="s">
        <v>239</v>
      </c>
      <c r="P230" s="23" t="s">
        <v>125</v>
      </c>
      <c r="Q230" s="24">
        <v>230000000</v>
      </c>
      <c r="R230" s="25" t="s">
        <v>187</v>
      </c>
      <c r="S230" s="25"/>
      <c r="T230" s="23"/>
      <c r="U230" s="5" t="s">
        <v>126</v>
      </c>
      <c r="V230" s="23" t="s">
        <v>127</v>
      </c>
      <c r="W230" s="23">
        <v>0</v>
      </c>
      <c r="X230" s="23">
        <v>100</v>
      </c>
      <c r="Y230" s="23">
        <v>0</v>
      </c>
      <c r="Z230" s="39"/>
      <c r="AA230" s="5" t="s">
        <v>138</v>
      </c>
      <c r="AB230" s="26"/>
      <c r="AC230" s="26"/>
      <c r="AD230" s="26">
        <v>101541119.99999996</v>
      </c>
      <c r="AE230" s="26">
        <v>113726054.39999996</v>
      </c>
      <c r="AF230" s="26"/>
      <c r="AG230" s="26"/>
      <c r="AH230" s="26">
        <v>101541119.99999996</v>
      </c>
      <c r="AI230" s="26">
        <v>113726054.39999996</v>
      </c>
      <c r="AJ230" s="19"/>
      <c r="AK230" s="19"/>
      <c r="AL230" s="19">
        <v>101541119.99999996</v>
      </c>
      <c r="AM230" s="19">
        <v>113726054.39999996</v>
      </c>
      <c r="AN230" s="19">
        <v>0</v>
      </c>
      <c r="AO230" s="19">
        <v>0</v>
      </c>
      <c r="AP230" s="19">
        <v>0</v>
      </c>
      <c r="AQ230" s="19">
        <v>0</v>
      </c>
      <c r="AR230" s="19">
        <v>0</v>
      </c>
      <c r="AS230" s="19">
        <v>0</v>
      </c>
      <c r="AT230" s="19">
        <v>0</v>
      </c>
      <c r="AU230" s="19">
        <v>0</v>
      </c>
      <c r="AV230" s="41"/>
      <c r="AW230" s="41">
        <v>0</v>
      </c>
      <c r="AX230" s="41">
        <f t="shared" si="152"/>
        <v>0</v>
      </c>
      <c r="AY230" s="9" t="s">
        <v>129</v>
      </c>
      <c r="AZ230" s="18" t="s">
        <v>295</v>
      </c>
      <c r="BA230" s="2" t="s">
        <v>296</v>
      </c>
      <c r="BB230" s="5"/>
      <c r="BC230" s="5"/>
      <c r="BD230" s="5"/>
      <c r="BE230" s="5"/>
      <c r="BF230" s="5"/>
      <c r="BG230" s="5"/>
      <c r="BH230" s="5"/>
      <c r="BI230" s="5"/>
      <c r="BJ230" s="167"/>
      <c r="BK230" s="27"/>
    </row>
    <row r="231" spans="1:66" s="165" customFormat="1" ht="12.95" customHeight="1" x14ac:dyDescent="0.25">
      <c r="A231" s="15" t="s">
        <v>133</v>
      </c>
      <c r="B231" s="15" t="s">
        <v>218</v>
      </c>
      <c r="C231" s="175" t="s">
        <v>387</v>
      </c>
      <c r="D231" s="176"/>
      <c r="E231" s="4" t="s">
        <v>292</v>
      </c>
      <c r="F231" s="22" t="s">
        <v>293</v>
      </c>
      <c r="G231" s="22" t="s">
        <v>294</v>
      </c>
      <c r="H231" s="22" t="s">
        <v>294</v>
      </c>
      <c r="I231" s="23" t="s">
        <v>120</v>
      </c>
      <c r="J231" s="23"/>
      <c r="K231" s="23"/>
      <c r="L231" s="22">
        <v>100</v>
      </c>
      <c r="M231" s="5">
        <v>230000000</v>
      </c>
      <c r="N231" s="5" t="s">
        <v>123</v>
      </c>
      <c r="O231" s="1" t="s">
        <v>126</v>
      </c>
      <c r="P231" s="23" t="s">
        <v>125</v>
      </c>
      <c r="Q231" s="24">
        <v>230000000</v>
      </c>
      <c r="R231" s="25" t="s">
        <v>187</v>
      </c>
      <c r="S231" s="25"/>
      <c r="T231" s="23" t="s">
        <v>127</v>
      </c>
      <c r="U231" s="5"/>
      <c r="V231" s="23"/>
      <c r="W231" s="23">
        <v>0</v>
      </c>
      <c r="X231" s="23">
        <v>100</v>
      </c>
      <c r="Y231" s="23">
        <v>0</v>
      </c>
      <c r="Z231" s="39"/>
      <c r="AA231" s="5" t="s">
        <v>138</v>
      </c>
      <c r="AB231" s="26"/>
      <c r="AC231" s="26"/>
      <c r="AD231" s="26">
        <v>79076512</v>
      </c>
      <c r="AE231" s="18">
        <f t="shared" ref="AE231:AE232" si="162">AD231*1.12</f>
        <v>88565693.440000013</v>
      </c>
      <c r="AF231" s="26"/>
      <c r="AG231" s="26"/>
      <c r="AH231" s="26">
        <v>101541119.99999996</v>
      </c>
      <c r="AI231" s="18">
        <f t="shared" ref="AI231:AI232" si="163">AH231*1.12</f>
        <v>113726054.39999996</v>
      </c>
      <c r="AJ231" s="19"/>
      <c r="AK231" s="19"/>
      <c r="AL231" s="19">
        <v>101541119.99999996</v>
      </c>
      <c r="AM231" s="18">
        <f t="shared" ref="AM231:AM232" si="164">AL231*1.12</f>
        <v>113726054.39999996</v>
      </c>
      <c r="AN231" s="19">
        <v>0</v>
      </c>
      <c r="AO231" s="19">
        <v>0</v>
      </c>
      <c r="AP231" s="19">
        <v>0</v>
      </c>
      <c r="AQ231" s="19">
        <v>0</v>
      </c>
      <c r="AR231" s="19">
        <v>0</v>
      </c>
      <c r="AS231" s="19">
        <v>0</v>
      </c>
      <c r="AT231" s="19">
        <v>0</v>
      </c>
      <c r="AU231" s="19">
        <v>0</v>
      </c>
      <c r="AV231" s="64"/>
      <c r="AW231" s="41">
        <v>0</v>
      </c>
      <c r="AX231" s="41">
        <f t="shared" ref="AX231" si="165">AW231*1.12</f>
        <v>0</v>
      </c>
      <c r="AY231" s="12" t="s">
        <v>129</v>
      </c>
      <c r="AZ231" s="1" t="s">
        <v>295</v>
      </c>
      <c r="BA231" s="1" t="s">
        <v>296</v>
      </c>
      <c r="BB231" s="5"/>
      <c r="BC231" s="5"/>
      <c r="BD231" s="5"/>
      <c r="BE231" s="5"/>
      <c r="BF231" s="5"/>
      <c r="BG231" s="5"/>
      <c r="BH231" s="5"/>
      <c r="BI231" s="5"/>
      <c r="BJ231" s="167"/>
      <c r="BK231" s="27" t="s">
        <v>388</v>
      </c>
    </row>
    <row r="232" spans="1:66" s="165" customFormat="1" ht="12.95" customHeight="1" x14ac:dyDescent="0.25">
      <c r="A232" s="15" t="s">
        <v>133</v>
      </c>
      <c r="B232" s="15" t="s">
        <v>218</v>
      </c>
      <c r="C232" s="175" t="s">
        <v>545</v>
      </c>
      <c r="D232" s="177"/>
      <c r="E232" s="4" t="s">
        <v>292</v>
      </c>
      <c r="F232" s="22" t="s">
        <v>293</v>
      </c>
      <c r="G232" s="22" t="s">
        <v>294</v>
      </c>
      <c r="H232" s="22" t="s">
        <v>294</v>
      </c>
      <c r="I232" s="23" t="s">
        <v>120</v>
      </c>
      <c r="J232" s="23"/>
      <c r="K232" s="23"/>
      <c r="L232" s="22">
        <v>100</v>
      </c>
      <c r="M232" s="5">
        <v>230000000</v>
      </c>
      <c r="N232" s="5" t="s">
        <v>123</v>
      </c>
      <c r="O232" s="1" t="s">
        <v>166</v>
      </c>
      <c r="P232" s="23" t="s">
        <v>125</v>
      </c>
      <c r="Q232" s="24">
        <v>230000000</v>
      </c>
      <c r="R232" s="2" t="s">
        <v>382</v>
      </c>
      <c r="S232" s="25"/>
      <c r="T232" s="23" t="s">
        <v>127</v>
      </c>
      <c r="U232" s="5"/>
      <c r="V232" s="23"/>
      <c r="W232" s="23">
        <v>0</v>
      </c>
      <c r="X232" s="23">
        <v>100</v>
      </c>
      <c r="Y232" s="23">
        <v>0</v>
      </c>
      <c r="Z232" s="39"/>
      <c r="AA232" s="5" t="s">
        <v>138</v>
      </c>
      <c r="AB232" s="26"/>
      <c r="AC232" s="26"/>
      <c r="AD232" s="26">
        <v>79076512</v>
      </c>
      <c r="AE232" s="18">
        <f t="shared" si="162"/>
        <v>88565693.440000013</v>
      </c>
      <c r="AF232" s="26"/>
      <c r="AG232" s="26"/>
      <c r="AH232" s="26">
        <v>101541119.99999996</v>
      </c>
      <c r="AI232" s="18">
        <f t="shared" si="163"/>
        <v>113726054.39999996</v>
      </c>
      <c r="AJ232" s="19"/>
      <c r="AK232" s="19"/>
      <c r="AL232" s="19">
        <v>101541119.99999996</v>
      </c>
      <c r="AM232" s="18">
        <f t="shared" si="164"/>
        <v>113726054.39999996</v>
      </c>
      <c r="AN232" s="19"/>
      <c r="AO232" s="19"/>
      <c r="AP232" s="19"/>
      <c r="AQ232" s="19"/>
      <c r="AR232" s="19"/>
      <c r="AS232" s="19"/>
      <c r="AT232" s="19"/>
      <c r="AU232" s="19"/>
      <c r="AV232" s="64"/>
      <c r="AW232" s="41">
        <v>0</v>
      </c>
      <c r="AX232" s="41">
        <f t="shared" si="152"/>
        <v>0</v>
      </c>
      <c r="AY232" s="12" t="s">
        <v>129</v>
      </c>
      <c r="AZ232" s="1" t="s">
        <v>295</v>
      </c>
      <c r="BA232" s="1" t="s">
        <v>296</v>
      </c>
      <c r="BB232" s="5"/>
      <c r="BC232" s="5"/>
      <c r="BD232" s="5"/>
      <c r="BE232" s="5"/>
      <c r="BF232" s="5"/>
      <c r="BG232" s="5"/>
      <c r="BH232" s="5"/>
      <c r="BI232" s="5"/>
      <c r="BJ232" s="167"/>
      <c r="BK232" s="27" t="s">
        <v>375</v>
      </c>
    </row>
    <row r="233" spans="1:66" s="165" customFormat="1" ht="12.95" customHeight="1" x14ac:dyDescent="0.25">
      <c r="A233" s="15" t="s">
        <v>133</v>
      </c>
      <c r="B233" s="15" t="s">
        <v>218</v>
      </c>
      <c r="C233" s="174" t="s">
        <v>287</v>
      </c>
      <c r="D233" s="174"/>
      <c r="E233" s="174" t="s">
        <v>297</v>
      </c>
      <c r="F233" s="22" t="s">
        <v>298</v>
      </c>
      <c r="G233" s="22" t="s">
        <v>299</v>
      </c>
      <c r="H233" s="22" t="s">
        <v>299</v>
      </c>
      <c r="I233" s="23" t="s">
        <v>120</v>
      </c>
      <c r="J233" s="23"/>
      <c r="K233" s="23"/>
      <c r="L233" s="22">
        <v>100</v>
      </c>
      <c r="M233" s="5">
        <v>230000000</v>
      </c>
      <c r="N233" s="5" t="s">
        <v>137</v>
      </c>
      <c r="O233" s="5" t="s">
        <v>239</v>
      </c>
      <c r="P233" s="23" t="s">
        <v>125</v>
      </c>
      <c r="Q233" s="24">
        <v>230000000</v>
      </c>
      <c r="R233" s="25" t="s">
        <v>189</v>
      </c>
      <c r="S233" s="25"/>
      <c r="T233" s="23"/>
      <c r="U233" s="5" t="s">
        <v>126</v>
      </c>
      <c r="V233" s="23" t="s">
        <v>127</v>
      </c>
      <c r="W233" s="23">
        <v>0</v>
      </c>
      <c r="X233" s="23">
        <v>100</v>
      </c>
      <c r="Y233" s="23">
        <v>0</v>
      </c>
      <c r="Z233" s="39"/>
      <c r="AA233" s="5" t="s">
        <v>138</v>
      </c>
      <c r="AB233" s="26"/>
      <c r="AC233" s="26"/>
      <c r="AD233" s="26">
        <v>521302350.00000024</v>
      </c>
      <c r="AE233" s="26">
        <v>583858632.00000036</v>
      </c>
      <c r="AF233" s="26"/>
      <c r="AG233" s="26"/>
      <c r="AH233" s="26">
        <v>521302350.00000024</v>
      </c>
      <c r="AI233" s="26">
        <v>583858632.00000036</v>
      </c>
      <c r="AJ233" s="19"/>
      <c r="AK233" s="19"/>
      <c r="AL233" s="19">
        <v>521302350.00000024</v>
      </c>
      <c r="AM233" s="19">
        <v>583858632.00000036</v>
      </c>
      <c r="AN233" s="19">
        <v>0</v>
      </c>
      <c r="AO233" s="19">
        <v>0</v>
      </c>
      <c r="AP233" s="19">
        <v>0</v>
      </c>
      <c r="AQ233" s="19">
        <v>0</v>
      </c>
      <c r="AR233" s="19">
        <v>0</v>
      </c>
      <c r="AS233" s="19">
        <v>0</v>
      </c>
      <c r="AT233" s="19">
        <v>0</v>
      </c>
      <c r="AU233" s="19">
        <v>0</v>
      </c>
      <c r="AV233" s="41"/>
      <c r="AW233" s="41">
        <v>0</v>
      </c>
      <c r="AX233" s="41">
        <f t="shared" ref="AX233:AX234" si="166">AW233*1.12</f>
        <v>0</v>
      </c>
      <c r="AY233" s="12" t="s">
        <v>129</v>
      </c>
      <c r="AZ233" s="1" t="s">
        <v>300</v>
      </c>
      <c r="BA233" s="1" t="s">
        <v>301</v>
      </c>
      <c r="BB233" s="5"/>
      <c r="BC233" s="5"/>
      <c r="BD233" s="5"/>
      <c r="BE233" s="5"/>
      <c r="BF233" s="5"/>
      <c r="BG233" s="5"/>
      <c r="BH233" s="5"/>
      <c r="BI233" s="5"/>
      <c r="BJ233" s="167"/>
      <c r="BK233" s="27"/>
    </row>
    <row r="234" spans="1:66" s="165" customFormat="1" ht="12.95" customHeight="1" x14ac:dyDescent="0.25">
      <c r="A234" s="15" t="s">
        <v>133</v>
      </c>
      <c r="B234" s="15" t="s">
        <v>218</v>
      </c>
      <c r="C234" s="175" t="s">
        <v>389</v>
      </c>
      <c r="D234" s="176"/>
      <c r="E234" s="4" t="s">
        <v>297</v>
      </c>
      <c r="F234" s="22" t="s">
        <v>298</v>
      </c>
      <c r="G234" s="22" t="s">
        <v>299</v>
      </c>
      <c r="H234" s="22" t="s">
        <v>299</v>
      </c>
      <c r="I234" s="23" t="s">
        <v>120</v>
      </c>
      <c r="J234" s="23"/>
      <c r="K234" s="23"/>
      <c r="L234" s="22">
        <v>100</v>
      </c>
      <c r="M234" s="5">
        <v>230000000</v>
      </c>
      <c r="N234" s="5" t="s">
        <v>137</v>
      </c>
      <c r="O234" s="1" t="s">
        <v>126</v>
      </c>
      <c r="P234" s="23" t="s">
        <v>125</v>
      </c>
      <c r="Q234" s="24">
        <v>230000000</v>
      </c>
      <c r="R234" s="25" t="s">
        <v>189</v>
      </c>
      <c r="S234" s="25"/>
      <c r="T234" s="23" t="s">
        <v>127</v>
      </c>
      <c r="U234" s="5"/>
      <c r="V234" s="23"/>
      <c r="W234" s="23">
        <v>0</v>
      </c>
      <c r="X234" s="23">
        <v>100</v>
      </c>
      <c r="Y234" s="23">
        <v>0</v>
      </c>
      <c r="Z234" s="39"/>
      <c r="AA234" s="5" t="s">
        <v>138</v>
      </c>
      <c r="AB234" s="26"/>
      <c r="AC234" s="26"/>
      <c r="AD234" s="26">
        <v>395285850</v>
      </c>
      <c r="AE234" s="18">
        <f t="shared" ref="AE234:AE235" si="167">AD234*1.12</f>
        <v>442720152.00000006</v>
      </c>
      <c r="AF234" s="26"/>
      <c r="AG234" s="26"/>
      <c r="AH234" s="26">
        <v>521302350.00000024</v>
      </c>
      <c r="AI234" s="18">
        <f t="shared" ref="AI234:AI235" si="168">AH234*1.12</f>
        <v>583858632.00000036</v>
      </c>
      <c r="AJ234" s="19"/>
      <c r="AK234" s="19"/>
      <c r="AL234" s="19">
        <v>521302350.00000024</v>
      </c>
      <c r="AM234" s="18">
        <f t="shared" ref="AM234:AM235" si="169">AL234*1.12</f>
        <v>583858632.00000036</v>
      </c>
      <c r="AN234" s="19">
        <v>0</v>
      </c>
      <c r="AO234" s="19">
        <v>0</v>
      </c>
      <c r="AP234" s="19">
        <v>0</v>
      </c>
      <c r="AQ234" s="19">
        <v>0</v>
      </c>
      <c r="AR234" s="19">
        <v>0</v>
      </c>
      <c r="AS234" s="19">
        <v>0</v>
      </c>
      <c r="AT234" s="19">
        <v>0</v>
      </c>
      <c r="AU234" s="19">
        <v>0</v>
      </c>
      <c r="AV234" s="64"/>
      <c r="AW234" s="41">
        <v>0</v>
      </c>
      <c r="AX234" s="41">
        <f t="shared" si="166"/>
        <v>0</v>
      </c>
      <c r="AY234" s="12" t="s">
        <v>129</v>
      </c>
      <c r="AZ234" s="1" t="s">
        <v>300</v>
      </c>
      <c r="BA234" s="1" t="s">
        <v>301</v>
      </c>
      <c r="BB234" s="5"/>
      <c r="BC234" s="5"/>
      <c r="BD234" s="5"/>
      <c r="BE234" s="5"/>
      <c r="BF234" s="5"/>
      <c r="BG234" s="5"/>
      <c r="BH234" s="5"/>
      <c r="BI234" s="5"/>
      <c r="BJ234" s="167"/>
      <c r="BK234" s="27" t="s">
        <v>388</v>
      </c>
    </row>
    <row r="235" spans="1:66" s="165" customFormat="1" ht="12.95" customHeight="1" x14ac:dyDescent="0.25">
      <c r="A235" s="15" t="s">
        <v>133</v>
      </c>
      <c r="B235" s="15" t="s">
        <v>218</v>
      </c>
      <c r="C235" s="175" t="s">
        <v>546</v>
      </c>
      <c r="D235" s="177"/>
      <c r="E235" s="4" t="s">
        <v>297</v>
      </c>
      <c r="F235" s="22" t="s">
        <v>298</v>
      </c>
      <c r="G235" s="22" t="s">
        <v>299</v>
      </c>
      <c r="H235" s="22" t="s">
        <v>299</v>
      </c>
      <c r="I235" s="23" t="s">
        <v>120</v>
      </c>
      <c r="J235" s="23"/>
      <c r="K235" s="23"/>
      <c r="L235" s="22">
        <v>100</v>
      </c>
      <c r="M235" s="5">
        <v>230000000</v>
      </c>
      <c r="N235" s="5" t="s">
        <v>137</v>
      </c>
      <c r="O235" s="1" t="s">
        <v>166</v>
      </c>
      <c r="P235" s="23" t="s">
        <v>125</v>
      </c>
      <c r="Q235" s="24">
        <v>230000000</v>
      </c>
      <c r="R235" s="2" t="s">
        <v>382</v>
      </c>
      <c r="S235" s="25"/>
      <c r="T235" s="23" t="s">
        <v>127</v>
      </c>
      <c r="U235" s="5"/>
      <c r="V235" s="23"/>
      <c r="W235" s="23">
        <v>0</v>
      </c>
      <c r="X235" s="23">
        <v>100</v>
      </c>
      <c r="Y235" s="23">
        <v>0</v>
      </c>
      <c r="Z235" s="39"/>
      <c r="AA235" s="5" t="s">
        <v>138</v>
      </c>
      <c r="AB235" s="26"/>
      <c r="AC235" s="26"/>
      <c r="AD235" s="26">
        <v>395285850</v>
      </c>
      <c r="AE235" s="18">
        <f t="shared" si="167"/>
        <v>442720152.00000006</v>
      </c>
      <c r="AF235" s="26"/>
      <c r="AG235" s="26"/>
      <c r="AH235" s="26">
        <v>521302350.00000024</v>
      </c>
      <c r="AI235" s="18">
        <f t="shared" si="168"/>
        <v>583858632.00000036</v>
      </c>
      <c r="AJ235" s="19"/>
      <c r="AK235" s="19"/>
      <c r="AL235" s="19">
        <v>521302350.00000024</v>
      </c>
      <c r="AM235" s="18">
        <f t="shared" si="169"/>
        <v>583858632.00000036</v>
      </c>
      <c r="AN235" s="19"/>
      <c r="AO235" s="19"/>
      <c r="AP235" s="19"/>
      <c r="AQ235" s="19"/>
      <c r="AR235" s="19"/>
      <c r="AS235" s="19"/>
      <c r="AT235" s="19"/>
      <c r="AU235" s="19"/>
      <c r="AV235" s="64"/>
      <c r="AW235" s="41">
        <v>0</v>
      </c>
      <c r="AX235" s="41">
        <f t="shared" si="152"/>
        <v>0</v>
      </c>
      <c r="AY235" s="12" t="s">
        <v>129</v>
      </c>
      <c r="AZ235" s="1" t="s">
        <v>300</v>
      </c>
      <c r="BA235" s="1" t="s">
        <v>301</v>
      </c>
      <c r="BB235" s="5"/>
      <c r="BC235" s="5"/>
      <c r="BD235" s="5"/>
      <c r="BE235" s="5"/>
      <c r="BF235" s="5"/>
      <c r="BG235" s="5"/>
      <c r="BH235" s="5"/>
      <c r="BI235" s="5"/>
      <c r="BJ235" s="167"/>
      <c r="BK235" s="27" t="s">
        <v>375</v>
      </c>
    </row>
    <row r="236" spans="1:66" s="165" customFormat="1" ht="12.95" customHeight="1" x14ac:dyDescent="0.25">
      <c r="A236" s="15" t="s">
        <v>133</v>
      </c>
      <c r="B236" s="15" t="s">
        <v>218</v>
      </c>
      <c r="C236" s="174" t="s">
        <v>302</v>
      </c>
      <c r="D236" s="174"/>
      <c r="E236" s="174" t="s">
        <v>260</v>
      </c>
      <c r="F236" s="22" t="s">
        <v>303</v>
      </c>
      <c r="G236" s="22" t="s">
        <v>304</v>
      </c>
      <c r="H236" s="22" t="s">
        <v>304</v>
      </c>
      <c r="I236" s="23" t="s">
        <v>120</v>
      </c>
      <c r="J236" s="23"/>
      <c r="K236" s="23"/>
      <c r="L236" s="22">
        <v>100</v>
      </c>
      <c r="M236" s="5">
        <v>230000000</v>
      </c>
      <c r="N236" s="5" t="s">
        <v>137</v>
      </c>
      <c r="O236" s="5" t="s">
        <v>239</v>
      </c>
      <c r="P236" s="23" t="s">
        <v>125</v>
      </c>
      <c r="Q236" s="24">
        <v>230000000</v>
      </c>
      <c r="R236" s="25" t="s">
        <v>189</v>
      </c>
      <c r="S236" s="25"/>
      <c r="T236" s="23"/>
      <c r="U236" s="5" t="s">
        <v>126</v>
      </c>
      <c r="V236" s="23" t="s">
        <v>127</v>
      </c>
      <c r="W236" s="23">
        <v>0</v>
      </c>
      <c r="X236" s="23">
        <v>100</v>
      </c>
      <c r="Y236" s="23">
        <v>0</v>
      </c>
      <c r="Z236" s="39"/>
      <c r="AA236" s="5" t="s">
        <v>138</v>
      </c>
      <c r="AB236" s="26"/>
      <c r="AC236" s="26"/>
      <c r="AD236" s="26">
        <v>243107652</v>
      </c>
      <c r="AE236" s="26">
        <v>272280570.24000001</v>
      </c>
      <c r="AF236" s="26"/>
      <c r="AG236" s="26"/>
      <c r="AH236" s="26">
        <v>243107652</v>
      </c>
      <c r="AI236" s="26">
        <v>272280570.24000001</v>
      </c>
      <c r="AJ236" s="19"/>
      <c r="AK236" s="19"/>
      <c r="AL236" s="19">
        <v>243107652</v>
      </c>
      <c r="AM236" s="19">
        <v>272280570.24000001</v>
      </c>
      <c r="AN236" s="19">
        <v>0</v>
      </c>
      <c r="AO236" s="19">
        <v>0</v>
      </c>
      <c r="AP236" s="19">
        <v>0</v>
      </c>
      <c r="AQ236" s="19">
        <v>0</v>
      </c>
      <c r="AR236" s="19">
        <v>0</v>
      </c>
      <c r="AS236" s="19">
        <v>0</v>
      </c>
      <c r="AT236" s="19">
        <v>0</v>
      </c>
      <c r="AU236" s="19">
        <v>0</v>
      </c>
      <c r="AV236" s="41"/>
      <c r="AW236" s="41">
        <v>0</v>
      </c>
      <c r="AX236" s="41">
        <f t="shared" ref="AX236:AX237" si="170">AW236*1.12</f>
        <v>0</v>
      </c>
      <c r="AY236" s="9" t="s">
        <v>129</v>
      </c>
      <c r="AZ236" s="1" t="s">
        <v>305</v>
      </c>
      <c r="BA236" s="1" t="s">
        <v>306</v>
      </c>
      <c r="BB236" s="5"/>
      <c r="BC236" s="5"/>
      <c r="BD236" s="5"/>
      <c r="BE236" s="5"/>
      <c r="BF236" s="5"/>
      <c r="BG236" s="5"/>
      <c r="BH236" s="5"/>
      <c r="BI236" s="5"/>
      <c r="BJ236" s="167"/>
      <c r="BK236" s="27"/>
    </row>
    <row r="237" spans="1:66" s="165" customFormat="1" ht="12.95" customHeight="1" x14ac:dyDescent="0.25">
      <c r="A237" s="15" t="s">
        <v>133</v>
      </c>
      <c r="B237" s="15" t="s">
        <v>218</v>
      </c>
      <c r="C237" s="175" t="s">
        <v>390</v>
      </c>
      <c r="D237" s="176"/>
      <c r="E237" s="4" t="s">
        <v>260</v>
      </c>
      <c r="F237" s="22" t="s">
        <v>303</v>
      </c>
      <c r="G237" s="22" t="s">
        <v>304</v>
      </c>
      <c r="H237" s="22" t="s">
        <v>304</v>
      </c>
      <c r="I237" s="23" t="s">
        <v>120</v>
      </c>
      <c r="J237" s="23"/>
      <c r="K237" s="23"/>
      <c r="L237" s="22">
        <v>100</v>
      </c>
      <c r="M237" s="5">
        <v>230000000</v>
      </c>
      <c r="N237" s="5" t="s">
        <v>137</v>
      </c>
      <c r="O237" s="1" t="s">
        <v>126</v>
      </c>
      <c r="P237" s="23" t="s">
        <v>125</v>
      </c>
      <c r="Q237" s="24">
        <v>230000000</v>
      </c>
      <c r="R237" s="25" t="s">
        <v>189</v>
      </c>
      <c r="S237" s="25"/>
      <c r="T237" s="23" t="s">
        <v>127</v>
      </c>
      <c r="U237" s="5"/>
      <c r="V237" s="23"/>
      <c r="W237" s="23">
        <v>0</v>
      </c>
      <c r="X237" s="23">
        <v>100</v>
      </c>
      <c r="Y237" s="23">
        <v>0</v>
      </c>
      <c r="Z237" s="39"/>
      <c r="AA237" s="5" t="s">
        <v>138</v>
      </c>
      <c r="AB237" s="26"/>
      <c r="AC237" s="26"/>
      <c r="AD237" s="26">
        <v>188750236</v>
      </c>
      <c r="AE237" s="18">
        <f t="shared" ref="AE237:AE238" si="171">AD237*1.12</f>
        <v>211400264.32000002</v>
      </c>
      <c r="AF237" s="26"/>
      <c r="AG237" s="26"/>
      <c r="AH237" s="26">
        <v>243107652</v>
      </c>
      <c r="AI237" s="18">
        <f t="shared" ref="AI237:AI238" si="172">AH237*1.12</f>
        <v>272280570.24000001</v>
      </c>
      <c r="AJ237" s="19"/>
      <c r="AK237" s="19"/>
      <c r="AL237" s="19">
        <v>243107652</v>
      </c>
      <c r="AM237" s="18">
        <f t="shared" ref="AM237:AM238" si="173">AL237*1.12</f>
        <v>272280570.24000001</v>
      </c>
      <c r="AN237" s="19">
        <v>0</v>
      </c>
      <c r="AO237" s="19">
        <v>0</v>
      </c>
      <c r="AP237" s="19">
        <v>0</v>
      </c>
      <c r="AQ237" s="19">
        <v>0</v>
      </c>
      <c r="AR237" s="19">
        <v>0</v>
      </c>
      <c r="AS237" s="19">
        <v>0</v>
      </c>
      <c r="AT237" s="19">
        <v>0</v>
      </c>
      <c r="AU237" s="19">
        <v>0</v>
      </c>
      <c r="AV237" s="64"/>
      <c r="AW237" s="41">
        <v>0</v>
      </c>
      <c r="AX237" s="41">
        <f t="shared" si="170"/>
        <v>0</v>
      </c>
      <c r="AY237" s="9" t="s">
        <v>129</v>
      </c>
      <c r="AZ237" s="1" t="s">
        <v>305</v>
      </c>
      <c r="BA237" s="1" t="s">
        <v>306</v>
      </c>
      <c r="BB237" s="5"/>
      <c r="BC237" s="5"/>
      <c r="BD237" s="5"/>
      <c r="BE237" s="5"/>
      <c r="BF237" s="5"/>
      <c r="BG237" s="5"/>
      <c r="BH237" s="5"/>
      <c r="BI237" s="5"/>
      <c r="BJ237" s="167"/>
      <c r="BK237" s="27" t="s">
        <v>388</v>
      </c>
    </row>
    <row r="238" spans="1:66" s="165" customFormat="1" ht="12.95" customHeight="1" x14ac:dyDescent="0.25">
      <c r="A238" s="15" t="s">
        <v>133</v>
      </c>
      <c r="B238" s="15" t="s">
        <v>218</v>
      </c>
      <c r="C238" s="175" t="s">
        <v>547</v>
      </c>
      <c r="D238" s="177"/>
      <c r="E238" s="4" t="s">
        <v>260</v>
      </c>
      <c r="F238" s="22" t="s">
        <v>303</v>
      </c>
      <c r="G238" s="22" t="s">
        <v>304</v>
      </c>
      <c r="H238" s="22" t="s">
        <v>304</v>
      </c>
      <c r="I238" s="23" t="s">
        <v>120</v>
      </c>
      <c r="J238" s="23"/>
      <c r="K238" s="23"/>
      <c r="L238" s="22">
        <v>100</v>
      </c>
      <c r="M238" s="5">
        <v>230000000</v>
      </c>
      <c r="N238" s="5" t="s">
        <v>137</v>
      </c>
      <c r="O238" s="1" t="s">
        <v>166</v>
      </c>
      <c r="P238" s="23" t="s">
        <v>125</v>
      </c>
      <c r="Q238" s="24">
        <v>230000000</v>
      </c>
      <c r="R238" s="2" t="s">
        <v>382</v>
      </c>
      <c r="S238" s="25"/>
      <c r="T238" s="23" t="s">
        <v>127</v>
      </c>
      <c r="U238" s="5"/>
      <c r="V238" s="23"/>
      <c r="W238" s="23">
        <v>0</v>
      </c>
      <c r="X238" s="23">
        <v>100</v>
      </c>
      <c r="Y238" s="23">
        <v>0</v>
      </c>
      <c r="Z238" s="39"/>
      <c r="AA238" s="5" t="s">
        <v>138</v>
      </c>
      <c r="AB238" s="26"/>
      <c r="AC238" s="26"/>
      <c r="AD238" s="26">
        <v>188750236</v>
      </c>
      <c r="AE238" s="18">
        <f t="shared" si="171"/>
        <v>211400264.32000002</v>
      </c>
      <c r="AF238" s="26"/>
      <c r="AG238" s="26"/>
      <c r="AH238" s="26">
        <v>243107652</v>
      </c>
      <c r="AI238" s="18">
        <f t="shared" si="172"/>
        <v>272280570.24000001</v>
      </c>
      <c r="AJ238" s="19"/>
      <c r="AK238" s="19"/>
      <c r="AL238" s="19">
        <v>243107652</v>
      </c>
      <c r="AM238" s="18">
        <f t="shared" si="173"/>
        <v>272280570.24000001</v>
      </c>
      <c r="AN238" s="19"/>
      <c r="AO238" s="19"/>
      <c r="AP238" s="19"/>
      <c r="AQ238" s="19"/>
      <c r="AR238" s="19"/>
      <c r="AS238" s="19"/>
      <c r="AT238" s="19"/>
      <c r="AU238" s="19"/>
      <c r="AV238" s="64"/>
      <c r="AW238" s="41">
        <v>0</v>
      </c>
      <c r="AX238" s="41">
        <f t="shared" si="152"/>
        <v>0</v>
      </c>
      <c r="AY238" s="9" t="s">
        <v>129</v>
      </c>
      <c r="AZ238" s="1" t="s">
        <v>305</v>
      </c>
      <c r="BA238" s="1" t="s">
        <v>306</v>
      </c>
      <c r="BB238" s="5"/>
      <c r="BC238" s="5"/>
      <c r="BD238" s="5"/>
      <c r="BE238" s="5"/>
      <c r="BF238" s="5"/>
      <c r="BG238" s="5"/>
      <c r="BH238" s="5"/>
      <c r="BI238" s="5"/>
      <c r="BJ238" s="167"/>
      <c r="BK238" s="27" t="s">
        <v>375</v>
      </c>
    </row>
    <row r="239" spans="1:66" s="165" customFormat="1" ht="12.95" customHeight="1" x14ac:dyDescent="0.25">
      <c r="A239" s="15" t="s">
        <v>133</v>
      </c>
      <c r="B239" s="15" t="s">
        <v>218</v>
      </c>
      <c r="C239" s="174" t="s">
        <v>307</v>
      </c>
      <c r="D239" s="174"/>
      <c r="E239" s="174" t="s">
        <v>308</v>
      </c>
      <c r="F239" s="22" t="s">
        <v>309</v>
      </c>
      <c r="G239" s="22" t="s">
        <v>310</v>
      </c>
      <c r="H239" s="22" t="s">
        <v>310</v>
      </c>
      <c r="I239" s="23" t="s">
        <v>120</v>
      </c>
      <c r="J239" s="23"/>
      <c r="K239" s="23"/>
      <c r="L239" s="22">
        <v>100</v>
      </c>
      <c r="M239" s="5">
        <v>230000000</v>
      </c>
      <c r="N239" s="5" t="s">
        <v>137</v>
      </c>
      <c r="O239" s="5" t="s">
        <v>239</v>
      </c>
      <c r="P239" s="23" t="s">
        <v>125</v>
      </c>
      <c r="Q239" s="24">
        <v>230000000</v>
      </c>
      <c r="R239" s="25" t="s">
        <v>189</v>
      </c>
      <c r="S239" s="25"/>
      <c r="T239" s="23"/>
      <c r="U239" s="5" t="s">
        <v>126</v>
      </c>
      <c r="V239" s="23" t="s">
        <v>127</v>
      </c>
      <c r="W239" s="23">
        <v>0</v>
      </c>
      <c r="X239" s="23">
        <v>100</v>
      </c>
      <c r="Y239" s="23">
        <v>0</v>
      </c>
      <c r="Z239" s="39"/>
      <c r="AA239" s="5" t="s">
        <v>138</v>
      </c>
      <c r="AB239" s="26"/>
      <c r="AC239" s="26"/>
      <c r="AD239" s="26">
        <v>517685594.99999988</v>
      </c>
      <c r="AE239" s="26">
        <v>579807866.39999998</v>
      </c>
      <c r="AF239" s="26"/>
      <c r="AG239" s="26"/>
      <c r="AH239" s="26">
        <v>517685594.99999988</v>
      </c>
      <c r="AI239" s="26">
        <v>579807866.39999998</v>
      </c>
      <c r="AJ239" s="19"/>
      <c r="AK239" s="19"/>
      <c r="AL239" s="19">
        <v>517685594.99999988</v>
      </c>
      <c r="AM239" s="19">
        <v>579807866.39999998</v>
      </c>
      <c r="AN239" s="19">
        <v>0</v>
      </c>
      <c r="AO239" s="19">
        <v>0</v>
      </c>
      <c r="AP239" s="19">
        <v>0</v>
      </c>
      <c r="AQ239" s="19">
        <v>0</v>
      </c>
      <c r="AR239" s="19">
        <v>0</v>
      </c>
      <c r="AS239" s="19">
        <v>0</v>
      </c>
      <c r="AT239" s="19">
        <v>0</v>
      </c>
      <c r="AU239" s="19">
        <v>0</v>
      </c>
      <c r="AV239" s="41"/>
      <c r="AW239" s="41">
        <v>0</v>
      </c>
      <c r="AX239" s="41">
        <f t="shared" ref="AX239:AX240" si="174">AW239*1.12</f>
        <v>0</v>
      </c>
      <c r="AY239" s="9" t="s">
        <v>129</v>
      </c>
      <c r="AZ239" s="1" t="s">
        <v>311</v>
      </c>
      <c r="BA239" s="1" t="s">
        <v>312</v>
      </c>
      <c r="BB239" s="5"/>
      <c r="BC239" s="5"/>
      <c r="BD239" s="5"/>
      <c r="BE239" s="5"/>
      <c r="BF239" s="5"/>
      <c r="BG239" s="5"/>
      <c r="BH239" s="5"/>
      <c r="BI239" s="5"/>
      <c r="BJ239" s="167"/>
      <c r="BK239" s="27"/>
    </row>
    <row r="240" spans="1:66" s="165" customFormat="1" ht="12.95" customHeight="1" x14ac:dyDescent="0.25">
      <c r="A240" s="15" t="s">
        <v>133</v>
      </c>
      <c r="B240" s="15" t="s">
        <v>218</v>
      </c>
      <c r="C240" s="175" t="s">
        <v>391</v>
      </c>
      <c r="D240" s="176"/>
      <c r="E240" s="4" t="s">
        <v>308</v>
      </c>
      <c r="F240" s="22" t="s">
        <v>309</v>
      </c>
      <c r="G240" s="22" t="s">
        <v>310</v>
      </c>
      <c r="H240" s="22" t="s">
        <v>310</v>
      </c>
      <c r="I240" s="23" t="s">
        <v>120</v>
      </c>
      <c r="J240" s="23"/>
      <c r="K240" s="23"/>
      <c r="L240" s="22">
        <v>100</v>
      </c>
      <c r="M240" s="5">
        <v>230000000</v>
      </c>
      <c r="N240" s="5" t="s">
        <v>137</v>
      </c>
      <c r="O240" s="1" t="s">
        <v>126</v>
      </c>
      <c r="P240" s="23" t="s">
        <v>125</v>
      </c>
      <c r="Q240" s="24">
        <v>230000000</v>
      </c>
      <c r="R240" s="25" t="s">
        <v>189</v>
      </c>
      <c r="S240" s="25"/>
      <c r="T240" s="23" t="s">
        <v>127</v>
      </c>
      <c r="U240" s="5"/>
      <c r="V240" s="23"/>
      <c r="W240" s="23">
        <v>0</v>
      </c>
      <c r="X240" s="23">
        <v>100</v>
      </c>
      <c r="Y240" s="23">
        <v>0</v>
      </c>
      <c r="Z240" s="39"/>
      <c r="AA240" s="5" t="s">
        <v>138</v>
      </c>
      <c r="AB240" s="26"/>
      <c r="AC240" s="26"/>
      <c r="AD240" s="26">
        <v>397111415</v>
      </c>
      <c r="AE240" s="18">
        <f t="shared" ref="AE240:AE241" si="175">AD240*1.12</f>
        <v>444764784.80000007</v>
      </c>
      <c r="AF240" s="26"/>
      <c r="AG240" s="26"/>
      <c r="AH240" s="26">
        <v>517685594.99999988</v>
      </c>
      <c r="AI240" s="18">
        <f t="shared" ref="AI240:AI241" si="176">AH240*1.12</f>
        <v>579807866.39999998</v>
      </c>
      <c r="AJ240" s="19"/>
      <c r="AK240" s="19"/>
      <c r="AL240" s="19">
        <v>517685594.99999988</v>
      </c>
      <c r="AM240" s="18">
        <f t="shared" ref="AM240:AM241" si="177">AL240*1.12</f>
        <v>579807866.39999998</v>
      </c>
      <c r="AN240" s="19">
        <v>0</v>
      </c>
      <c r="AO240" s="19">
        <v>0</v>
      </c>
      <c r="AP240" s="19">
        <v>0</v>
      </c>
      <c r="AQ240" s="19">
        <v>0</v>
      </c>
      <c r="AR240" s="19">
        <v>0</v>
      </c>
      <c r="AS240" s="19">
        <v>0</v>
      </c>
      <c r="AT240" s="19">
        <v>0</v>
      </c>
      <c r="AU240" s="19">
        <v>0</v>
      </c>
      <c r="AV240" s="64"/>
      <c r="AW240" s="41">
        <v>0</v>
      </c>
      <c r="AX240" s="41">
        <f t="shared" si="174"/>
        <v>0</v>
      </c>
      <c r="AY240" s="9" t="s">
        <v>129</v>
      </c>
      <c r="AZ240" s="1" t="s">
        <v>311</v>
      </c>
      <c r="BA240" s="1" t="s">
        <v>312</v>
      </c>
      <c r="BB240" s="5"/>
      <c r="BC240" s="5"/>
      <c r="BD240" s="5"/>
      <c r="BE240" s="5"/>
      <c r="BF240" s="5"/>
      <c r="BG240" s="5"/>
      <c r="BH240" s="5"/>
      <c r="BI240" s="5"/>
      <c r="BJ240" s="167"/>
      <c r="BK240" s="27" t="s">
        <v>388</v>
      </c>
    </row>
    <row r="241" spans="1:63" s="165" customFormat="1" ht="12.95" customHeight="1" x14ac:dyDescent="0.25">
      <c r="A241" s="15" t="s">
        <v>133</v>
      </c>
      <c r="B241" s="15" t="s">
        <v>218</v>
      </c>
      <c r="C241" s="175" t="s">
        <v>548</v>
      </c>
      <c r="D241" s="177"/>
      <c r="E241" s="4" t="s">
        <v>308</v>
      </c>
      <c r="F241" s="22" t="s">
        <v>309</v>
      </c>
      <c r="G241" s="22" t="s">
        <v>310</v>
      </c>
      <c r="H241" s="22" t="s">
        <v>310</v>
      </c>
      <c r="I241" s="23" t="s">
        <v>120</v>
      </c>
      <c r="J241" s="23"/>
      <c r="K241" s="23"/>
      <c r="L241" s="22">
        <v>100</v>
      </c>
      <c r="M241" s="5">
        <v>230000000</v>
      </c>
      <c r="N241" s="5" t="s">
        <v>137</v>
      </c>
      <c r="O241" s="1" t="s">
        <v>166</v>
      </c>
      <c r="P241" s="23" t="s">
        <v>125</v>
      </c>
      <c r="Q241" s="24">
        <v>230000000</v>
      </c>
      <c r="R241" s="2" t="s">
        <v>382</v>
      </c>
      <c r="S241" s="25"/>
      <c r="T241" s="23" t="s">
        <v>127</v>
      </c>
      <c r="U241" s="5"/>
      <c r="V241" s="23"/>
      <c r="W241" s="23">
        <v>0</v>
      </c>
      <c r="X241" s="23">
        <v>100</v>
      </c>
      <c r="Y241" s="23">
        <v>0</v>
      </c>
      <c r="Z241" s="39"/>
      <c r="AA241" s="5" t="s">
        <v>138</v>
      </c>
      <c r="AB241" s="26"/>
      <c r="AC241" s="26"/>
      <c r="AD241" s="26">
        <v>397111415</v>
      </c>
      <c r="AE241" s="18">
        <f t="shared" si="175"/>
        <v>444764784.80000007</v>
      </c>
      <c r="AF241" s="26"/>
      <c r="AG241" s="26"/>
      <c r="AH241" s="26">
        <v>517685594.99999988</v>
      </c>
      <c r="AI241" s="18">
        <f t="shared" si="176"/>
        <v>579807866.39999998</v>
      </c>
      <c r="AJ241" s="19"/>
      <c r="AK241" s="19"/>
      <c r="AL241" s="19">
        <v>517685594.99999988</v>
      </c>
      <c r="AM241" s="18">
        <f t="shared" si="177"/>
        <v>579807866.39999998</v>
      </c>
      <c r="AN241" s="19"/>
      <c r="AO241" s="19"/>
      <c r="AP241" s="19"/>
      <c r="AQ241" s="19"/>
      <c r="AR241" s="19"/>
      <c r="AS241" s="19"/>
      <c r="AT241" s="19"/>
      <c r="AU241" s="19"/>
      <c r="AV241" s="64"/>
      <c r="AW241" s="41">
        <v>0</v>
      </c>
      <c r="AX241" s="41">
        <f t="shared" si="152"/>
        <v>0</v>
      </c>
      <c r="AY241" s="9" t="s">
        <v>129</v>
      </c>
      <c r="AZ241" s="1" t="s">
        <v>311</v>
      </c>
      <c r="BA241" s="1" t="s">
        <v>312</v>
      </c>
      <c r="BB241" s="5"/>
      <c r="BC241" s="5"/>
      <c r="BD241" s="5"/>
      <c r="BE241" s="5"/>
      <c r="BF241" s="5"/>
      <c r="BG241" s="5"/>
      <c r="BH241" s="5"/>
      <c r="BI241" s="5"/>
      <c r="BJ241" s="167"/>
      <c r="BK241" s="27" t="s">
        <v>375</v>
      </c>
    </row>
    <row r="242" spans="1:63" s="165" customFormat="1" ht="12.95" customHeight="1" x14ac:dyDescent="0.25">
      <c r="A242" s="15" t="s">
        <v>133</v>
      </c>
      <c r="B242" s="15" t="s">
        <v>218</v>
      </c>
      <c r="C242" s="174" t="s">
        <v>313</v>
      </c>
      <c r="D242" s="174"/>
      <c r="E242" s="174" t="s">
        <v>314</v>
      </c>
      <c r="F242" s="22" t="s">
        <v>315</v>
      </c>
      <c r="G242" s="22" t="s">
        <v>316</v>
      </c>
      <c r="H242" s="22" t="s">
        <v>317</v>
      </c>
      <c r="I242" s="23" t="s">
        <v>120</v>
      </c>
      <c r="J242" s="23"/>
      <c r="K242" s="23"/>
      <c r="L242" s="22">
        <v>100</v>
      </c>
      <c r="M242" s="5">
        <v>230000000</v>
      </c>
      <c r="N242" s="5" t="s">
        <v>137</v>
      </c>
      <c r="O242" s="5" t="s">
        <v>239</v>
      </c>
      <c r="P242" s="23" t="s">
        <v>125</v>
      </c>
      <c r="Q242" s="24">
        <v>230000000</v>
      </c>
      <c r="R242" s="25" t="s">
        <v>145</v>
      </c>
      <c r="S242" s="25"/>
      <c r="T242" s="23"/>
      <c r="U242" s="5" t="s">
        <v>126</v>
      </c>
      <c r="V242" s="23" t="s">
        <v>127</v>
      </c>
      <c r="W242" s="23">
        <v>0</v>
      </c>
      <c r="X242" s="23">
        <v>100</v>
      </c>
      <c r="Y242" s="23">
        <v>0</v>
      </c>
      <c r="Z242" s="39"/>
      <c r="AA242" s="5" t="s">
        <v>138</v>
      </c>
      <c r="AB242" s="26"/>
      <c r="AC242" s="26"/>
      <c r="AD242" s="26">
        <v>214564730.00000018</v>
      </c>
      <c r="AE242" s="26">
        <v>240312497.60000023</v>
      </c>
      <c r="AF242" s="26"/>
      <c r="AG242" s="26"/>
      <c r="AH242" s="26">
        <v>214564730.00000018</v>
      </c>
      <c r="AI242" s="26">
        <v>240312497.60000023</v>
      </c>
      <c r="AJ242" s="19"/>
      <c r="AK242" s="19"/>
      <c r="AL242" s="19">
        <v>214564730.00000018</v>
      </c>
      <c r="AM242" s="19">
        <v>240312497.60000023</v>
      </c>
      <c r="AN242" s="19">
        <v>0</v>
      </c>
      <c r="AO242" s="19">
        <v>0</v>
      </c>
      <c r="AP242" s="19">
        <v>0</v>
      </c>
      <c r="AQ242" s="19">
        <v>0</v>
      </c>
      <c r="AR242" s="19">
        <v>0</v>
      </c>
      <c r="AS242" s="19">
        <v>0</v>
      </c>
      <c r="AT242" s="19">
        <v>0</v>
      </c>
      <c r="AU242" s="19">
        <v>0</v>
      </c>
      <c r="AV242" s="41"/>
      <c r="AW242" s="41">
        <v>0</v>
      </c>
      <c r="AX242" s="41">
        <f t="shared" ref="AX242:AX243" si="178">AW242*1.12</f>
        <v>0</v>
      </c>
      <c r="AY242" s="9" t="s">
        <v>129</v>
      </c>
      <c r="AZ242" s="1" t="s">
        <v>318</v>
      </c>
      <c r="BA242" s="1" t="s">
        <v>319</v>
      </c>
      <c r="BB242" s="5"/>
      <c r="BC242" s="5"/>
      <c r="BD242" s="5"/>
      <c r="BE242" s="5"/>
      <c r="BF242" s="5"/>
      <c r="BG242" s="5"/>
      <c r="BH242" s="5"/>
      <c r="BI242" s="5"/>
      <c r="BJ242" s="167"/>
      <c r="BK242" s="27"/>
    </row>
    <row r="243" spans="1:63" s="165" customFormat="1" ht="12.95" customHeight="1" x14ac:dyDescent="0.25">
      <c r="A243" s="15" t="s">
        <v>133</v>
      </c>
      <c r="B243" s="15" t="s">
        <v>218</v>
      </c>
      <c r="C243" s="175" t="s">
        <v>392</v>
      </c>
      <c r="D243" s="176"/>
      <c r="E243" s="4" t="s">
        <v>314</v>
      </c>
      <c r="F243" s="22" t="s">
        <v>315</v>
      </c>
      <c r="G243" s="22" t="s">
        <v>316</v>
      </c>
      <c r="H243" s="22" t="s">
        <v>317</v>
      </c>
      <c r="I243" s="23" t="s">
        <v>120</v>
      </c>
      <c r="J243" s="23"/>
      <c r="K243" s="23"/>
      <c r="L243" s="22">
        <v>100</v>
      </c>
      <c r="M243" s="5">
        <v>230000000</v>
      </c>
      <c r="N243" s="5" t="s">
        <v>137</v>
      </c>
      <c r="O243" s="1" t="s">
        <v>126</v>
      </c>
      <c r="P243" s="23" t="s">
        <v>125</v>
      </c>
      <c r="Q243" s="24">
        <v>230000000</v>
      </c>
      <c r="R243" s="25" t="s">
        <v>145</v>
      </c>
      <c r="S243" s="25"/>
      <c r="T243" s="23" t="s">
        <v>127</v>
      </c>
      <c r="U243" s="5"/>
      <c r="V243" s="23"/>
      <c r="W243" s="23">
        <v>0</v>
      </c>
      <c r="X243" s="23">
        <v>100</v>
      </c>
      <c r="Y243" s="23">
        <v>0</v>
      </c>
      <c r="Z243" s="39"/>
      <c r="AA243" s="5" t="s">
        <v>138</v>
      </c>
      <c r="AB243" s="26"/>
      <c r="AC243" s="26"/>
      <c r="AD243" s="26">
        <v>161644870</v>
      </c>
      <c r="AE243" s="18">
        <f t="shared" ref="AE243:AE244" si="179">AD243*1.12</f>
        <v>181042254.40000001</v>
      </c>
      <c r="AF243" s="26"/>
      <c r="AG243" s="26"/>
      <c r="AH243" s="26">
        <v>214564730.00000018</v>
      </c>
      <c r="AI243" s="18">
        <f t="shared" ref="AI243:AI244" si="180">AH243*1.12</f>
        <v>240312497.60000023</v>
      </c>
      <c r="AJ243" s="19"/>
      <c r="AK243" s="19"/>
      <c r="AL243" s="19">
        <v>214564730.00000018</v>
      </c>
      <c r="AM243" s="18">
        <f t="shared" ref="AM243:AM244" si="181">AL243*1.12</f>
        <v>240312497.60000023</v>
      </c>
      <c r="AN243" s="19">
        <v>0</v>
      </c>
      <c r="AO243" s="19">
        <v>0</v>
      </c>
      <c r="AP243" s="19">
        <v>0</v>
      </c>
      <c r="AQ243" s="19">
        <v>0</v>
      </c>
      <c r="AR243" s="19">
        <v>0</v>
      </c>
      <c r="AS243" s="19">
        <v>0</v>
      </c>
      <c r="AT243" s="19">
        <v>0</v>
      </c>
      <c r="AU243" s="19">
        <v>0</v>
      </c>
      <c r="AV243" s="64"/>
      <c r="AW243" s="41">
        <v>0</v>
      </c>
      <c r="AX243" s="41">
        <f t="shared" si="178"/>
        <v>0</v>
      </c>
      <c r="AY243" s="9" t="s">
        <v>129</v>
      </c>
      <c r="AZ243" s="1" t="s">
        <v>318</v>
      </c>
      <c r="BA243" s="1" t="s">
        <v>319</v>
      </c>
      <c r="BB243" s="5"/>
      <c r="BC243" s="5"/>
      <c r="BD243" s="5"/>
      <c r="BE243" s="5"/>
      <c r="BF243" s="5"/>
      <c r="BG243" s="5"/>
      <c r="BH243" s="5"/>
      <c r="BI243" s="5"/>
      <c r="BJ243" s="167"/>
      <c r="BK243" s="27" t="s">
        <v>388</v>
      </c>
    </row>
    <row r="244" spans="1:63" s="165" customFormat="1" ht="12.95" customHeight="1" x14ac:dyDescent="0.25">
      <c r="A244" s="15" t="s">
        <v>133</v>
      </c>
      <c r="B244" s="15" t="s">
        <v>218</v>
      </c>
      <c r="C244" s="175" t="s">
        <v>539</v>
      </c>
      <c r="D244" s="177"/>
      <c r="E244" s="4" t="s">
        <v>314</v>
      </c>
      <c r="F244" s="22" t="s">
        <v>315</v>
      </c>
      <c r="G244" s="22" t="s">
        <v>316</v>
      </c>
      <c r="H244" s="22" t="s">
        <v>317</v>
      </c>
      <c r="I244" s="23" t="s">
        <v>120</v>
      </c>
      <c r="J244" s="23"/>
      <c r="K244" s="23"/>
      <c r="L244" s="22">
        <v>100</v>
      </c>
      <c r="M244" s="5">
        <v>230000000</v>
      </c>
      <c r="N244" s="5" t="s">
        <v>137</v>
      </c>
      <c r="O244" s="1" t="s">
        <v>166</v>
      </c>
      <c r="P244" s="23" t="s">
        <v>125</v>
      </c>
      <c r="Q244" s="24">
        <v>230000000</v>
      </c>
      <c r="R244" s="25" t="s">
        <v>145</v>
      </c>
      <c r="S244" s="25"/>
      <c r="T244" s="23" t="s">
        <v>127</v>
      </c>
      <c r="U244" s="5"/>
      <c r="V244" s="23"/>
      <c r="W244" s="23">
        <v>0</v>
      </c>
      <c r="X244" s="23">
        <v>100</v>
      </c>
      <c r="Y244" s="23">
        <v>0</v>
      </c>
      <c r="Z244" s="39"/>
      <c r="AA244" s="5" t="s">
        <v>138</v>
      </c>
      <c r="AB244" s="26"/>
      <c r="AC244" s="26"/>
      <c r="AD244" s="26">
        <v>161644870</v>
      </c>
      <c r="AE244" s="18">
        <f t="shared" si="179"/>
        <v>181042254.40000001</v>
      </c>
      <c r="AF244" s="26"/>
      <c r="AG244" s="26"/>
      <c r="AH244" s="26">
        <v>214564730.00000018</v>
      </c>
      <c r="AI244" s="18">
        <f t="shared" si="180"/>
        <v>240312497.60000023</v>
      </c>
      <c r="AJ244" s="19"/>
      <c r="AK244" s="19"/>
      <c r="AL244" s="19">
        <v>214564730.00000018</v>
      </c>
      <c r="AM244" s="18">
        <f t="shared" si="181"/>
        <v>240312497.60000023</v>
      </c>
      <c r="AN244" s="19"/>
      <c r="AO244" s="19"/>
      <c r="AP244" s="19"/>
      <c r="AQ244" s="19"/>
      <c r="AR244" s="19"/>
      <c r="AS244" s="19"/>
      <c r="AT244" s="19"/>
      <c r="AU244" s="19"/>
      <c r="AV244" s="64"/>
      <c r="AW244" s="41">
        <f t="shared" si="151"/>
        <v>590774330.00000036</v>
      </c>
      <c r="AX244" s="41">
        <f t="shared" si="152"/>
        <v>661667249.6000005</v>
      </c>
      <c r="AY244" s="9" t="s">
        <v>129</v>
      </c>
      <c r="AZ244" s="1" t="s">
        <v>318</v>
      </c>
      <c r="BA244" s="1" t="s">
        <v>319</v>
      </c>
      <c r="BB244" s="5"/>
      <c r="BC244" s="5"/>
      <c r="BD244" s="5"/>
      <c r="BE244" s="5"/>
      <c r="BF244" s="5"/>
      <c r="BG244" s="5"/>
      <c r="BH244" s="5"/>
      <c r="BI244" s="5"/>
      <c r="BJ244" s="167"/>
      <c r="BK244" s="27">
        <v>14</v>
      </c>
    </row>
    <row r="245" spans="1:63" s="165" customFormat="1" ht="12.95" customHeight="1" x14ac:dyDescent="0.25">
      <c r="A245" s="15" t="s">
        <v>133</v>
      </c>
      <c r="B245" s="15" t="s">
        <v>218</v>
      </c>
      <c r="C245" s="174" t="s">
        <v>320</v>
      </c>
      <c r="D245" s="174"/>
      <c r="E245" s="174" t="s">
        <v>321</v>
      </c>
      <c r="F245" s="22" t="s">
        <v>315</v>
      </c>
      <c r="G245" s="22" t="s">
        <v>316</v>
      </c>
      <c r="H245" s="22" t="s">
        <v>317</v>
      </c>
      <c r="I245" s="23" t="s">
        <v>120</v>
      </c>
      <c r="J245" s="23"/>
      <c r="K245" s="23"/>
      <c r="L245" s="22">
        <v>100</v>
      </c>
      <c r="M245" s="5">
        <v>230000000</v>
      </c>
      <c r="N245" s="5" t="s">
        <v>137</v>
      </c>
      <c r="O245" s="5" t="s">
        <v>239</v>
      </c>
      <c r="P245" s="23" t="s">
        <v>125</v>
      </c>
      <c r="Q245" s="24">
        <v>230000000</v>
      </c>
      <c r="R245" s="25" t="s">
        <v>257</v>
      </c>
      <c r="S245" s="25"/>
      <c r="T245" s="23"/>
      <c r="U245" s="5" t="s">
        <v>126</v>
      </c>
      <c r="V245" s="23" t="s">
        <v>127</v>
      </c>
      <c r="W245" s="23">
        <v>0</v>
      </c>
      <c r="X245" s="23">
        <v>100</v>
      </c>
      <c r="Y245" s="23">
        <v>0</v>
      </c>
      <c r="Z245" s="39"/>
      <c r="AA245" s="5" t="s">
        <v>138</v>
      </c>
      <c r="AB245" s="26"/>
      <c r="AC245" s="26"/>
      <c r="AD245" s="26">
        <v>351351750</v>
      </c>
      <c r="AE245" s="26">
        <v>393513960.00000006</v>
      </c>
      <c r="AF245" s="26"/>
      <c r="AG245" s="26"/>
      <c r="AH245" s="26">
        <v>351351750</v>
      </c>
      <c r="AI245" s="26">
        <v>393513960.00000006</v>
      </c>
      <c r="AJ245" s="19"/>
      <c r="AK245" s="19"/>
      <c r="AL245" s="19">
        <v>351351750</v>
      </c>
      <c r="AM245" s="19">
        <v>393513960.00000006</v>
      </c>
      <c r="AN245" s="19">
        <v>0</v>
      </c>
      <c r="AO245" s="19">
        <v>0</v>
      </c>
      <c r="AP245" s="19">
        <v>0</v>
      </c>
      <c r="AQ245" s="19">
        <v>0</v>
      </c>
      <c r="AR245" s="19">
        <v>0</v>
      </c>
      <c r="AS245" s="19">
        <v>0</v>
      </c>
      <c r="AT245" s="19">
        <v>0</v>
      </c>
      <c r="AU245" s="19">
        <v>0</v>
      </c>
      <c r="AV245" s="41"/>
      <c r="AW245" s="41">
        <v>0</v>
      </c>
      <c r="AX245" s="41">
        <f t="shared" ref="AX245:AX246" si="182">AW245*1.12</f>
        <v>0</v>
      </c>
      <c r="AY245" s="9" t="s">
        <v>129</v>
      </c>
      <c r="AZ245" s="1" t="s">
        <v>322</v>
      </c>
      <c r="BA245" s="1" t="s">
        <v>323</v>
      </c>
      <c r="BB245" s="5"/>
      <c r="BC245" s="5"/>
      <c r="BD245" s="5"/>
      <c r="BE245" s="5"/>
      <c r="BF245" s="5"/>
      <c r="BG245" s="5"/>
      <c r="BH245" s="5"/>
      <c r="BI245" s="5"/>
      <c r="BJ245" s="167"/>
      <c r="BK245" s="27"/>
    </row>
    <row r="246" spans="1:63" s="165" customFormat="1" ht="12.95" customHeight="1" x14ac:dyDescent="0.25">
      <c r="A246" s="15" t="s">
        <v>133</v>
      </c>
      <c r="B246" s="15" t="s">
        <v>218</v>
      </c>
      <c r="C246" s="175" t="s">
        <v>393</v>
      </c>
      <c r="D246" s="176"/>
      <c r="E246" s="4" t="s">
        <v>321</v>
      </c>
      <c r="F246" s="22" t="s">
        <v>315</v>
      </c>
      <c r="G246" s="22" t="s">
        <v>316</v>
      </c>
      <c r="H246" s="22" t="s">
        <v>317</v>
      </c>
      <c r="I246" s="23" t="s">
        <v>120</v>
      </c>
      <c r="J246" s="23"/>
      <c r="K246" s="23"/>
      <c r="L246" s="22">
        <v>100</v>
      </c>
      <c r="M246" s="5">
        <v>230000000</v>
      </c>
      <c r="N246" s="5" t="s">
        <v>137</v>
      </c>
      <c r="O246" s="1" t="s">
        <v>126</v>
      </c>
      <c r="P246" s="23" t="s">
        <v>125</v>
      </c>
      <c r="Q246" s="24">
        <v>230000000</v>
      </c>
      <c r="R246" s="25" t="s">
        <v>257</v>
      </c>
      <c r="S246" s="25"/>
      <c r="T246" s="23" t="s">
        <v>127</v>
      </c>
      <c r="U246" s="5"/>
      <c r="V246" s="23"/>
      <c r="W246" s="23">
        <v>0</v>
      </c>
      <c r="X246" s="23">
        <v>100</v>
      </c>
      <c r="Y246" s="23">
        <v>0</v>
      </c>
      <c r="Z246" s="39"/>
      <c r="AA246" s="5" t="s">
        <v>138</v>
      </c>
      <c r="AB246" s="26"/>
      <c r="AC246" s="26"/>
      <c r="AD246" s="26">
        <v>266160350</v>
      </c>
      <c r="AE246" s="18">
        <f t="shared" ref="AE246:AE247" si="183">AD246*1.12</f>
        <v>298099592</v>
      </c>
      <c r="AF246" s="26"/>
      <c r="AG246" s="26"/>
      <c r="AH246" s="26">
        <v>351351750</v>
      </c>
      <c r="AI246" s="18">
        <f t="shared" ref="AI246:AI247" si="184">AH246*1.12</f>
        <v>393513960.00000006</v>
      </c>
      <c r="AJ246" s="19"/>
      <c r="AK246" s="19"/>
      <c r="AL246" s="19">
        <v>351351750</v>
      </c>
      <c r="AM246" s="18">
        <f t="shared" ref="AM246:AM247" si="185">AL246*1.12</f>
        <v>393513960.00000006</v>
      </c>
      <c r="AN246" s="19">
        <v>0</v>
      </c>
      <c r="AO246" s="19">
        <v>0</v>
      </c>
      <c r="AP246" s="19">
        <v>0</v>
      </c>
      <c r="AQ246" s="19">
        <v>0</v>
      </c>
      <c r="AR246" s="19">
        <v>0</v>
      </c>
      <c r="AS246" s="19">
        <v>0</v>
      </c>
      <c r="AT246" s="19">
        <v>0</v>
      </c>
      <c r="AU246" s="19">
        <v>0</v>
      </c>
      <c r="AV246" s="64"/>
      <c r="AW246" s="41">
        <v>0</v>
      </c>
      <c r="AX246" s="41">
        <f t="shared" si="182"/>
        <v>0</v>
      </c>
      <c r="AY246" s="9" t="s">
        <v>129</v>
      </c>
      <c r="AZ246" s="1" t="s">
        <v>322</v>
      </c>
      <c r="BA246" s="1" t="s">
        <v>323</v>
      </c>
      <c r="BB246" s="5"/>
      <c r="BC246" s="5"/>
      <c r="BD246" s="5"/>
      <c r="BE246" s="5"/>
      <c r="BF246" s="5"/>
      <c r="BG246" s="5"/>
      <c r="BH246" s="5"/>
      <c r="BI246" s="5"/>
      <c r="BJ246" s="167"/>
      <c r="BK246" s="27" t="s">
        <v>388</v>
      </c>
    </row>
    <row r="247" spans="1:63" s="165" customFormat="1" ht="12.95" customHeight="1" x14ac:dyDescent="0.25">
      <c r="A247" s="15" t="s">
        <v>133</v>
      </c>
      <c r="B247" s="15" t="s">
        <v>218</v>
      </c>
      <c r="C247" s="175" t="s">
        <v>540</v>
      </c>
      <c r="D247" s="177"/>
      <c r="E247" s="4" t="s">
        <v>321</v>
      </c>
      <c r="F247" s="22" t="s">
        <v>315</v>
      </c>
      <c r="G247" s="22" t="s">
        <v>316</v>
      </c>
      <c r="H247" s="22" t="s">
        <v>317</v>
      </c>
      <c r="I247" s="23" t="s">
        <v>120</v>
      </c>
      <c r="J247" s="23"/>
      <c r="K247" s="23"/>
      <c r="L247" s="22">
        <v>100</v>
      </c>
      <c r="M247" s="5">
        <v>230000000</v>
      </c>
      <c r="N247" s="5" t="s">
        <v>137</v>
      </c>
      <c r="O247" s="1" t="s">
        <v>166</v>
      </c>
      <c r="P247" s="23" t="s">
        <v>125</v>
      </c>
      <c r="Q247" s="24">
        <v>230000000</v>
      </c>
      <c r="R247" s="25" t="s">
        <v>257</v>
      </c>
      <c r="S247" s="25"/>
      <c r="T247" s="23" t="s">
        <v>127</v>
      </c>
      <c r="U247" s="5"/>
      <c r="V247" s="23"/>
      <c r="W247" s="23">
        <v>0</v>
      </c>
      <c r="X247" s="23">
        <v>100</v>
      </c>
      <c r="Y247" s="23">
        <v>0</v>
      </c>
      <c r="Z247" s="39"/>
      <c r="AA247" s="5" t="s">
        <v>138</v>
      </c>
      <c r="AB247" s="26"/>
      <c r="AC247" s="26"/>
      <c r="AD247" s="26">
        <v>266160350</v>
      </c>
      <c r="AE247" s="18">
        <f t="shared" si="183"/>
        <v>298099592</v>
      </c>
      <c r="AF247" s="26"/>
      <c r="AG247" s="26"/>
      <c r="AH247" s="26">
        <v>351351750</v>
      </c>
      <c r="AI247" s="18">
        <f t="shared" si="184"/>
        <v>393513960.00000006</v>
      </c>
      <c r="AJ247" s="19"/>
      <c r="AK247" s="19"/>
      <c r="AL247" s="19">
        <v>351351750</v>
      </c>
      <c r="AM247" s="18">
        <f t="shared" si="185"/>
        <v>393513960.00000006</v>
      </c>
      <c r="AN247" s="19"/>
      <c r="AO247" s="19"/>
      <c r="AP247" s="19"/>
      <c r="AQ247" s="19"/>
      <c r="AR247" s="19"/>
      <c r="AS247" s="19"/>
      <c r="AT247" s="19"/>
      <c r="AU247" s="19"/>
      <c r="AV247" s="64"/>
      <c r="AW247" s="41">
        <f t="shared" si="151"/>
        <v>968863850</v>
      </c>
      <c r="AX247" s="41">
        <f t="shared" si="152"/>
        <v>1085127512</v>
      </c>
      <c r="AY247" s="9" t="s">
        <v>129</v>
      </c>
      <c r="AZ247" s="1" t="s">
        <v>322</v>
      </c>
      <c r="BA247" s="1" t="s">
        <v>323</v>
      </c>
      <c r="BB247" s="5"/>
      <c r="BC247" s="5"/>
      <c r="BD247" s="5"/>
      <c r="BE247" s="5"/>
      <c r="BF247" s="5"/>
      <c r="BG247" s="5"/>
      <c r="BH247" s="5"/>
      <c r="BI247" s="5"/>
      <c r="BJ247" s="167"/>
      <c r="BK247" s="27">
        <v>14</v>
      </c>
    </row>
    <row r="248" spans="1:63" s="165" customFormat="1" ht="12.95" customHeight="1" x14ac:dyDescent="0.25">
      <c r="A248" s="15" t="s">
        <v>133</v>
      </c>
      <c r="B248" s="15" t="s">
        <v>218</v>
      </c>
      <c r="C248" s="174" t="s">
        <v>297</v>
      </c>
      <c r="D248" s="174"/>
      <c r="E248" s="174" t="s">
        <v>324</v>
      </c>
      <c r="F248" s="22" t="s">
        <v>315</v>
      </c>
      <c r="G248" s="22" t="s">
        <v>316</v>
      </c>
      <c r="H248" s="22" t="s">
        <v>317</v>
      </c>
      <c r="I248" s="23" t="s">
        <v>120</v>
      </c>
      <c r="J248" s="23"/>
      <c r="K248" s="23"/>
      <c r="L248" s="22">
        <v>100</v>
      </c>
      <c r="M248" s="5">
        <v>230000000</v>
      </c>
      <c r="N248" s="5" t="s">
        <v>137</v>
      </c>
      <c r="O248" s="5" t="s">
        <v>239</v>
      </c>
      <c r="P248" s="23" t="s">
        <v>125</v>
      </c>
      <c r="Q248" s="24">
        <v>230000000</v>
      </c>
      <c r="R248" s="25" t="s">
        <v>262</v>
      </c>
      <c r="S248" s="25"/>
      <c r="T248" s="23"/>
      <c r="U248" s="5" t="s">
        <v>126</v>
      </c>
      <c r="V248" s="23" t="s">
        <v>127</v>
      </c>
      <c r="W248" s="23">
        <v>0</v>
      </c>
      <c r="X248" s="23">
        <v>100</v>
      </c>
      <c r="Y248" s="23">
        <v>0</v>
      </c>
      <c r="Z248" s="39"/>
      <c r="AA248" s="5" t="s">
        <v>138</v>
      </c>
      <c r="AB248" s="26"/>
      <c r="AC248" s="26"/>
      <c r="AD248" s="26">
        <v>219333109.99999997</v>
      </c>
      <c r="AE248" s="26">
        <v>245653083.19999999</v>
      </c>
      <c r="AF248" s="26"/>
      <c r="AG248" s="26"/>
      <c r="AH248" s="26">
        <v>219333109.99999997</v>
      </c>
      <c r="AI248" s="26">
        <v>245653083.19999999</v>
      </c>
      <c r="AJ248" s="19"/>
      <c r="AK248" s="19"/>
      <c r="AL248" s="19">
        <v>219333109.99999997</v>
      </c>
      <c r="AM248" s="19">
        <v>245653083.19999999</v>
      </c>
      <c r="AN248" s="19">
        <v>0</v>
      </c>
      <c r="AO248" s="19">
        <v>0</v>
      </c>
      <c r="AP248" s="19">
        <v>0</v>
      </c>
      <c r="AQ248" s="19">
        <v>0</v>
      </c>
      <c r="AR248" s="19">
        <v>0</v>
      </c>
      <c r="AS248" s="19">
        <v>0</v>
      </c>
      <c r="AT248" s="19">
        <v>0</v>
      </c>
      <c r="AU248" s="19">
        <v>0</v>
      </c>
      <c r="AV248" s="41"/>
      <c r="AW248" s="41">
        <v>0</v>
      </c>
      <c r="AX248" s="41">
        <f t="shared" ref="AX248:AX249" si="186">AW248*1.12</f>
        <v>0</v>
      </c>
      <c r="AY248" s="9" t="s">
        <v>129</v>
      </c>
      <c r="AZ248" s="1" t="s">
        <v>325</v>
      </c>
      <c r="BA248" s="1" t="s">
        <v>326</v>
      </c>
      <c r="BB248" s="5"/>
      <c r="BC248" s="5"/>
      <c r="BD248" s="5"/>
      <c r="BE248" s="5"/>
      <c r="BF248" s="5"/>
      <c r="BG248" s="5"/>
      <c r="BH248" s="5"/>
      <c r="BI248" s="5"/>
      <c r="BJ248" s="167"/>
      <c r="BK248" s="27"/>
    </row>
    <row r="249" spans="1:63" s="165" customFormat="1" ht="12.95" customHeight="1" x14ac:dyDescent="0.25">
      <c r="A249" s="15" t="s">
        <v>133</v>
      </c>
      <c r="B249" s="15" t="s">
        <v>218</v>
      </c>
      <c r="C249" s="175" t="s">
        <v>394</v>
      </c>
      <c r="D249" s="176"/>
      <c r="E249" s="4" t="s">
        <v>324</v>
      </c>
      <c r="F249" s="22" t="s">
        <v>315</v>
      </c>
      <c r="G249" s="22" t="s">
        <v>316</v>
      </c>
      <c r="H249" s="22" t="s">
        <v>317</v>
      </c>
      <c r="I249" s="23" t="s">
        <v>120</v>
      </c>
      <c r="J249" s="23"/>
      <c r="K249" s="23"/>
      <c r="L249" s="22">
        <v>100</v>
      </c>
      <c r="M249" s="5">
        <v>230000000</v>
      </c>
      <c r="N249" s="5" t="s">
        <v>137</v>
      </c>
      <c r="O249" s="1" t="s">
        <v>126</v>
      </c>
      <c r="P249" s="23" t="s">
        <v>125</v>
      </c>
      <c r="Q249" s="24">
        <v>230000000</v>
      </c>
      <c r="R249" s="25" t="s">
        <v>262</v>
      </c>
      <c r="S249" s="25"/>
      <c r="T249" s="23" t="s">
        <v>127</v>
      </c>
      <c r="U249" s="5"/>
      <c r="V249" s="23"/>
      <c r="W249" s="23">
        <v>0</v>
      </c>
      <c r="X249" s="23">
        <v>100</v>
      </c>
      <c r="Y249" s="23">
        <v>0</v>
      </c>
      <c r="Z249" s="39"/>
      <c r="AA249" s="5" t="s">
        <v>138</v>
      </c>
      <c r="AB249" s="26"/>
      <c r="AC249" s="26"/>
      <c r="AD249" s="26">
        <v>165437054</v>
      </c>
      <c r="AE249" s="18">
        <f t="shared" ref="AE249:AE250" si="187">AD249*1.12</f>
        <v>185289500.48000002</v>
      </c>
      <c r="AF249" s="26"/>
      <c r="AG249" s="26"/>
      <c r="AH249" s="26">
        <v>219333109.99999997</v>
      </c>
      <c r="AI249" s="18">
        <f t="shared" ref="AI249:AI250" si="188">AH249*1.12</f>
        <v>245653083.19999999</v>
      </c>
      <c r="AJ249" s="19"/>
      <c r="AK249" s="19"/>
      <c r="AL249" s="19">
        <v>219333109.99999997</v>
      </c>
      <c r="AM249" s="18">
        <f t="shared" ref="AM249:AM250" si="189">AL249*1.12</f>
        <v>245653083.19999999</v>
      </c>
      <c r="AN249" s="19">
        <v>0</v>
      </c>
      <c r="AO249" s="19">
        <v>0</v>
      </c>
      <c r="AP249" s="19">
        <v>0</v>
      </c>
      <c r="AQ249" s="19">
        <v>0</v>
      </c>
      <c r="AR249" s="19">
        <v>0</v>
      </c>
      <c r="AS249" s="19">
        <v>0</v>
      </c>
      <c r="AT249" s="19">
        <v>0</v>
      </c>
      <c r="AU249" s="19">
        <v>0</v>
      </c>
      <c r="AV249" s="64"/>
      <c r="AW249" s="41">
        <v>0</v>
      </c>
      <c r="AX249" s="41">
        <f t="shared" si="186"/>
        <v>0</v>
      </c>
      <c r="AY249" s="9" t="s">
        <v>129</v>
      </c>
      <c r="AZ249" s="1" t="s">
        <v>325</v>
      </c>
      <c r="BA249" s="1" t="s">
        <v>326</v>
      </c>
      <c r="BB249" s="5"/>
      <c r="BC249" s="5"/>
      <c r="BD249" s="5"/>
      <c r="BE249" s="5"/>
      <c r="BF249" s="5"/>
      <c r="BG249" s="5"/>
      <c r="BH249" s="5"/>
      <c r="BI249" s="5"/>
      <c r="BJ249" s="167"/>
      <c r="BK249" s="27" t="s">
        <v>388</v>
      </c>
    </row>
    <row r="250" spans="1:63" s="165" customFormat="1" ht="12.95" customHeight="1" x14ac:dyDescent="0.25">
      <c r="A250" s="15" t="s">
        <v>133</v>
      </c>
      <c r="B250" s="15" t="s">
        <v>218</v>
      </c>
      <c r="C250" s="175" t="s">
        <v>541</v>
      </c>
      <c r="D250" s="177"/>
      <c r="E250" s="4" t="s">
        <v>324</v>
      </c>
      <c r="F250" s="22" t="s">
        <v>315</v>
      </c>
      <c r="G250" s="22" t="s">
        <v>316</v>
      </c>
      <c r="H250" s="22" t="s">
        <v>317</v>
      </c>
      <c r="I250" s="23" t="s">
        <v>120</v>
      </c>
      <c r="J250" s="23"/>
      <c r="K250" s="23"/>
      <c r="L250" s="22">
        <v>100</v>
      </c>
      <c r="M250" s="5">
        <v>230000000</v>
      </c>
      <c r="N250" s="5" t="s">
        <v>137</v>
      </c>
      <c r="O250" s="1" t="s">
        <v>166</v>
      </c>
      <c r="P250" s="23" t="s">
        <v>125</v>
      </c>
      <c r="Q250" s="24">
        <v>230000000</v>
      </c>
      <c r="R250" s="25" t="s">
        <v>262</v>
      </c>
      <c r="S250" s="25"/>
      <c r="T250" s="23" t="s">
        <v>127</v>
      </c>
      <c r="U250" s="5"/>
      <c r="V250" s="23"/>
      <c r="W250" s="23">
        <v>0</v>
      </c>
      <c r="X250" s="23">
        <v>100</v>
      </c>
      <c r="Y250" s="23">
        <v>0</v>
      </c>
      <c r="Z250" s="39"/>
      <c r="AA250" s="5" t="s">
        <v>138</v>
      </c>
      <c r="AB250" s="26"/>
      <c r="AC250" s="26"/>
      <c r="AD250" s="26">
        <v>165437054</v>
      </c>
      <c r="AE250" s="18">
        <f t="shared" si="187"/>
        <v>185289500.48000002</v>
      </c>
      <c r="AF250" s="26"/>
      <c r="AG250" s="26"/>
      <c r="AH250" s="26">
        <v>219333109.99999997</v>
      </c>
      <c r="AI250" s="18">
        <f t="shared" si="188"/>
        <v>245653083.19999999</v>
      </c>
      <c r="AJ250" s="19"/>
      <c r="AK250" s="19"/>
      <c r="AL250" s="19">
        <v>219333109.99999997</v>
      </c>
      <c r="AM250" s="18">
        <f t="shared" si="189"/>
        <v>245653083.19999999</v>
      </c>
      <c r="AN250" s="19"/>
      <c r="AO250" s="19"/>
      <c r="AP250" s="19"/>
      <c r="AQ250" s="19"/>
      <c r="AR250" s="19"/>
      <c r="AS250" s="19"/>
      <c r="AT250" s="19"/>
      <c r="AU250" s="19"/>
      <c r="AV250" s="64"/>
      <c r="AW250" s="41">
        <f t="shared" si="151"/>
        <v>604103274</v>
      </c>
      <c r="AX250" s="41">
        <f t="shared" si="152"/>
        <v>676595666.88000011</v>
      </c>
      <c r="AY250" s="9" t="s">
        <v>129</v>
      </c>
      <c r="AZ250" s="1" t="s">
        <v>325</v>
      </c>
      <c r="BA250" s="1" t="s">
        <v>326</v>
      </c>
      <c r="BB250" s="5"/>
      <c r="BC250" s="5"/>
      <c r="BD250" s="5"/>
      <c r="BE250" s="5"/>
      <c r="BF250" s="5"/>
      <c r="BG250" s="5"/>
      <c r="BH250" s="5"/>
      <c r="BI250" s="5"/>
      <c r="BJ250" s="167"/>
      <c r="BK250" s="27">
        <v>14</v>
      </c>
    </row>
    <row r="251" spans="1:63" s="165" customFormat="1" ht="12.95" customHeight="1" x14ac:dyDescent="0.25">
      <c r="A251" s="15" t="s">
        <v>133</v>
      </c>
      <c r="B251" s="15" t="s">
        <v>218</v>
      </c>
      <c r="C251" s="174" t="s">
        <v>327</v>
      </c>
      <c r="D251" s="174"/>
      <c r="E251" s="174" t="s">
        <v>328</v>
      </c>
      <c r="F251" s="22" t="s">
        <v>315</v>
      </c>
      <c r="G251" s="22" t="s">
        <v>316</v>
      </c>
      <c r="H251" s="22" t="s">
        <v>317</v>
      </c>
      <c r="I251" s="23" t="s">
        <v>120</v>
      </c>
      <c r="J251" s="23"/>
      <c r="K251" s="23"/>
      <c r="L251" s="22">
        <v>100</v>
      </c>
      <c r="M251" s="5">
        <v>230000000</v>
      </c>
      <c r="N251" s="5" t="s">
        <v>137</v>
      </c>
      <c r="O251" s="5" t="s">
        <v>239</v>
      </c>
      <c r="P251" s="23" t="s">
        <v>125</v>
      </c>
      <c r="Q251" s="24">
        <v>230000000</v>
      </c>
      <c r="R251" s="25" t="s">
        <v>266</v>
      </c>
      <c r="S251" s="25"/>
      <c r="T251" s="23"/>
      <c r="U251" s="5" t="s">
        <v>126</v>
      </c>
      <c r="V251" s="23" t="s">
        <v>127</v>
      </c>
      <c r="W251" s="23">
        <v>0</v>
      </c>
      <c r="X251" s="23">
        <v>100</v>
      </c>
      <c r="Y251" s="23">
        <v>0</v>
      </c>
      <c r="Z251" s="39"/>
      <c r="AA251" s="5" t="s">
        <v>138</v>
      </c>
      <c r="AB251" s="26"/>
      <c r="AC251" s="26"/>
      <c r="AD251" s="26">
        <v>262048700</v>
      </c>
      <c r="AE251" s="26">
        <v>293494544</v>
      </c>
      <c r="AF251" s="26"/>
      <c r="AG251" s="26"/>
      <c r="AH251" s="26">
        <v>262048700</v>
      </c>
      <c r="AI251" s="26">
        <v>293494544</v>
      </c>
      <c r="AJ251" s="19"/>
      <c r="AK251" s="19"/>
      <c r="AL251" s="19">
        <v>262048700</v>
      </c>
      <c r="AM251" s="19">
        <v>293494544</v>
      </c>
      <c r="AN251" s="19">
        <v>0</v>
      </c>
      <c r="AO251" s="19">
        <v>0</v>
      </c>
      <c r="AP251" s="19">
        <v>0</v>
      </c>
      <c r="AQ251" s="19">
        <v>0</v>
      </c>
      <c r="AR251" s="19">
        <v>0</v>
      </c>
      <c r="AS251" s="19">
        <v>0</v>
      </c>
      <c r="AT251" s="19">
        <v>0</v>
      </c>
      <c r="AU251" s="19">
        <v>0</v>
      </c>
      <c r="AV251" s="41"/>
      <c r="AW251" s="41">
        <v>0</v>
      </c>
      <c r="AX251" s="41">
        <f t="shared" ref="AX251:AX252" si="190">AW251*1.12</f>
        <v>0</v>
      </c>
      <c r="AY251" s="9" t="s">
        <v>129</v>
      </c>
      <c r="AZ251" s="1" t="s">
        <v>329</v>
      </c>
      <c r="BA251" s="1" t="s">
        <v>330</v>
      </c>
      <c r="BB251" s="5"/>
      <c r="BC251" s="5"/>
      <c r="BD251" s="5"/>
      <c r="BE251" s="5"/>
      <c r="BF251" s="5"/>
      <c r="BG251" s="5"/>
      <c r="BH251" s="5"/>
      <c r="BI251" s="5"/>
      <c r="BJ251" s="167"/>
      <c r="BK251" s="27"/>
    </row>
    <row r="252" spans="1:63" s="165" customFormat="1" ht="12.95" customHeight="1" x14ac:dyDescent="0.25">
      <c r="A252" s="15" t="s">
        <v>133</v>
      </c>
      <c r="B252" s="15" t="s">
        <v>218</v>
      </c>
      <c r="C252" s="175" t="s">
        <v>395</v>
      </c>
      <c r="D252" s="176"/>
      <c r="E252" s="4" t="s">
        <v>328</v>
      </c>
      <c r="F252" s="22" t="s">
        <v>315</v>
      </c>
      <c r="G252" s="22" t="s">
        <v>316</v>
      </c>
      <c r="H252" s="22" t="s">
        <v>317</v>
      </c>
      <c r="I252" s="23" t="s">
        <v>120</v>
      </c>
      <c r="J252" s="23"/>
      <c r="K252" s="23"/>
      <c r="L252" s="22">
        <v>100</v>
      </c>
      <c r="M252" s="5">
        <v>230000000</v>
      </c>
      <c r="N252" s="5" t="s">
        <v>137</v>
      </c>
      <c r="O252" s="1" t="s">
        <v>126</v>
      </c>
      <c r="P252" s="23" t="s">
        <v>125</v>
      </c>
      <c r="Q252" s="24">
        <v>230000000</v>
      </c>
      <c r="R252" s="25" t="s">
        <v>266</v>
      </c>
      <c r="S252" s="25"/>
      <c r="T252" s="23" t="s">
        <v>127</v>
      </c>
      <c r="U252" s="5"/>
      <c r="V252" s="23"/>
      <c r="W252" s="23">
        <v>0</v>
      </c>
      <c r="X252" s="23">
        <v>100</v>
      </c>
      <c r="Y252" s="23">
        <v>0</v>
      </c>
      <c r="Z252" s="39"/>
      <c r="AA252" s="5" t="s">
        <v>138</v>
      </c>
      <c r="AB252" s="26"/>
      <c r="AC252" s="26"/>
      <c r="AD252" s="26">
        <v>204374300</v>
      </c>
      <c r="AE252" s="18">
        <f t="shared" ref="AE252:AE253" si="191">AD252*1.12</f>
        <v>228899216.00000003</v>
      </c>
      <c r="AF252" s="26"/>
      <c r="AG252" s="26"/>
      <c r="AH252" s="26">
        <v>262048700</v>
      </c>
      <c r="AI252" s="18">
        <f t="shared" ref="AI252:AI253" si="192">AH252*1.12</f>
        <v>293494544</v>
      </c>
      <c r="AJ252" s="19"/>
      <c r="AK252" s="19"/>
      <c r="AL252" s="19">
        <v>262048700</v>
      </c>
      <c r="AM252" s="18">
        <f t="shared" ref="AM252:AM253" si="193">AL252*1.12</f>
        <v>293494544</v>
      </c>
      <c r="AN252" s="19">
        <v>0</v>
      </c>
      <c r="AO252" s="19">
        <v>0</v>
      </c>
      <c r="AP252" s="19">
        <v>0</v>
      </c>
      <c r="AQ252" s="19">
        <v>0</v>
      </c>
      <c r="AR252" s="19">
        <v>0</v>
      </c>
      <c r="AS252" s="19">
        <v>0</v>
      </c>
      <c r="AT252" s="19">
        <v>0</v>
      </c>
      <c r="AU252" s="19">
        <v>0</v>
      </c>
      <c r="AV252" s="64"/>
      <c r="AW252" s="41">
        <v>0</v>
      </c>
      <c r="AX252" s="41">
        <f t="shared" si="190"/>
        <v>0</v>
      </c>
      <c r="AY252" s="9" t="s">
        <v>129</v>
      </c>
      <c r="AZ252" s="1" t="s">
        <v>329</v>
      </c>
      <c r="BA252" s="1" t="s">
        <v>330</v>
      </c>
      <c r="BB252" s="5"/>
      <c r="BC252" s="5"/>
      <c r="BD252" s="5"/>
      <c r="BE252" s="5"/>
      <c r="BF252" s="5"/>
      <c r="BG252" s="5"/>
      <c r="BH252" s="5"/>
      <c r="BI252" s="5"/>
      <c r="BJ252" s="167"/>
      <c r="BK252" s="27" t="s">
        <v>388</v>
      </c>
    </row>
    <row r="253" spans="1:63" s="165" customFormat="1" ht="12.95" customHeight="1" x14ac:dyDescent="0.25">
      <c r="A253" s="15" t="s">
        <v>133</v>
      </c>
      <c r="B253" s="15" t="s">
        <v>218</v>
      </c>
      <c r="C253" s="175" t="s">
        <v>542</v>
      </c>
      <c r="D253" s="177"/>
      <c r="E253" s="4" t="s">
        <v>328</v>
      </c>
      <c r="F253" s="22" t="s">
        <v>315</v>
      </c>
      <c r="G253" s="22" t="s">
        <v>316</v>
      </c>
      <c r="H253" s="22" t="s">
        <v>317</v>
      </c>
      <c r="I253" s="23" t="s">
        <v>120</v>
      </c>
      <c r="J253" s="23"/>
      <c r="K253" s="23"/>
      <c r="L253" s="22">
        <v>100</v>
      </c>
      <c r="M253" s="5">
        <v>230000000</v>
      </c>
      <c r="N253" s="5" t="s">
        <v>137</v>
      </c>
      <c r="O253" s="1" t="s">
        <v>166</v>
      </c>
      <c r="P253" s="23" t="s">
        <v>125</v>
      </c>
      <c r="Q253" s="24">
        <v>230000000</v>
      </c>
      <c r="R253" s="25" t="s">
        <v>266</v>
      </c>
      <c r="S253" s="25"/>
      <c r="T253" s="23" t="s">
        <v>127</v>
      </c>
      <c r="U253" s="5"/>
      <c r="V253" s="23"/>
      <c r="W253" s="23">
        <v>0</v>
      </c>
      <c r="X253" s="23">
        <v>100</v>
      </c>
      <c r="Y253" s="23">
        <v>0</v>
      </c>
      <c r="Z253" s="39"/>
      <c r="AA253" s="5" t="s">
        <v>138</v>
      </c>
      <c r="AB253" s="26"/>
      <c r="AC253" s="26"/>
      <c r="AD253" s="26">
        <v>204374300</v>
      </c>
      <c r="AE253" s="18">
        <f t="shared" si="191"/>
        <v>228899216.00000003</v>
      </c>
      <c r="AF253" s="26"/>
      <c r="AG253" s="26"/>
      <c r="AH253" s="26">
        <v>262048700</v>
      </c>
      <c r="AI253" s="18">
        <f t="shared" si="192"/>
        <v>293494544</v>
      </c>
      <c r="AJ253" s="19"/>
      <c r="AK253" s="19"/>
      <c r="AL253" s="19">
        <v>262048700</v>
      </c>
      <c r="AM253" s="18">
        <f t="shared" si="193"/>
        <v>293494544</v>
      </c>
      <c r="AN253" s="19"/>
      <c r="AO253" s="19"/>
      <c r="AP253" s="19"/>
      <c r="AQ253" s="19"/>
      <c r="AR253" s="19"/>
      <c r="AS253" s="19"/>
      <c r="AT253" s="19"/>
      <c r="AU253" s="19"/>
      <c r="AV253" s="64"/>
      <c r="AW253" s="41">
        <f t="shared" si="151"/>
        <v>728471700</v>
      </c>
      <c r="AX253" s="41">
        <f t="shared" si="152"/>
        <v>815888304.00000012</v>
      </c>
      <c r="AY253" s="9" t="s">
        <v>129</v>
      </c>
      <c r="AZ253" s="1" t="s">
        <v>329</v>
      </c>
      <c r="BA253" s="1" t="s">
        <v>330</v>
      </c>
      <c r="BB253" s="5"/>
      <c r="BC253" s="5"/>
      <c r="BD253" s="5"/>
      <c r="BE253" s="5"/>
      <c r="BF253" s="5"/>
      <c r="BG253" s="5"/>
      <c r="BH253" s="5"/>
      <c r="BI253" s="5"/>
      <c r="BJ253" s="167"/>
      <c r="BK253" s="27">
        <v>14</v>
      </c>
    </row>
    <row r="254" spans="1:63" s="165" customFormat="1" ht="12.95" customHeight="1" x14ac:dyDescent="0.25">
      <c r="A254" s="15" t="s">
        <v>133</v>
      </c>
      <c r="B254" s="15" t="s">
        <v>218</v>
      </c>
      <c r="C254" s="174" t="s">
        <v>331</v>
      </c>
      <c r="D254" s="174"/>
      <c r="E254" s="174" t="s">
        <v>332</v>
      </c>
      <c r="F254" s="22" t="s">
        <v>315</v>
      </c>
      <c r="G254" s="22" t="s">
        <v>316</v>
      </c>
      <c r="H254" s="22" t="s">
        <v>317</v>
      </c>
      <c r="I254" s="23" t="s">
        <v>120</v>
      </c>
      <c r="J254" s="23"/>
      <c r="K254" s="23"/>
      <c r="L254" s="22">
        <v>100</v>
      </c>
      <c r="M254" s="5">
        <v>230000000</v>
      </c>
      <c r="N254" s="5" t="s">
        <v>137</v>
      </c>
      <c r="O254" s="5" t="s">
        <v>239</v>
      </c>
      <c r="P254" s="23" t="s">
        <v>125</v>
      </c>
      <c r="Q254" s="24">
        <v>230000000</v>
      </c>
      <c r="R254" s="25" t="s">
        <v>174</v>
      </c>
      <c r="S254" s="25"/>
      <c r="T254" s="23"/>
      <c r="U254" s="5" t="s">
        <v>126</v>
      </c>
      <c r="V254" s="23" t="s">
        <v>127</v>
      </c>
      <c r="W254" s="23">
        <v>0</v>
      </c>
      <c r="X254" s="23">
        <v>100</v>
      </c>
      <c r="Y254" s="23">
        <v>0</v>
      </c>
      <c r="Z254" s="39"/>
      <c r="AA254" s="5" t="s">
        <v>138</v>
      </c>
      <c r="AB254" s="26"/>
      <c r="AC254" s="26"/>
      <c r="AD254" s="26">
        <v>152219303.81</v>
      </c>
      <c r="AE254" s="26">
        <v>170485620.26720002</v>
      </c>
      <c r="AF254" s="26"/>
      <c r="AG254" s="26"/>
      <c r="AH254" s="26">
        <v>152219303.81</v>
      </c>
      <c r="AI254" s="26">
        <v>170485620.26720002</v>
      </c>
      <c r="AJ254" s="19"/>
      <c r="AK254" s="19"/>
      <c r="AL254" s="19">
        <v>152219303.81</v>
      </c>
      <c r="AM254" s="19">
        <v>170485620.26720002</v>
      </c>
      <c r="AN254" s="19">
        <v>0</v>
      </c>
      <c r="AO254" s="19">
        <v>0</v>
      </c>
      <c r="AP254" s="19">
        <v>0</v>
      </c>
      <c r="AQ254" s="19">
        <v>0</v>
      </c>
      <c r="AR254" s="19">
        <v>0</v>
      </c>
      <c r="AS254" s="19">
        <v>0</v>
      </c>
      <c r="AT254" s="19">
        <v>0</v>
      </c>
      <c r="AU254" s="19">
        <v>0</v>
      </c>
      <c r="AV254" s="41"/>
      <c r="AW254" s="41">
        <v>0</v>
      </c>
      <c r="AX254" s="41">
        <f t="shared" ref="AX254:AX255" si="194">AW254*1.12</f>
        <v>0</v>
      </c>
      <c r="AY254" s="9" t="s">
        <v>129</v>
      </c>
      <c r="AZ254" s="1" t="s">
        <v>333</v>
      </c>
      <c r="BA254" s="1" t="s">
        <v>334</v>
      </c>
      <c r="BB254" s="5"/>
      <c r="BC254" s="5"/>
      <c r="BD254" s="5"/>
      <c r="BE254" s="5"/>
      <c r="BF254" s="5"/>
      <c r="BG254" s="5"/>
      <c r="BH254" s="5"/>
      <c r="BI254" s="5"/>
      <c r="BJ254" s="167"/>
      <c r="BK254" s="27"/>
    </row>
    <row r="255" spans="1:63" s="165" customFormat="1" ht="12.95" customHeight="1" x14ac:dyDescent="0.25">
      <c r="A255" s="15" t="s">
        <v>133</v>
      </c>
      <c r="B255" s="15" t="s">
        <v>218</v>
      </c>
      <c r="C255" s="175" t="s">
        <v>396</v>
      </c>
      <c r="D255" s="176"/>
      <c r="E255" s="4" t="s">
        <v>332</v>
      </c>
      <c r="F255" s="22" t="s">
        <v>315</v>
      </c>
      <c r="G255" s="22" t="s">
        <v>316</v>
      </c>
      <c r="H255" s="22" t="s">
        <v>317</v>
      </c>
      <c r="I255" s="23" t="s">
        <v>120</v>
      </c>
      <c r="J255" s="23"/>
      <c r="K255" s="23"/>
      <c r="L255" s="22">
        <v>100</v>
      </c>
      <c r="M255" s="5">
        <v>230000000</v>
      </c>
      <c r="N255" s="5" t="s">
        <v>137</v>
      </c>
      <c r="O255" s="1" t="s">
        <v>126</v>
      </c>
      <c r="P255" s="23" t="s">
        <v>125</v>
      </c>
      <c r="Q255" s="24">
        <v>230000000</v>
      </c>
      <c r="R255" s="25" t="s">
        <v>174</v>
      </c>
      <c r="S255" s="25"/>
      <c r="T255" s="23" t="s">
        <v>127</v>
      </c>
      <c r="U255" s="5"/>
      <c r="V255" s="23"/>
      <c r="W255" s="23">
        <v>0</v>
      </c>
      <c r="X255" s="23">
        <v>100</v>
      </c>
      <c r="Y255" s="23">
        <v>0</v>
      </c>
      <c r="Z255" s="39"/>
      <c r="AA255" s="5" t="s">
        <v>138</v>
      </c>
      <c r="AB255" s="26"/>
      <c r="AC255" s="26"/>
      <c r="AD255" s="26">
        <v>114743394</v>
      </c>
      <c r="AE255" s="18">
        <f t="shared" ref="AE255:AE257" si="195">AD255*1.12</f>
        <v>128512601.28000002</v>
      </c>
      <c r="AF255" s="26"/>
      <c r="AG255" s="26"/>
      <c r="AH255" s="26">
        <v>152219303.81</v>
      </c>
      <c r="AI255" s="18">
        <f t="shared" ref="AI255:AI257" si="196">AH255*1.12</f>
        <v>170485620.26720002</v>
      </c>
      <c r="AJ255" s="19"/>
      <c r="AK255" s="19"/>
      <c r="AL255" s="19">
        <v>152219303.81</v>
      </c>
      <c r="AM255" s="18">
        <f t="shared" ref="AM255:AM257" si="197">AL255*1.12</f>
        <v>170485620.26720002</v>
      </c>
      <c r="AN255" s="19">
        <v>0</v>
      </c>
      <c r="AO255" s="19">
        <v>0</v>
      </c>
      <c r="AP255" s="19">
        <v>0</v>
      </c>
      <c r="AQ255" s="19">
        <v>0</v>
      </c>
      <c r="AR255" s="19">
        <v>0</v>
      </c>
      <c r="AS255" s="19">
        <v>0</v>
      </c>
      <c r="AT255" s="19">
        <v>0</v>
      </c>
      <c r="AU255" s="19">
        <v>0</v>
      </c>
      <c r="AV255" s="64"/>
      <c r="AW255" s="41">
        <v>0</v>
      </c>
      <c r="AX255" s="41">
        <f t="shared" si="194"/>
        <v>0</v>
      </c>
      <c r="AY255" s="9" t="s">
        <v>129</v>
      </c>
      <c r="AZ255" s="1" t="s">
        <v>333</v>
      </c>
      <c r="BA255" s="1" t="s">
        <v>334</v>
      </c>
      <c r="BB255" s="5"/>
      <c r="BC255" s="5"/>
      <c r="BD255" s="5"/>
      <c r="BE255" s="5"/>
      <c r="BF255" s="5"/>
      <c r="BG255" s="5"/>
      <c r="BH255" s="5"/>
      <c r="BI255" s="5"/>
      <c r="BJ255" s="167"/>
      <c r="BK255" s="27" t="s">
        <v>388</v>
      </c>
    </row>
    <row r="256" spans="1:63" s="165" customFormat="1" ht="12.95" customHeight="1" x14ac:dyDescent="0.25">
      <c r="A256" s="15" t="s">
        <v>133</v>
      </c>
      <c r="B256" s="15" t="s">
        <v>218</v>
      </c>
      <c r="C256" s="175" t="s">
        <v>543</v>
      </c>
      <c r="D256" s="177"/>
      <c r="E256" s="4" t="s">
        <v>332</v>
      </c>
      <c r="F256" s="22" t="s">
        <v>315</v>
      </c>
      <c r="G256" s="22" t="s">
        <v>316</v>
      </c>
      <c r="H256" s="22" t="s">
        <v>317</v>
      </c>
      <c r="I256" s="23" t="s">
        <v>120</v>
      </c>
      <c r="J256" s="23"/>
      <c r="K256" s="23"/>
      <c r="L256" s="22">
        <v>100</v>
      </c>
      <c r="M256" s="5">
        <v>230000000</v>
      </c>
      <c r="N256" s="5" t="s">
        <v>137</v>
      </c>
      <c r="O256" s="1" t="s">
        <v>166</v>
      </c>
      <c r="P256" s="23" t="s">
        <v>125</v>
      </c>
      <c r="Q256" s="24">
        <v>230000000</v>
      </c>
      <c r="R256" s="25" t="s">
        <v>174</v>
      </c>
      <c r="S256" s="25"/>
      <c r="T256" s="23" t="s">
        <v>127</v>
      </c>
      <c r="U256" s="5"/>
      <c r="V256" s="23"/>
      <c r="W256" s="23">
        <v>0</v>
      </c>
      <c r="X256" s="23">
        <v>100</v>
      </c>
      <c r="Y256" s="23">
        <v>0</v>
      </c>
      <c r="Z256" s="39"/>
      <c r="AA256" s="5" t="s">
        <v>138</v>
      </c>
      <c r="AB256" s="26"/>
      <c r="AC256" s="26"/>
      <c r="AD256" s="26">
        <v>114743394</v>
      </c>
      <c r="AE256" s="18">
        <f t="shared" si="195"/>
        <v>128512601.28000002</v>
      </c>
      <c r="AF256" s="26"/>
      <c r="AG256" s="26"/>
      <c r="AH256" s="26">
        <v>152219303.81</v>
      </c>
      <c r="AI256" s="18">
        <f t="shared" si="196"/>
        <v>170485620.26720002</v>
      </c>
      <c r="AJ256" s="19"/>
      <c r="AK256" s="19"/>
      <c r="AL256" s="19">
        <v>152219303.81</v>
      </c>
      <c r="AM256" s="18">
        <f t="shared" si="197"/>
        <v>170485620.26720002</v>
      </c>
      <c r="AN256" s="19"/>
      <c r="AO256" s="19"/>
      <c r="AP256" s="19"/>
      <c r="AQ256" s="19"/>
      <c r="AR256" s="19"/>
      <c r="AS256" s="19"/>
      <c r="AT256" s="19"/>
      <c r="AU256" s="19"/>
      <c r="AV256" s="64"/>
      <c r="AW256" s="41"/>
      <c r="AX256" s="41">
        <f t="shared" si="152"/>
        <v>0</v>
      </c>
      <c r="AY256" s="9" t="s">
        <v>129</v>
      </c>
      <c r="AZ256" s="1" t="s">
        <v>333</v>
      </c>
      <c r="BA256" s="1" t="s">
        <v>334</v>
      </c>
      <c r="BB256" s="5"/>
      <c r="BC256" s="5"/>
      <c r="BD256" s="5"/>
      <c r="BE256" s="5"/>
      <c r="BF256" s="5"/>
      <c r="BG256" s="5"/>
      <c r="BH256" s="5"/>
      <c r="BI256" s="5"/>
      <c r="BJ256" s="167"/>
      <c r="BK256" s="27">
        <v>14</v>
      </c>
    </row>
    <row r="257" spans="1:66" s="165" customFormat="1" ht="12.95" customHeight="1" x14ac:dyDescent="0.25">
      <c r="A257" s="15" t="s">
        <v>133</v>
      </c>
      <c r="B257" s="15" t="s">
        <v>218</v>
      </c>
      <c r="C257" s="178" t="s">
        <v>904</v>
      </c>
      <c r="D257" s="304"/>
      <c r="E257" s="4" t="s">
        <v>332</v>
      </c>
      <c r="F257" s="22" t="s">
        <v>315</v>
      </c>
      <c r="G257" s="22" t="s">
        <v>316</v>
      </c>
      <c r="H257" s="22" t="s">
        <v>317</v>
      </c>
      <c r="I257" s="23" t="s">
        <v>120</v>
      </c>
      <c r="J257" s="23"/>
      <c r="K257" s="23"/>
      <c r="L257" s="22">
        <v>100</v>
      </c>
      <c r="M257" s="5">
        <v>230000000</v>
      </c>
      <c r="N257" s="5" t="s">
        <v>137</v>
      </c>
      <c r="O257" s="1" t="s">
        <v>854</v>
      </c>
      <c r="P257" s="23" t="s">
        <v>125</v>
      </c>
      <c r="Q257" s="24">
        <v>230000000</v>
      </c>
      <c r="R257" s="25" t="s">
        <v>174</v>
      </c>
      <c r="S257" s="25"/>
      <c r="T257" s="23" t="s">
        <v>127</v>
      </c>
      <c r="U257" s="5"/>
      <c r="V257" s="23"/>
      <c r="W257" s="23">
        <v>0</v>
      </c>
      <c r="X257" s="23">
        <v>100</v>
      </c>
      <c r="Y257" s="23">
        <v>0</v>
      </c>
      <c r="Z257" s="39"/>
      <c r="AA257" s="5" t="s">
        <v>138</v>
      </c>
      <c r="AB257" s="26"/>
      <c r="AC257" s="26"/>
      <c r="AD257" s="26">
        <v>50739768</v>
      </c>
      <c r="AE257" s="296">
        <f t="shared" si="195"/>
        <v>56828540.160000004</v>
      </c>
      <c r="AF257" s="26"/>
      <c r="AG257" s="26"/>
      <c r="AH257" s="26">
        <v>152219303.81</v>
      </c>
      <c r="AI257" s="296">
        <f t="shared" si="196"/>
        <v>170485620.26720002</v>
      </c>
      <c r="AJ257" s="19"/>
      <c r="AK257" s="19"/>
      <c r="AL257" s="19">
        <v>152219303.81</v>
      </c>
      <c r="AM257" s="18">
        <f t="shared" si="197"/>
        <v>170485620.26720002</v>
      </c>
      <c r="AN257" s="19"/>
      <c r="AO257" s="19"/>
      <c r="AP257" s="19"/>
      <c r="AQ257" s="19"/>
      <c r="AR257" s="19"/>
      <c r="AS257" s="19"/>
      <c r="AT257" s="19"/>
      <c r="AU257" s="19"/>
      <c r="AV257" s="19"/>
      <c r="AW257" s="19">
        <f>Z257+AD257+AH257+AL257+AP257</f>
        <v>355178375.62</v>
      </c>
      <c r="AX257" s="19">
        <f>AW257*1.12</f>
        <v>397799780.69440007</v>
      </c>
      <c r="AY257" s="19" t="s">
        <v>129</v>
      </c>
      <c r="AZ257" s="64" t="s">
        <v>333</v>
      </c>
      <c r="BA257" s="41" t="s">
        <v>903</v>
      </c>
      <c r="BB257" s="41"/>
      <c r="BC257" s="9"/>
      <c r="BD257" s="1"/>
      <c r="BE257" s="1"/>
      <c r="BF257" s="5"/>
      <c r="BG257" s="5"/>
      <c r="BH257" s="5"/>
      <c r="BI257" s="5"/>
      <c r="BJ257" s="5"/>
      <c r="BK257" s="167">
        <v>14</v>
      </c>
      <c r="BL257" s="38"/>
      <c r="BM257" s="38"/>
      <c r="BN257" s="38"/>
    </row>
    <row r="258" spans="1:66" s="165" customFormat="1" ht="12.95" customHeight="1" x14ac:dyDescent="0.25">
      <c r="A258" s="15" t="s">
        <v>150</v>
      </c>
      <c r="B258" s="15" t="s">
        <v>335</v>
      </c>
      <c r="C258" s="174" t="s">
        <v>256</v>
      </c>
      <c r="D258" s="174"/>
      <c r="E258" s="174" t="s">
        <v>235</v>
      </c>
      <c r="F258" s="22" t="s">
        <v>336</v>
      </c>
      <c r="G258" s="22" t="s">
        <v>337</v>
      </c>
      <c r="H258" s="22" t="s">
        <v>337</v>
      </c>
      <c r="I258" s="23" t="s">
        <v>120</v>
      </c>
      <c r="J258" s="23"/>
      <c r="K258" s="23"/>
      <c r="L258" s="22">
        <v>100</v>
      </c>
      <c r="M258" s="5" t="s">
        <v>122</v>
      </c>
      <c r="N258" s="5" t="s">
        <v>123</v>
      </c>
      <c r="O258" s="5" t="s">
        <v>199</v>
      </c>
      <c r="P258" s="23" t="s">
        <v>125</v>
      </c>
      <c r="Q258" s="24" t="s">
        <v>122</v>
      </c>
      <c r="R258" s="25" t="s">
        <v>338</v>
      </c>
      <c r="S258" s="25"/>
      <c r="T258" s="23"/>
      <c r="U258" s="5" t="s">
        <v>126</v>
      </c>
      <c r="V258" s="23" t="s">
        <v>127</v>
      </c>
      <c r="W258" s="23">
        <v>0</v>
      </c>
      <c r="X258" s="23">
        <v>100</v>
      </c>
      <c r="Y258" s="23">
        <v>0</v>
      </c>
      <c r="Z258" s="39"/>
      <c r="AA258" s="5" t="s">
        <v>138</v>
      </c>
      <c r="AB258" s="26">
        <v>1</v>
      </c>
      <c r="AC258" s="26">
        <v>67894200</v>
      </c>
      <c r="AD258" s="26">
        <v>67894200</v>
      </c>
      <c r="AE258" s="26">
        <v>76041504</v>
      </c>
      <c r="AF258" s="26">
        <v>1</v>
      </c>
      <c r="AG258" s="26">
        <v>67894200</v>
      </c>
      <c r="AH258" s="26">
        <v>67894200</v>
      </c>
      <c r="AI258" s="26">
        <v>76041504</v>
      </c>
      <c r="AJ258" s="19">
        <v>1</v>
      </c>
      <c r="AK258" s="19">
        <v>67894200</v>
      </c>
      <c r="AL258" s="19">
        <v>67894200</v>
      </c>
      <c r="AM258" s="19">
        <v>76041504</v>
      </c>
      <c r="AN258" s="19">
        <v>0</v>
      </c>
      <c r="AO258" s="19">
        <v>0</v>
      </c>
      <c r="AP258" s="19">
        <v>0</v>
      </c>
      <c r="AQ258" s="19">
        <v>0</v>
      </c>
      <c r="AR258" s="19">
        <v>0</v>
      </c>
      <c r="AS258" s="19">
        <v>0</v>
      </c>
      <c r="AT258" s="19">
        <v>0</v>
      </c>
      <c r="AU258" s="19">
        <v>0</v>
      </c>
      <c r="AV258" s="41"/>
      <c r="AW258" s="41">
        <v>0</v>
      </c>
      <c r="AX258" s="41">
        <f t="shared" si="152"/>
        <v>0</v>
      </c>
      <c r="AY258" s="6" t="s">
        <v>129</v>
      </c>
      <c r="AZ258" s="4" t="s">
        <v>339</v>
      </c>
      <c r="BA258" s="4" t="s">
        <v>340</v>
      </c>
      <c r="BB258" s="5"/>
      <c r="BC258" s="5"/>
      <c r="BD258" s="5"/>
      <c r="BE258" s="5"/>
      <c r="BF258" s="5"/>
      <c r="BG258" s="5"/>
      <c r="BH258" s="5"/>
      <c r="BI258" s="5"/>
      <c r="BJ258" s="167"/>
      <c r="BK258" s="27" t="s">
        <v>375</v>
      </c>
    </row>
    <row r="259" spans="1:66" s="165" customFormat="1" ht="12.95" customHeight="1" x14ac:dyDescent="0.25">
      <c r="A259" s="15" t="s">
        <v>150</v>
      </c>
      <c r="B259" s="15" t="s">
        <v>335</v>
      </c>
      <c r="C259" s="174" t="s">
        <v>250</v>
      </c>
      <c r="D259" s="174"/>
      <c r="E259" s="174" t="s">
        <v>341</v>
      </c>
      <c r="F259" s="22" t="s">
        <v>336</v>
      </c>
      <c r="G259" s="22" t="s">
        <v>337</v>
      </c>
      <c r="H259" s="22" t="s">
        <v>337</v>
      </c>
      <c r="I259" s="23" t="s">
        <v>120</v>
      </c>
      <c r="J259" s="23"/>
      <c r="K259" s="23"/>
      <c r="L259" s="22">
        <v>100</v>
      </c>
      <c r="M259" s="5" t="s">
        <v>122</v>
      </c>
      <c r="N259" s="5" t="s">
        <v>123</v>
      </c>
      <c r="O259" s="5" t="s">
        <v>199</v>
      </c>
      <c r="P259" s="23" t="s">
        <v>125</v>
      </c>
      <c r="Q259" s="24" t="s">
        <v>122</v>
      </c>
      <c r="R259" s="25" t="s">
        <v>338</v>
      </c>
      <c r="S259" s="25"/>
      <c r="T259" s="23"/>
      <c r="U259" s="5" t="s">
        <v>126</v>
      </c>
      <c r="V259" s="23" t="s">
        <v>127</v>
      </c>
      <c r="W259" s="23">
        <v>0</v>
      </c>
      <c r="X259" s="23">
        <v>100</v>
      </c>
      <c r="Y259" s="23">
        <v>0</v>
      </c>
      <c r="Z259" s="39"/>
      <c r="AA259" s="5" t="s">
        <v>138</v>
      </c>
      <c r="AB259" s="26">
        <v>1</v>
      </c>
      <c r="AC259" s="26">
        <v>41596500</v>
      </c>
      <c r="AD259" s="26">
        <v>41596500</v>
      </c>
      <c r="AE259" s="26">
        <v>46588080.000000007</v>
      </c>
      <c r="AF259" s="26">
        <v>1</v>
      </c>
      <c r="AG259" s="26">
        <v>41596500</v>
      </c>
      <c r="AH259" s="26">
        <v>41596500</v>
      </c>
      <c r="AI259" s="26">
        <v>46588080.000000007</v>
      </c>
      <c r="AJ259" s="19">
        <v>1</v>
      </c>
      <c r="AK259" s="19">
        <v>41596500</v>
      </c>
      <c r="AL259" s="19">
        <v>41596500</v>
      </c>
      <c r="AM259" s="19">
        <v>46588080.000000007</v>
      </c>
      <c r="AN259" s="19">
        <v>0</v>
      </c>
      <c r="AO259" s="19">
        <v>0</v>
      </c>
      <c r="AP259" s="19">
        <v>0</v>
      </c>
      <c r="AQ259" s="19">
        <v>0</v>
      </c>
      <c r="AR259" s="19">
        <v>0</v>
      </c>
      <c r="AS259" s="19">
        <v>0</v>
      </c>
      <c r="AT259" s="19">
        <v>0</v>
      </c>
      <c r="AU259" s="19">
        <v>0</v>
      </c>
      <c r="AV259" s="41"/>
      <c r="AW259" s="41">
        <v>0</v>
      </c>
      <c r="AX259" s="41">
        <f t="shared" si="152"/>
        <v>0</v>
      </c>
      <c r="AY259" s="6" t="s">
        <v>129</v>
      </c>
      <c r="AZ259" s="4" t="s">
        <v>342</v>
      </c>
      <c r="BA259" s="4" t="s">
        <v>343</v>
      </c>
      <c r="BB259" s="5"/>
      <c r="BC259" s="5"/>
      <c r="BD259" s="5"/>
      <c r="BE259" s="5"/>
      <c r="BF259" s="5"/>
      <c r="BG259" s="5"/>
      <c r="BH259" s="5"/>
      <c r="BI259" s="5"/>
      <c r="BJ259" s="167"/>
      <c r="BK259" s="27" t="s">
        <v>375</v>
      </c>
    </row>
    <row r="260" spans="1:66" s="165" customFormat="1" ht="12.95" customHeight="1" x14ac:dyDescent="0.25">
      <c r="A260" s="15" t="s">
        <v>344</v>
      </c>
      <c r="B260" s="15" t="s">
        <v>335</v>
      </c>
      <c r="C260" s="174" t="s">
        <v>261</v>
      </c>
      <c r="D260" s="174"/>
      <c r="E260" s="174" t="s">
        <v>345</v>
      </c>
      <c r="F260" s="22" t="s">
        <v>346</v>
      </c>
      <c r="G260" s="22" t="s">
        <v>347</v>
      </c>
      <c r="H260" s="22" t="s">
        <v>347</v>
      </c>
      <c r="I260" s="23" t="s">
        <v>120</v>
      </c>
      <c r="J260" s="23"/>
      <c r="K260" s="23"/>
      <c r="L260" s="22">
        <v>100</v>
      </c>
      <c r="M260" s="5" t="s">
        <v>122</v>
      </c>
      <c r="N260" s="5" t="s">
        <v>123</v>
      </c>
      <c r="O260" s="5" t="s">
        <v>199</v>
      </c>
      <c r="P260" s="23" t="s">
        <v>125</v>
      </c>
      <c r="Q260" s="24" t="s">
        <v>122</v>
      </c>
      <c r="R260" s="25" t="s">
        <v>338</v>
      </c>
      <c r="S260" s="25"/>
      <c r="T260" s="23"/>
      <c r="U260" s="5" t="s">
        <v>126</v>
      </c>
      <c r="V260" s="23" t="s">
        <v>167</v>
      </c>
      <c r="W260" s="23">
        <v>0</v>
      </c>
      <c r="X260" s="23">
        <v>100</v>
      </c>
      <c r="Y260" s="23">
        <v>0</v>
      </c>
      <c r="Z260" s="39"/>
      <c r="AA260" s="5" t="s">
        <v>138</v>
      </c>
      <c r="AB260" s="26"/>
      <c r="AC260" s="26"/>
      <c r="AD260" s="26">
        <v>94520378.149999991</v>
      </c>
      <c r="AE260" s="26">
        <v>105862823.528</v>
      </c>
      <c r="AF260" s="26"/>
      <c r="AG260" s="26"/>
      <c r="AH260" s="26">
        <v>94520378.149999991</v>
      </c>
      <c r="AI260" s="26">
        <v>105862823.528</v>
      </c>
      <c r="AJ260" s="19"/>
      <c r="AK260" s="19"/>
      <c r="AL260" s="19">
        <v>94520378.149999991</v>
      </c>
      <c r="AM260" s="19">
        <v>105862823.528</v>
      </c>
      <c r="AN260" s="19"/>
      <c r="AO260" s="19"/>
      <c r="AP260" s="19">
        <v>94520378.149999991</v>
      </c>
      <c r="AQ260" s="19">
        <v>105862823.528</v>
      </c>
      <c r="AR260" s="19"/>
      <c r="AS260" s="19"/>
      <c r="AT260" s="19">
        <v>94520378.149999991</v>
      </c>
      <c r="AU260" s="19">
        <v>105862823.528</v>
      </c>
      <c r="AV260" s="41"/>
      <c r="AW260" s="41">
        <v>0</v>
      </c>
      <c r="AX260" s="41">
        <f t="shared" si="152"/>
        <v>0</v>
      </c>
      <c r="AY260" s="5" t="s">
        <v>129</v>
      </c>
      <c r="AZ260" s="5" t="s">
        <v>348</v>
      </c>
      <c r="BA260" s="5" t="s">
        <v>349</v>
      </c>
      <c r="BB260" s="5"/>
      <c r="BC260" s="5"/>
      <c r="BD260" s="5"/>
      <c r="BE260" s="5"/>
      <c r="BF260" s="5"/>
      <c r="BG260" s="5"/>
      <c r="BH260" s="5"/>
      <c r="BI260" s="5"/>
      <c r="BJ260" s="167"/>
      <c r="BK260" s="27" t="s">
        <v>375</v>
      </c>
    </row>
    <row r="261" spans="1:66" s="165" customFormat="1" ht="12.95" customHeight="1" x14ac:dyDescent="0.25">
      <c r="A261" s="15" t="s">
        <v>116</v>
      </c>
      <c r="B261" s="15" t="s">
        <v>218</v>
      </c>
      <c r="C261" s="174" t="s">
        <v>328</v>
      </c>
      <c r="D261" s="174"/>
      <c r="E261" s="174" t="s">
        <v>350</v>
      </c>
      <c r="F261" s="22" t="s">
        <v>351</v>
      </c>
      <c r="G261" s="22" t="s">
        <v>352</v>
      </c>
      <c r="H261" s="22" t="s">
        <v>352</v>
      </c>
      <c r="I261" s="23" t="s">
        <v>120</v>
      </c>
      <c r="J261" s="23"/>
      <c r="K261" s="23"/>
      <c r="L261" s="22" t="s">
        <v>121</v>
      </c>
      <c r="M261" s="5" t="s">
        <v>122</v>
      </c>
      <c r="N261" s="5" t="s">
        <v>123</v>
      </c>
      <c r="O261" s="5" t="s">
        <v>239</v>
      </c>
      <c r="P261" s="23" t="s">
        <v>125</v>
      </c>
      <c r="Q261" s="24" t="s">
        <v>122</v>
      </c>
      <c r="R261" s="25" t="s">
        <v>338</v>
      </c>
      <c r="S261" s="25"/>
      <c r="T261" s="23"/>
      <c r="U261" s="5" t="s">
        <v>126</v>
      </c>
      <c r="V261" s="23" t="s">
        <v>127</v>
      </c>
      <c r="W261" s="23" t="s">
        <v>128</v>
      </c>
      <c r="X261" s="23" t="s">
        <v>121</v>
      </c>
      <c r="Y261" s="23" t="s">
        <v>128</v>
      </c>
      <c r="Z261" s="39"/>
      <c r="AA261" s="5" t="s">
        <v>138</v>
      </c>
      <c r="AB261" s="26">
        <v>1</v>
      </c>
      <c r="AC261" s="26">
        <v>65203234.32</v>
      </c>
      <c r="AD261" s="26">
        <v>65203234.32</v>
      </c>
      <c r="AE261" s="26">
        <v>73027622.4384</v>
      </c>
      <c r="AF261" s="26">
        <v>1</v>
      </c>
      <c r="AG261" s="26">
        <v>65203234.32</v>
      </c>
      <c r="AH261" s="26">
        <v>65203234.32</v>
      </c>
      <c r="AI261" s="26">
        <v>73027622.4384</v>
      </c>
      <c r="AJ261" s="19">
        <v>1</v>
      </c>
      <c r="AK261" s="19">
        <v>65203234.32</v>
      </c>
      <c r="AL261" s="19">
        <v>65203234.32</v>
      </c>
      <c r="AM261" s="19">
        <v>73027622.4384</v>
      </c>
      <c r="AN261" s="19">
        <v>0</v>
      </c>
      <c r="AO261" s="19">
        <v>0</v>
      </c>
      <c r="AP261" s="19">
        <v>0</v>
      </c>
      <c r="AQ261" s="19">
        <v>0</v>
      </c>
      <c r="AR261" s="19">
        <v>0</v>
      </c>
      <c r="AS261" s="19">
        <v>0</v>
      </c>
      <c r="AT261" s="19">
        <v>0</v>
      </c>
      <c r="AU261" s="19">
        <v>0</v>
      </c>
      <c r="AV261" s="41"/>
      <c r="AW261" s="41">
        <f>AD261+AH261+AL261+AP261+AT261</f>
        <v>195609702.96000001</v>
      </c>
      <c r="AX261" s="41">
        <f t="shared" si="152"/>
        <v>219082867.31520003</v>
      </c>
      <c r="AY261" s="6" t="s">
        <v>129</v>
      </c>
      <c r="AZ261" s="6" t="s">
        <v>353</v>
      </c>
      <c r="BA261" s="6" t="s">
        <v>354</v>
      </c>
      <c r="BB261" s="5"/>
      <c r="BC261" s="5"/>
      <c r="BD261" s="5"/>
      <c r="BE261" s="5"/>
      <c r="BF261" s="5"/>
      <c r="BG261" s="5"/>
      <c r="BH261" s="5"/>
      <c r="BI261" s="5"/>
      <c r="BJ261" s="167"/>
      <c r="BK261" s="27"/>
    </row>
    <row r="262" spans="1:66" s="165" customFormat="1" ht="12.95" customHeight="1" x14ac:dyDescent="0.25">
      <c r="A262" s="15" t="s">
        <v>116</v>
      </c>
      <c r="B262" s="15" t="s">
        <v>218</v>
      </c>
      <c r="C262" s="174" t="s">
        <v>324</v>
      </c>
      <c r="D262" s="174"/>
      <c r="E262" s="174" t="s">
        <v>355</v>
      </c>
      <c r="F262" s="22" t="s">
        <v>356</v>
      </c>
      <c r="G262" s="22" t="s">
        <v>357</v>
      </c>
      <c r="H262" s="22" t="s">
        <v>357</v>
      </c>
      <c r="I262" s="23" t="s">
        <v>172</v>
      </c>
      <c r="J262" s="23" t="s">
        <v>358</v>
      </c>
      <c r="K262" s="23"/>
      <c r="L262" s="22">
        <v>100</v>
      </c>
      <c r="M262" s="5" t="s">
        <v>122</v>
      </c>
      <c r="N262" s="5" t="s">
        <v>123</v>
      </c>
      <c r="O262" s="5" t="s">
        <v>124</v>
      </c>
      <c r="P262" s="23" t="s">
        <v>125</v>
      </c>
      <c r="Q262" s="24" t="s">
        <v>122</v>
      </c>
      <c r="R262" s="25" t="s">
        <v>338</v>
      </c>
      <c r="S262" s="25"/>
      <c r="T262" s="23"/>
      <c r="U262" s="5" t="s">
        <v>126</v>
      </c>
      <c r="V262" s="23" t="s">
        <v>146</v>
      </c>
      <c r="W262" s="23" t="s">
        <v>128</v>
      </c>
      <c r="X262" s="23" t="s">
        <v>121</v>
      </c>
      <c r="Y262" s="23" t="s">
        <v>128</v>
      </c>
      <c r="Z262" s="39"/>
      <c r="AA262" s="5" t="s">
        <v>138</v>
      </c>
      <c r="AB262" s="26">
        <v>1</v>
      </c>
      <c r="AC262" s="26">
        <v>33933286</v>
      </c>
      <c r="AD262" s="26">
        <v>33933286</v>
      </c>
      <c r="AE262" s="26">
        <v>38005280.32</v>
      </c>
      <c r="AF262" s="26">
        <v>1</v>
      </c>
      <c r="AG262" s="26">
        <v>33933286</v>
      </c>
      <c r="AH262" s="26">
        <v>33933286</v>
      </c>
      <c r="AI262" s="26">
        <v>38005280.32</v>
      </c>
      <c r="AJ262" s="19">
        <v>1</v>
      </c>
      <c r="AK262" s="19"/>
      <c r="AL262" s="19"/>
      <c r="AM262" s="19"/>
      <c r="AN262" s="19">
        <v>0</v>
      </c>
      <c r="AO262" s="19">
        <v>0</v>
      </c>
      <c r="AP262" s="19">
        <v>0</v>
      </c>
      <c r="AQ262" s="19">
        <v>0</v>
      </c>
      <c r="AR262" s="19">
        <v>0</v>
      </c>
      <c r="AS262" s="19">
        <v>0</v>
      </c>
      <c r="AT262" s="19">
        <v>0</v>
      </c>
      <c r="AU262" s="19">
        <v>0</v>
      </c>
      <c r="AV262" s="41"/>
      <c r="AW262" s="41">
        <f>AD262+AH262+AL262+AP262+AT262</f>
        <v>67866572</v>
      </c>
      <c r="AX262" s="41">
        <f t="shared" si="152"/>
        <v>76010560.640000001</v>
      </c>
      <c r="AY262" s="6" t="s">
        <v>129</v>
      </c>
      <c r="AZ262" s="6" t="s">
        <v>359</v>
      </c>
      <c r="BA262" s="6" t="s">
        <v>360</v>
      </c>
      <c r="BB262" s="5"/>
      <c r="BC262" s="5"/>
      <c r="BD262" s="5"/>
      <c r="BE262" s="5"/>
      <c r="BF262" s="5"/>
      <c r="BG262" s="5"/>
      <c r="BH262" s="5"/>
      <c r="BI262" s="5"/>
      <c r="BJ262" s="167"/>
      <c r="BK262" s="27"/>
    </row>
    <row r="263" spans="1:66" s="165" customFormat="1" ht="12.95" customHeight="1" x14ac:dyDescent="0.25">
      <c r="A263" s="15" t="s">
        <v>361</v>
      </c>
      <c r="B263" s="15" t="s">
        <v>218</v>
      </c>
      <c r="C263" s="174" t="s">
        <v>332</v>
      </c>
      <c r="D263" s="174"/>
      <c r="E263" s="174" t="s">
        <v>362</v>
      </c>
      <c r="F263" s="22" t="s">
        <v>363</v>
      </c>
      <c r="G263" s="22" t="s">
        <v>364</v>
      </c>
      <c r="H263" s="22" t="s">
        <v>364</v>
      </c>
      <c r="I263" s="23" t="s">
        <v>120</v>
      </c>
      <c r="J263" s="23"/>
      <c r="K263" s="23"/>
      <c r="L263" s="22">
        <v>100</v>
      </c>
      <c r="M263" s="5" t="s">
        <v>197</v>
      </c>
      <c r="N263" s="5" t="s">
        <v>365</v>
      </c>
      <c r="O263" s="5" t="s">
        <v>239</v>
      </c>
      <c r="P263" s="23" t="s">
        <v>125</v>
      </c>
      <c r="Q263" s="24" t="s">
        <v>122</v>
      </c>
      <c r="R263" s="25" t="s">
        <v>338</v>
      </c>
      <c r="S263" s="25"/>
      <c r="T263" s="23" t="s">
        <v>127</v>
      </c>
      <c r="U263" s="5"/>
      <c r="V263" s="23"/>
      <c r="W263" s="23">
        <v>0</v>
      </c>
      <c r="X263" s="23">
        <v>90</v>
      </c>
      <c r="Y263" s="23">
        <v>10</v>
      </c>
      <c r="Z263" s="39"/>
      <c r="AA263" s="5" t="s">
        <v>138</v>
      </c>
      <c r="AB263" s="26"/>
      <c r="AC263" s="26"/>
      <c r="AD263" s="26">
        <v>708580278</v>
      </c>
      <c r="AE263" s="26">
        <v>793609911.36000013</v>
      </c>
      <c r="AF263" s="26"/>
      <c r="AG263" s="26"/>
      <c r="AH263" s="26">
        <v>736923502.22000003</v>
      </c>
      <c r="AI263" s="26">
        <v>825354322.48640013</v>
      </c>
      <c r="AJ263" s="19"/>
      <c r="AK263" s="19"/>
      <c r="AL263" s="19">
        <v>758066298.31295991</v>
      </c>
      <c r="AM263" s="19">
        <v>849034254.11051524</v>
      </c>
      <c r="AN263" s="19">
        <v>0</v>
      </c>
      <c r="AO263" s="19">
        <v>0</v>
      </c>
      <c r="AP263" s="19">
        <v>0</v>
      </c>
      <c r="AQ263" s="19">
        <v>0</v>
      </c>
      <c r="AR263" s="19">
        <v>0</v>
      </c>
      <c r="AS263" s="19">
        <v>0</v>
      </c>
      <c r="AT263" s="19">
        <v>0</v>
      </c>
      <c r="AU263" s="19">
        <v>0</v>
      </c>
      <c r="AV263" s="41"/>
      <c r="AW263" s="41">
        <f>AD263+AH263+AL263+AP263+AT263</f>
        <v>2203570078.5329599</v>
      </c>
      <c r="AX263" s="41">
        <f t="shared" si="152"/>
        <v>2467998487.9569154</v>
      </c>
      <c r="AY263" s="6" t="s">
        <v>203</v>
      </c>
      <c r="AZ263" s="1" t="s">
        <v>366</v>
      </c>
      <c r="BA263" s="1" t="s">
        <v>367</v>
      </c>
      <c r="BB263" s="5"/>
      <c r="BC263" s="5"/>
      <c r="BD263" s="5"/>
      <c r="BE263" s="5"/>
      <c r="BF263" s="5"/>
      <c r="BG263" s="5"/>
      <c r="BH263" s="5"/>
      <c r="BI263" s="5"/>
      <c r="BJ263" s="167"/>
      <c r="BK263" s="27"/>
    </row>
    <row r="264" spans="1:66" s="165" customFormat="1" ht="12.95" customHeight="1" x14ac:dyDescent="0.25">
      <c r="A264" s="1" t="s">
        <v>116</v>
      </c>
      <c r="B264" s="6" t="s">
        <v>152</v>
      </c>
      <c r="C264" s="174" t="s">
        <v>314</v>
      </c>
      <c r="D264" s="1"/>
      <c r="E264" s="1"/>
      <c r="F264" s="2" t="s">
        <v>117</v>
      </c>
      <c r="G264" s="3" t="s">
        <v>118</v>
      </c>
      <c r="H264" s="3" t="s">
        <v>119</v>
      </c>
      <c r="I264" s="4" t="s">
        <v>120</v>
      </c>
      <c r="J264" s="1"/>
      <c r="K264" s="1"/>
      <c r="L264" s="1" t="s">
        <v>121</v>
      </c>
      <c r="M264" s="6" t="s">
        <v>122</v>
      </c>
      <c r="N264" s="6" t="s">
        <v>123</v>
      </c>
      <c r="O264" s="1" t="s">
        <v>124</v>
      </c>
      <c r="P264" s="6" t="s">
        <v>125</v>
      </c>
      <c r="Q264" s="6" t="s">
        <v>122</v>
      </c>
      <c r="R264" s="6" t="s">
        <v>188</v>
      </c>
      <c r="S264" s="6"/>
      <c r="T264" s="1" t="s">
        <v>127</v>
      </c>
      <c r="U264" s="1"/>
      <c r="V264" s="1"/>
      <c r="W264" s="6" t="s">
        <v>128</v>
      </c>
      <c r="X264" s="6" t="s">
        <v>121</v>
      </c>
      <c r="Y264" s="6" t="s">
        <v>128</v>
      </c>
      <c r="Z264" s="7"/>
      <c r="AA264" s="4" t="s">
        <v>138</v>
      </c>
      <c r="AB264" s="8" t="s">
        <v>47</v>
      </c>
      <c r="AC264" s="14">
        <v>1222615032.8</v>
      </c>
      <c r="AD264" s="14">
        <v>1222615032.8</v>
      </c>
      <c r="AE264" s="21">
        <v>1369328836.7360001</v>
      </c>
      <c r="AF264" s="8" t="s">
        <v>47</v>
      </c>
      <c r="AG264" s="14">
        <v>1316697870.8</v>
      </c>
      <c r="AH264" s="14">
        <v>1316697870.8</v>
      </c>
      <c r="AI264" s="21">
        <v>1474701615.296</v>
      </c>
      <c r="AJ264" s="8" t="s">
        <v>47</v>
      </c>
      <c r="AK264" s="14">
        <v>1411091688.8</v>
      </c>
      <c r="AL264" s="14">
        <v>1411091688.8</v>
      </c>
      <c r="AM264" s="21">
        <v>1580422691.4560001</v>
      </c>
      <c r="AN264" s="6"/>
      <c r="AO264" s="6"/>
      <c r="AP264" s="6"/>
      <c r="AQ264" s="6"/>
      <c r="AR264" s="6"/>
      <c r="AS264" s="9"/>
      <c r="AT264" s="8"/>
      <c r="AU264" s="10"/>
      <c r="AV264" s="51"/>
      <c r="AW264" s="41">
        <v>0</v>
      </c>
      <c r="AX264" s="41">
        <f t="shared" si="152"/>
        <v>0</v>
      </c>
      <c r="AY264" s="6" t="s">
        <v>129</v>
      </c>
      <c r="AZ264" s="6" t="s">
        <v>130</v>
      </c>
      <c r="BA264" s="6" t="s">
        <v>130</v>
      </c>
      <c r="BB264" s="6"/>
      <c r="BC264" s="6"/>
      <c r="BD264" s="6"/>
      <c r="BE264" s="6"/>
      <c r="BF264" s="6"/>
      <c r="BG264" s="6"/>
      <c r="BH264" s="6"/>
      <c r="BI264" s="6"/>
      <c r="BJ264" s="13"/>
      <c r="BK264" s="27"/>
    </row>
    <row r="265" spans="1:66" s="165" customFormat="1" ht="12.95" customHeight="1" x14ac:dyDescent="0.25">
      <c r="A265" s="1" t="s">
        <v>116</v>
      </c>
      <c r="B265" s="6" t="s">
        <v>152</v>
      </c>
      <c r="C265" s="4" t="s">
        <v>802</v>
      </c>
      <c r="D265" s="1"/>
      <c r="E265" s="1"/>
      <c r="F265" s="2" t="s">
        <v>117</v>
      </c>
      <c r="G265" s="3" t="s">
        <v>118</v>
      </c>
      <c r="H265" s="3" t="s">
        <v>119</v>
      </c>
      <c r="I265" s="4" t="s">
        <v>120</v>
      </c>
      <c r="J265" s="1"/>
      <c r="K265" s="1"/>
      <c r="L265" s="1" t="s">
        <v>121</v>
      </c>
      <c r="M265" s="6" t="s">
        <v>122</v>
      </c>
      <c r="N265" s="6" t="s">
        <v>123</v>
      </c>
      <c r="O265" s="1" t="s">
        <v>124</v>
      </c>
      <c r="P265" s="6" t="s">
        <v>125</v>
      </c>
      <c r="Q265" s="6" t="s">
        <v>122</v>
      </c>
      <c r="R265" s="6" t="s">
        <v>338</v>
      </c>
      <c r="S265" s="6"/>
      <c r="T265" s="1" t="s">
        <v>127</v>
      </c>
      <c r="U265" s="1"/>
      <c r="V265" s="1"/>
      <c r="W265" s="6" t="s">
        <v>128</v>
      </c>
      <c r="X265" s="6" t="s">
        <v>121</v>
      </c>
      <c r="Y265" s="6" t="s">
        <v>128</v>
      </c>
      <c r="Z265" s="6"/>
      <c r="AA265" s="4" t="s">
        <v>138</v>
      </c>
      <c r="AB265" s="8"/>
      <c r="AC265" s="14"/>
      <c r="AD265" s="19">
        <v>1311661752</v>
      </c>
      <c r="AE265" s="71">
        <f>AD265*1.12</f>
        <v>1469061162.2400002</v>
      </c>
      <c r="AF265" s="19"/>
      <c r="AG265" s="19"/>
      <c r="AH265" s="19">
        <v>1455372174.8</v>
      </c>
      <c r="AI265" s="71">
        <f>AH265*1.12</f>
        <v>1630016835.776</v>
      </c>
      <c r="AJ265" s="19"/>
      <c r="AK265" s="19"/>
      <c r="AL265" s="19">
        <v>1555323336.8</v>
      </c>
      <c r="AM265" s="71">
        <f>AL265*1.12</f>
        <v>1741962137.2160001</v>
      </c>
      <c r="AN265" s="19"/>
      <c r="AO265" s="19"/>
      <c r="AP265" s="19"/>
      <c r="AQ265" s="19"/>
      <c r="AR265" s="19"/>
      <c r="AS265" s="71"/>
      <c r="AT265" s="19"/>
      <c r="AU265" s="19"/>
      <c r="AV265" s="19"/>
      <c r="AW265" s="41">
        <f>AD265+AH265+AL265+AP265+AT265</f>
        <v>4322357263.6000004</v>
      </c>
      <c r="AX265" s="41">
        <f t="shared" si="152"/>
        <v>4841040135.2320013</v>
      </c>
      <c r="AY265" s="6" t="s">
        <v>129</v>
      </c>
      <c r="AZ265" s="6" t="s">
        <v>130</v>
      </c>
      <c r="BA265" s="6" t="s">
        <v>130</v>
      </c>
      <c r="BB265" s="6"/>
      <c r="BC265" s="6"/>
      <c r="BD265" s="6"/>
      <c r="BE265" s="6"/>
      <c r="BF265" s="6"/>
      <c r="BG265" s="6"/>
      <c r="BH265" s="6"/>
      <c r="BI265" s="6"/>
      <c r="BJ265" s="6"/>
      <c r="BK265" s="27" t="s">
        <v>803</v>
      </c>
    </row>
    <row r="266" spans="1:66" ht="12.95" customHeight="1" x14ac:dyDescent="0.25">
      <c r="A266" s="1" t="s">
        <v>116</v>
      </c>
      <c r="B266" s="6" t="s">
        <v>157</v>
      </c>
      <c r="C266" s="174" t="s">
        <v>321</v>
      </c>
      <c r="D266" s="1"/>
      <c r="E266" s="1"/>
      <c r="F266" s="2" t="s">
        <v>117</v>
      </c>
      <c r="G266" s="3" t="s">
        <v>118</v>
      </c>
      <c r="H266" s="3" t="s">
        <v>119</v>
      </c>
      <c r="I266" s="4" t="s">
        <v>120</v>
      </c>
      <c r="J266" s="1"/>
      <c r="K266" s="1"/>
      <c r="L266" s="2">
        <v>100</v>
      </c>
      <c r="M266" s="6" t="s">
        <v>122</v>
      </c>
      <c r="N266" s="6" t="s">
        <v>131</v>
      </c>
      <c r="O266" s="1" t="s">
        <v>124</v>
      </c>
      <c r="P266" s="6" t="s">
        <v>125</v>
      </c>
      <c r="Q266" s="6" t="s">
        <v>122</v>
      </c>
      <c r="R266" s="6" t="s">
        <v>190</v>
      </c>
      <c r="S266" s="1"/>
      <c r="T266" s="1" t="s">
        <v>127</v>
      </c>
      <c r="U266" s="1"/>
      <c r="V266" s="1"/>
      <c r="W266" s="6" t="s">
        <v>128</v>
      </c>
      <c r="X266" s="6" t="s">
        <v>121</v>
      </c>
      <c r="Y266" s="6" t="s">
        <v>128</v>
      </c>
      <c r="Z266" s="7"/>
      <c r="AA266" s="4" t="s">
        <v>138</v>
      </c>
      <c r="AB266" s="8">
        <v>1</v>
      </c>
      <c r="AC266" s="18">
        <v>132661440</v>
      </c>
      <c r="AD266" s="8">
        <v>132661440</v>
      </c>
      <c r="AE266" s="21">
        <v>148580812.80000001</v>
      </c>
      <c r="AF266" s="18">
        <v>1</v>
      </c>
      <c r="AG266" s="18">
        <v>158787264</v>
      </c>
      <c r="AH266" s="18">
        <v>158787264</v>
      </c>
      <c r="AI266" s="21">
        <v>177841735.68000001</v>
      </c>
      <c r="AJ266" s="18">
        <v>1</v>
      </c>
      <c r="AK266" s="18">
        <v>164344608</v>
      </c>
      <c r="AL266" s="18">
        <v>164344608</v>
      </c>
      <c r="AM266" s="21">
        <v>184065960.96000001</v>
      </c>
      <c r="AN266" s="18"/>
      <c r="AO266" s="18"/>
      <c r="AP266" s="18"/>
      <c r="AQ266" s="18"/>
      <c r="AR266" s="18"/>
      <c r="AS266" s="18"/>
      <c r="AT266" s="18"/>
      <c r="AU266" s="18"/>
      <c r="AV266" s="51"/>
      <c r="AW266" s="41">
        <v>0</v>
      </c>
      <c r="AX266" s="41">
        <f t="shared" si="152"/>
        <v>0</v>
      </c>
      <c r="AY266" s="6" t="s">
        <v>129</v>
      </c>
      <c r="AZ266" s="6" t="s">
        <v>132</v>
      </c>
      <c r="BA266" s="6" t="s">
        <v>132</v>
      </c>
      <c r="BB266" s="1"/>
      <c r="BC266" s="1"/>
      <c r="BD266" s="1"/>
      <c r="BE266" s="1"/>
      <c r="BF266" s="1"/>
      <c r="BG266" s="1"/>
      <c r="BH266" s="1"/>
      <c r="BI266" s="1"/>
      <c r="BJ266" s="28"/>
      <c r="BK266" s="28"/>
    </row>
    <row r="267" spans="1:66" ht="12.95" customHeight="1" x14ac:dyDescent="0.25">
      <c r="A267" s="73" t="s">
        <v>116</v>
      </c>
      <c r="B267" s="6" t="s">
        <v>157</v>
      </c>
      <c r="C267" s="174" t="s">
        <v>376</v>
      </c>
      <c r="D267" s="1"/>
      <c r="E267" s="1"/>
      <c r="F267" s="74" t="s">
        <v>117</v>
      </c>
      <c r="G267" s="75" t="s">
        <v>118</v>
      </c>
      <c r="H267" s="75" t="s">
        <v>119</v>
      </c>
      <c r="I267" s="75" t="s">
        <v>120</v>
      </c>
      <c r="J267" s="76"/>
      <c r="K267" s="76"/>
      <c r="L267" s="74">
        <v>100</v>
      </c>
      <c r="M267" s="73" t="s">
        <v>122</v>
      </c>
      <c r="N267" s="77" t="s">
        <v>131</v>
      </c>
      <c r="O267" s="76" t="s">
        <v>124</v>
      </c>
      <c r="P267" s="73" t="s">
        <v>125</v>
      </c>
      <c r="Q267" s="73" t="s">
        <v>122</v>
      </c>
      <c r="R267" s="73" t="s">
        <v>190</v>
      </c>
      <c r="S267" s="1"/>
      <c r="T267" s="1" t="s">
        <v>127</v>
      </c>
      <c r="U267" s="76"/>
      <c r="V267" s="76"/>
      <c r="W267" s="78" t="s">
        <v>128</v>
      </c>
      <c r="X267" s="78" t="s">
        <v>121</v>
      </c>
      <c r="Y267" s="78" t="s">
        <v>128</v>
      </c>
      <c r="Z267" s="1"/>
      <c r="AA267" s="79" t="s">
        <v>138</v>
      </c>
      <c r="AB267" s="1">
        <v>1</v>
      </c>
      <c r="AC267" s="1">
        <v>132661440</v>
      </c>
      <c r="AD267" s="21">
        <v>132661440</v>
      </c>
      <c r="AE267" s="21">
        <f>AD267*1.12</f>
        <v>148580812.80000001</v>
      </c>
      <c r="AF267" s="1">
        <v>1</v>
      </c>
      <c r="AG267" s="1">
        <v>138674304</v>
      </c>
      <c r="AH267" s="80">
        <v>138674304</v>
      </c>
      <c r="AI267" s="80">
        <f>AH267*1.12</f>
        <v>155315220.48000002</v>
      </c>
      <c r="AJ267" s="1">
        <v>1</v>
      </c>
      <c r="AK267" s="1">
        <v>144231648</v>
      </c>
      <c r="AL267" s="80">
        <v>144231648</v>
      </c>
      <c r="AM267" s="80">
        <f>AL267*1.12</f>
        <v>161539445.76000002</v>
      </c>
      <c r="AN267" s="1"/>
      <c r="AO267" s="1"/>
      <c r="AP267" s="80"/>
      <c r="AQ267" s="80"/>
      <c r="AR267" s="1"/>
      <c r="AS267" s="80"/>
      <c r="AT267" s="80"/>
      <c r="AU267" s="81"/>
      <c r="AV267" s="82"/>
      <c r="AW267" s="41">
        <v>0</v>
      </c>
      <c r="AX267" s="41">
        <f t="shared" ref="AX267:AX268" si="198">AW267*1.12</f>
        <v>0</v>
      </c>
      <c r="AY267" s="6" t="s">
        <v>129</v>
      </c>
      <c r="AZ267" s="1" t="s">
        <v>132</v>
      </c>
      <c r="BA267" s="1" t="s">
        <v>132</v>
      </c>
      <c r="BB267" s="1"/>
      <c r="BC267" s="1"/>
      <c r="BD267" s="1"/>
      <c r="BE267" s="1"/>
      <c r="BF267" s="1"/>
      <c r="BG267" s="83"/>
      <c r="BH267" s="1"/>
      <c r="BI267" s="1"/>
      <c r="BJ267" s="28"/>
      <c r="BK267" s="28" t="s">
        <v>375</v>
      </c>
    </row>
    <row r="268" spans="1:66" s="165" customFormat="1" ht="12.95" customHeight="1" x14ac:dyDescent="0.25">
      <c r="A268" s="6" t="s">
        <v>133</v>
      </c>
      <c r="B268" s="6" t="s">
        <v>152</v>
      </c>
      <c r="C268" s="174" t="s">
        <v>236</v>
      </c>
      <c r="D268" s="1"/>
      <c r="E268" s="1"/>
      <c r="F268" s="12" t="s">
        <v>134</v>
      </c>
      <c r="G268" s="12" t="s">
        <v>135</v>
      </c>
      <c r="H268" s="12" t="s">
        <v>136</v>
      </c>
      <c r="I268" s="6" t="s">
        <v>120</v>
      </c>
      <c r="J268" s="1"/>
      <c r="K268" s="1"/>
      <c r="L268" s="6">
        <v>100</v>
      </c>
      <c r="M268" s="6">
        <v>230000000</v>
      </c>
      <c r="N268" s="6" t="s">
        <v>137</v>
      </c>
      <c r="O268" s="6" t="s">
        <v>126</v>
      </c>
      <c r="P268" s="12" t="s">
        <v>125</v>
      </c>
      <c r="Q268" s="12">
        <v>230000000</v>
      </c>
      <c r="R268" s="2" t="s">
        <v>189</v>
      </c>
      <c r="S268" s="1"/>
      <c r="T268" s="1" t="s">
        <v>127</v>
      </c>
      <c r="U268" s="1"/>
      <c r="V268" s="1"/>
      <c r="W268" s="16"/>
      <c r="X268" s="17">
        <v>100</v>
      </c>
      <c r="Y268" s="16"/>
      <c r="Z268" s="1"/>
      <c r="AA268" s="4" t="s">
        <v>138</v>
      </c>
      <c r="AB268" s="18"/>
      <c r="AC268" s="18"/>
      <c r="AD268" s="8">
        <v>51768204</v>
      </c>
      <c r="AE268" s="18">
        <f>AD268*1.12</f>
        <v>57980388.480000004</v>
      </c>
      <c r="AF268" s="18"/>
      <c r="AG268" s="18"/>
      <c r="AH268" s="8">
        <v>51768204</v>
      </c>
      <c r="AI268" s="18">
        <f>AH268*1.12</f>
        <v>57980388.480000004</v>
      </c>
      <c r="AJ268" s="18"/>
      <c r="AK268" s="18"/>
      <c r="AL268" s="8">
        <v>51768204</v>
      </c>
      <c r="AM268" s="18">
        <f>AL268*1.12</f>
        <v>57980388.480000004</v>
      </c>
      <c r="AN268" s="18"/>
      <c r="AO268" s="18"/>
      <c r="AP268" s="18"/>
      <c r="AQ268" s="18"/>
      <c r="AR268" s="18"/>
      <c r="AS268" s="18"/>
      <c r="AT268" s="18"/>
      <c r="AU268" s="18"/>
      <c r="AV268" s="18"/>
      <c r="AW268" s="41">
        <v>0</v>
      </c>
      <c r="AX268" s="41">
        <f t="shared" si="198"/>
        <v>0</v>
      </c>
      <c r="AY268" s="12" t="s">
        <v>129</v>
      </c>
      <c r="AZ268" s="12" t="s">
        <v>139</v>
      </c>
      <c r="BA268" s="6" t="s">
        <v>136</v>
      </c>
      <c r="BB268" s="1"/>
      <c r="BC268" s="1"/>
      <c r="BD268" s="1"/>
      <c r="BE268" s="1"/>
      <c r="BF268" s="1"/>
      <c r="BG268" s="4"/>
      <c r="BH268" s="4"/>
      <c r="BI268" s="4"/>
      <c r="BJ268" s="32"/>
      <c r="BK268" s="27"/>
    </row>
    <row r="269" spans="1:66" s="165" customFormat="1" ht="12.95" customHeight="1" x14ac:dyDescent="0.25">
      <c r="A269" s="6" t="s">
        <v>133</v>
      </c>
      <c r="B269" s="6" t="s">
        <v>152</v>
      </c>
      <c r="C269" s="175" t="s">
        <v>544</v>
      </c>
      <c r="D269" s="1"/>
      <c r="E269" s="1"/>
      <c r="F269" s="12" t="s">
        <v>134</v>
      </c>
      <c r="G269" s="12" t="s">
        <v>135</v>
      </c>
      <c r="H269" s="12" t="s">
        <v>136</v>
      </c>
      <c r="I269" s="6" t="s">
        <v>120</v>
      </c>
      <c r="J269" s="1"/>
      <c r="K269" s="1"/>
      <c r="L269" s="6">
        <v>100</v>
      </c>
      <c r="M269" s="6">
        <v>230000000</v>
      </c>
      <c r="N269" s="6" t="s">
        <v>137</v>
      </c>
      <c r="O269" s="1" t="s">
        <v>166</v>
      </c>
      <c r="P269" s="12" t="s">
        <v>125</v>
      </c>
      <c r="Q269" s="12">
        <v>230000000</v>
      </c>
      <c r="R269" s="2" t="s">
        <v>382</v>
      </c>
      <c r="S269" s="1"/>
      <c r="T269" s="1" t="s">
        <v>127</v>
      </c>
      <c r="U269" s="1"/>
      <c r="V269" s="1"/>
      <c r="W269" s="16"/>
      <c r="X269" s="17">
        <v>100</v>
      </c>
      <c r="Y269" s="16"/>
      <c r="Z269" s="1"/>
      <c r="AA269" s="4" t="s">
        <v>138</v>
      </c>
      <c r="AB269" s="18"/>
      <c r="AC269" s="18"/>
      <c r="AD269" s="8">
        <v>51768204</v>
      </c>
      <c r="AE269" s="18">
        <f t="shared" ref="AE269:AE270" si="199">AD269*1.12</f>
        <v>57980388.480000004</v>
      </c>
      <c r="AF269" s="18"/>
      <c r="AG269" s="18"/>
      <c r="AH269" s="8">
        <v>51768204</v>
      </c>
      <c r="AI269" s="18">
        <f t="shared" ref="AI269:AI270" si="200">AH269*1.12</f>
        <v>57980388.480000004</v>
      </c>
      <c r="AJ269" s="18"/>
      <c r="AK269" s="18"/>
      <c r="AL269" s="8">
        <v>51768204</v>
      </c>
      <c r="AM269" s="18">
        <f t="shared" ref="AM269:AM270" si="201">AL269*1.12</f>
        <v>57980388.480000004</v>
      </c>
      <c r="AN269" s="18"/>
      <c r="AO269" s="18"/>
      <c r="AP269" s="18"/>
      <c r="AQ269" s="18"/>
      <c r="AR269" s="18"/>
      <c r="AS269" s="18"/>
      <c r="AT269" s="18"/>
      <c r="AU269" s="18"/>
      <c r="AV269" s="18"/>
      <c r="AW269" s="41">
        <v>0</v>
      </c>
      <c r="AX269" s="41">
        <f t="shared" si="152"/>
        <v>0</v>
      </c>
      <c r="AY269" s="12" t="s">
        <v>129</v>
      </c>
      <c r="AZ269" s="12" t="s">
        <v>139</v>
      </c>
      <c r="BA269" s="6" t="s">
        <v>136</v>
      </c>
      <c r="BB269" s="1"/>
      <c r="BC269" s="1"/>
      <c r="BD269" s="1"/>
      <c r="BE269" s="1"/>
      <c r="BF269" s="1"/>
      <c r="BG269" s="4"/>
      <c r="BH269" s="4"/>
      <c r="BI269" s="4"/>
      <c r="BJ269" s="32"/>
      <c r="BK269" s="27">
        <v>14</v>
      </c>
    </row>
    <row r="270" spans="1:66" s="165" customFormat="1" ht="12.95" customHeight="1" x14ac:dyDescent="0.25">
      <c r="A270" s="6" t="s">
        <v>133</v>
      </c>
      <c r="B270" s="6" t="s">
        <v>152</v>
      </c>
      <c r="C270" s="178" t="s">
        <v>642</v>
      </c>
      <c r="D270" s="1"/>
      <c r="E270" s="1"/>
      <c r="F270" s="12" t="s">
        <v>134</v>
      </c>
      <c r="G270" s="12" t="s">
        <v>135</v>
      </c>
      <c r="H270" s="12" t="s">
        <v>136</v>
      </c>
      <c r="I270" s="151" t="s">
        <v>143</v>
      </c>
      <c r="J270" s="152" t="s">
        <v>149</v>
      </c>
      <c r="K270" s="1"/>
      <c r="L270" s="6">
        <v>100</v>
      </c>
      <c r="M270" s="6">
        <v>230000000</v>
      </c>
      <c r="N270" s="6" t="s">
        <v>137</v>
      </c>
      <c r="O270" s="153" t="s">
        <v>144</v>
      </c>
      <c r="P270" s="154" t="s">
        <v>125</v>
      </c>
      <c r="Q270" s="154">
        <v>230000000</v>
      </c>
      <c r="R270" s="155" t="s">
        <v>382</v>
      </c>
      <c r="S270" s="152"/>
      <c r="T270" s="152" t="s">
        <v>127</v>
      </c>
      <c r="U270" s="152"/>
      <c r="V270" s="152"/>
      <c r="W270" s="156"/>
      <c r="X270" s="157">
        <v>100</v>
      </c>
      <c r="Y270" s="156"/>
      <c r="Z270" s="152"/>
      <c r="AA270" s="158" t="s">
        <v>138</v>
      </c>
      <c r="AB270" s="159"/>
      <c r="AC270" s="159"/>
      <c r="AD270" s="160">
        <v>51768204</v>
      </c>
      <c r="AE270" s="159">
        <f t="shared" si="199"/>
        <v>57980388.480000004</v>
      </c>
      <c r="AF270" s="159"/>
      <c r="AG270" s="159"/>
      <c r="AH270" s="160">
        <v>51768204</v>
      </c>
      <c r="AI270" s="159">
        <f t="shared" si="200"/>
        <v>57980388.480000004</v>
      </c>
      <c r="AJ270" s="159"/>
      <c r="AK270" s="159"/>
      <c r="AL270" s="160">
        <v>51768204</v>
      </c>
      <c r="AM270" s="159">
        <f t="shared" si="201"/>
        <v>57980388.480000004</v>
      </c>
      <c r="AN270" s="159"/>
      <c r="AO270" s="159"/>
      <c r="AP270" s="159"/>
      <c r="AQ270" s="159"/>
      <c r="AR270" s="159"/>
      <c r="AS270" s="159"/>
      <c r="AT270" s="159"/>
      <c r="AU270" s="159"/>
      <c r="AV270" s="159"/>
      <c r="AW270" s="161">
        <f t="shared" ref="AW270:AW279" si="202">AD270+AH270+AL270+AP270+AT270</f>
        <v>155304612</v>
      </c>
      <c r="AX270" s="161">
        <f t="shared" si="152"/>
        <v>173941165.44000003</v>
      </c>
      <c r="AY270" s="154" t="s">
        <v>129</v>
      </c>
      <c r="AZ270" s="154" t="s">
        <v>139</v>
      </c>
      <c r="BA270" s="151" t="s">
        <v>136</v>
      </c>
      <c r="BB270" s="152"/>
      <c r="BC270" s="152"/>
      <c r="BD270" s="152"/>
      <c r="BE270" s="152"/>
      <c r="BF270" s="152"/>
      <c r="BG270" s="158"/>
      <c r="BH270" s="158"/>
      <c r="BI270" s="158"/>
      <c r="BJ270" s="32"/>
      <c r="BK270" s="27" t="s">
        <v>644</v>
      </c>
    </row>
    <row r="271" spans="1:66" s="165" customFormat="1" ht="12.95" customHeight="1" x14ac:dyDescent="0.25">
      <c r="A271" s="6" t="s">
        <v>151</v>
      </c>
      <c r="B271" s="6" t="s">
        <v>152</v>
      </c>
      <c r="C271" s="174" t="s">
        <v>243</v>
      </c>
      <c r="D271" s="1"/>
      <c r="E271" s="1"/>
      <c r="F271" s="4" t="s">
        <v>158</v>
      </c>
      <c r="G271" s="4" t="s">
        <v>159</v>
      </c>
      <c r="H271" s="32" t="s">
        <v>159</v>
      </c>
      <c r="I271" s="4" t="s">
        <v>120</v>
      </c>
      <c r="J271" s="15"/>
      <c r="K271" s="15"/>
      <c r="L271" s="4">
        <v>45</v>
      </c>
      <c r="M271" s="4">
        <v>230000000</v>
      </c>
      <c r="N271" s="2" t="s">
        <v>123</v>
      </c>
      <c r="O271" s="6" t="s">
        <v>126</v>
      </c>
      <c r="P271" s="1" t="s">
        <v>125</v>
      </c>
      <c r="Q271" s="4">
        <v>230000000</v>
      </c>
      <c r="R271" s="2" t="s">
        <v>187</v>
      </c>
      <c r="S271" s="15"/>
      <c r="T271" s="6" t="s">
        <v>127</v>
      </c>
      <c r="U271" s="28"/>
      <c r="V271" s="15"/>
      <c r="W271" s="16">
        <v>0</v>
      </c>
      <c r="X271" s="16">
        <v>90</v>
      </c>
      <c r="Y271" s="16">
        <v>10</v>
      </c>
      <c r="Z271" s="15"/>
      <c r="AA271" s="4" t="s">
        <v>138</v>
      </c>
      <c r="AB271" s="15"/>
      <c r="AC271" s="15"/>
      <c r="AD271" s="8">
        <v>10831695</v>
      </c>
      <c r="AE271" s="8">
        <v>12131498.4</v>
      </c>
      <c r="AF271" s="8">
        <v>0</v>
      </c>
      <c r="AG271" s="8">
        <v>0</v>
      </c>
      <c r="AH271" s="8">
        <v>11264962.800000001</v>
      </c>
      <c r="AI271" s="8">
        <v>12616758.335999999</v>
      </c>
      <c r="AJ271" s="8">
        <v>0</v>
      </c>
      <c r="AK271" s="8">
        <v>0</v>
      </c>
      <c r="AL271" s="8">
        <v>11715561.312000001</v>
      </c>
      <c r="AM271" s="8">
        <v>13121428.669439999</v>
      </c>
      <c r="AN271" s="15"/>
      <c r="AO271" s="15"/>
      <c r="AP271" s="8"/>
      <c r="AQ271" s="33"/>
      <c r="AR271" s="8"/>
      <c r="AS271" s="8"/>
      <c r="AT271" s="8"/>
      <c r="AU271" s="8"/>
      <c r="AV271" s="51"/>
      <c r="AW271" s="41">
        <f t="shared" si="202"/>
        <v>33812219.112000003</v>
      </c>
      <c r="AX271" s="41">
        <f t="shared" si="152"/>
        <v>37869685.40544001</v>
      </c>
      <c r="AY271" s="12" t="s">
        <v>129</v>
      </c>
      <c r="AZ271" s="34" t="s">
        <v>160</v>
      </c>
      <c r="BA271" s="34" t="s">
        <v>161</v>
      </c>
      <c r="BB271" s="15"/>
      <c r="BC271" s="15"/>
      <c r="BD271" s="15"/>
      <c r="BE271" s="15"/>
      <c r="BF271" s="15"/>
      <c r="BG271" s="15"/>
      <c r="BH271" s="15"/>
      <c r="BI271" s="15"/>
      <c r="BJ271" s="27"/>
      <c r="BK271" s="27"/>
    </row>
    <row r="272" spans="1:66" s="165" customFormat="1" ht="12.95" customHeight="1" x14ac:dyDescent="0.25">
      <c r="A272" s="1" t="s">
        <v>162</v>
      </c>
      <c r="B272" s="6" t="s">
        <v>152</v>
      </c>
      <c r="C272" s="174" t="s">
        <v>368</v>
      </c>
      <c r="D272" s="1"/>
      <c r="E272" s="1"/>
      <c r="F272" s="2" t="s">
        <v>163</v>
      </c>
      <c r="G272" s="3" t="s">
        <v>164</v>
      </c>
      <c r="H272" s="3" t="s">
        <v>164</v>
      </c>
      <c r="I272" s="4" t="s">
        <v>120</v>
      </c>
      <c r="J272" s="1"/>
      <c r="K272" s="1"/>
      <c r="L272" s="2">
        <v>50</v>
      </c>
      <c r="M272" s="5">
        <v>230000000</v>
      </c>
      <c r="N272" s="2" t="s">
        <v>165</v>
      </c>
      <c r="O272" s="1" t="s">
        <v>166</v>
      </c>
      <c r="P272" s="1" t="s">
        <v>125</v>
      </c>
      <c r="Q272" s="9">
        <v>230000000</v>
      </c>
      <c r="R272" s="2" t="s">
        <v>189</v>
      </c>
      <c r="S272" s="1"/>
      <c r="T272" s="2" t="s">
        <v>167</v>
      </c>
      <c r="U272" s="1"/>
      <c r="V272" s="2"/>
      <c r="W272" s="16">
        <v>0</v>
      </c>
      <c r="X272" s="16">
        <v>90</v>
      </c>
      <c r="Y272" s="16">
        <v>10</v>
      </c>
      <c r="Z272" s="1"/>
      <c r="AA272" s="4" t="s">
        <v>138</v>
      </c>
      <c r="AB272" s="18"/>
      <c r="AC272" s="18"/>
      <c r="AD272" s="8">
        <v>488037500</v>
      </c>
      <c r="AE272" s="18">
        <f>AD272*1.12</f>
        <v>546602000</v>
      </c>
      <c r="AF272" s="18"/>
      <c r="AG272" s="18"/>
      <c r="AH272" s="18">
        <v>1265475000</v>
      </c>
      <c r="AI272" s="18">
        <f>AH272*1.12</f>
        <v>1417332000.0000002</v>
      </c>
      <c r="AJ272" s="18"/>
      <c r="AK272" s="18"/>
      <c r="AL272" s="18">
        <v>1265475000</v>
      </c>
      <c r="AM272" s="18">
        <f>AL272*1.12</f>
        <v>1417332000.0000002</v>
      </c>
      <c r="AN272" s="18"/>
      <c r="AO272" s="18"/>
      <c r="AP272" s="18">
        <v>1265475000</v>
      </c>
      <c r="AQ272" s="18">
        <f>AP272*1.12</f>
        <v>1417332000.0000002</v>
      </c>
      <c r="AR272" s="18"/>
      <c r="AS272" s="18"/>
      <c r="AT272" s="18">
        <v>1265475000</v>
      </c>
      <c r="AU272" s="18">
        <f>AT272*1.12</f>
        <v>1417332000.0000002</v>
      </c>
      <c r="AV272" s="18"/>
      <c r="AW272" s="41">
        <v>0</v>
      </c>
      <c r="AX272" s="41">
        <f t="shared" ref="AX272" si="203">AW272*1.12</f>
        <v>0</v>
      </c>
      <c r="AY272" s="6" t="s">
        <v>129</v>
      </c>
      <c r="AZ272" s="2" t="s">
        <v>168</v>
      </c>
      <c r="BA272" s="2" t="s">
        <v>168</v>
      </c>
      <c r="BB272" s="1"/>
      <c r="BC272" s="1"/>
      <c r="BD272" s="1"/>
      <c r="BE272" s="1"/>
      <c r="BF272" s="1"/>
      <c r="BG272" s="4"/>
      <c r="BH272" s="4"/>
      <c r="BI272" s="4"/>
      <c r="BJ272" s="32"/>
      <c r="BK272" s="27"/>
    </row>
    <row r="273" spans="1:64" s="165" customFormat="1" ht="12.95" customHeight="1" x14ac:dyDescent="0.25">
      <c r="A273" s="1" t="s">
        <v>162</v>
      </c>
      <c r="B273" s="6" t="s">
        <v>152</v>
      </c>
      <c r="C273" s="175" t="s">
        <v>538</v>
      </c>
      <c r="D273" s="1"/>
      <c r="E273" s="1"/>
      <c r="F273" s="2" t="s">
        <v>163</v>
      </c>
      <c r="G273" s="3" t="s">
        <v>164</v>
      </c>
      <c r="H273" s="3" t="s">
        <v>164</v>
      </c>
      <c r="I273" s="4" t="s">
        <v>120</v>
      </c>
      <c r="J273" s="1"/>
      <c r="K273" s="1"/>
      <c r="L273" s="2">
        <v>50</v>
      </c>
      <c r="M273" s="5">
        <v>230000000</v>
      </c>
      <c r="N273" s="2" t="s">
        <v>165</v>
      </c>
      <c r="O273" s="1" t="s">
        <v>144</v>
      </c>
      <c r="P273" s="1" t="s">
        <v>125</v>
      </c>
      <c r="Q273" s="9">
        <v>230000000</v>
      </c>
      <c r="R273" s="2" t="s">
        <v>382</v>
      </c>
      <c r="S273" s="1"/>
      <c r="T273" s="2" t="s">
        <v>167</v>
      </c>
      <c r="U273" s="1"/>
      <c r="V273" s="2"/>
      <c r="W273" s="16">
        <v>0</v>
      </c>
      <c r="X273" s="16">
        <v>90</v>
      </c>
      <c r="Y273" s="16">
        <v>10</v>
      </c>
      <c r="Z273" s="1"/>
      <c r="AA273" s="4" t="s">
        <v>138</v>
      </c>
      <c r="AB273" s="18"/>
      <c r="AC273" s="18"/>
      <c r="AD273" s="8">
        <v>488037500</v>
      </c>
      <c r="AE273" s="18">
        <f>AD273*1.12</f>
        <v>546602000</v>
      </c>
      <c r="AF273" s="18"/>
      <c r="AG273" s="18"/>
      <c r="AH273" s="18">
        <v>1265475000</v>
      </c>
      <c r="AI273" s="18">
        <f>AH273*1.12</f>
        <v>1417332000.0000002</v>
      </c>
      <c r="AJ273" s="18"/>
      <c r="AK273" s="18"/>
      <c r="AL273" s="18">
        <v>1265475000</v>
      </c>
      <c r="AM273" s="18">
        <f>AL273*1.12</f>
        <v>1417332000.0000002</v>
      </c>
      <c r="AN273" s="18"/>
      <c r="AO273" s="18"/>
      <c r="AP273" s="18">
        <v>1265475000</v>
      </c>
      <c r="AQ273" s="18">
        <f>AP273*1.12</f>
        <v>1417332000.0000002</v>
      </c>
      <c r="AR273" s="18"/>
      <c r="AS273" s="18"/>
      <c r="AT273" s="18">
        <v>1265475000</v>
      </c>
      <c r="AU273" s="18">
        <f>AT273*1.12</f>
        <v>1417332000.0000002</v>
      </c>
      <c r="AV273" s="18"/>
      <c r="AW273" s="41">
        <v>0</v>
      </c>
      <c r="AX273" s="41">
        <f t="shared" ref="AX273" si="204">AW273*1.12</f>
        <v>0</v>
      </c>
      <c r="AY273" s="6" t="s">
        <v>129</v>
      </c>
      <c r="AZ273" s="2" t="s">
        <v>168</v>
      </c>
      <c r="BA273" s="2" t="s">
        <v>168</v>
      </c>
      <c r="BB273" s="1"/>
      <c r="BC273" s="1"/>
      <c r="BD273" s="1"/>
      <c r="BE273" s="1"/>
      <c r="BF273" s="1"/>
      <c r="BG273" s="4"/>
      <c r="BH273" s="4"/>
      <c r="BI273" s="4"/>
      <c r="BJ273" s="32"/>
      <c r="BK273" s="27">
        <v>14</v>
      </c>
    </row>
    <row r="274" spans="1:64" s="187" customFormat="1" ht="12.95" customHeight="1" x14ac:dyDescent="0.25">
      <c r="A274" s="1" t="s">
        <v>162</v>
      </c>
      <c r="B274" s="1" t="s">
        <v>152</v>
      </c>
      <c r="C274" s="4" t="s">
        <v>730</v>
      </c>
      <c r="D274" s="1"/>
      <c r="E274" s="1"/>
      <c r="F274" s="2" t="s">
        <v>163</v>
      </c>
      <c r="G274" s="3" t="s">
        <v>164</v>
      </c>
      <c r="H274" s="3" t="s">
        <v>164</v>
      </c>
      <c r="I274" s="4" t="s">
        <v>120</v>
      </c>
      <c r="J274" s="1"/>
      <c r="K274" s="1"/>
      <c r="L274" s="2">
        <v>50</v>
      </c>
      <c r="M274" s="5">
        <v>230000000</v>
      </c>
      <c r="N274" s="5" t="s">
        <v>224</v>
      </c>
      <c r="O274" s="1" t="s">
        <v>398</v>
      </c>
      <c r="P274" s="1" t="s">
        <v>125</v>
      </c>
      <c r="Q274" s="9">
        <v>230000000</v>
      </c>
      <c r="R274" s="2" t="s">
        <v>382</v>
      </c>
      <c r="S274" s="1"/>
      <c r="T274" s="2" t="s">
        <v>167</v>
      </c>
      <c r="U274" s="1"/>
      <c r="V274" s="2"/>
      <c r="W274" s="16">
        <v>0</v>
      </c>
      <c r="X274" s="16">
        <v>90</v>
      </c>
      <c r="Y274" s="16">
        <v>10</v>
      </c>
      <c r="Z274" s="1"/>
      <c r="AA274" s="4" t="s">
        <v>138</v>
      </c>
      <c r="AB274" s="71"/>
      <c r="AC274" s="71"/>
      <c r="AD274" s="71">
        <v>488037500</v>
      </c>
      <c r="AE274" s="71">
        <f>AD274*1.12</f>
        <v>546602000</v>
      </c>
      <c r="AF274" s="71"/>
      <c r="AG274" s="71"/>
      <c r="AH274" s="71">
        <v>1265475000</v>
      </c>
      <c r="AI274" s="71">
        <f>AH274*1.12</f>
        <v>1417332000.0000002</v>
      </c>
      <c r="AJ274" s="71"/>
      <c r="AK274" s="71"/>
      <c r="AL274" s="71">
        <v>1265475000</v>
      </c>
      <c r="AM274" s="71">
        <f>AL274*1.12</f>
        <v>1417332000.0000002</v>
      </c>
      <c r="AN274" s="71"/>
      <c r="AO274" s="71"/>
      <c r="AP274" s="71">
        <v>1265475000</v>
      </c>
      <c r="AQ274" s="71">
        <f>AP274*1.12</f>
        <v>1417332000.0000002</v>
      </c>
      <c r="AR274" s="71"/>
      <c r="AS274" s="71"/>
      <c r="AT274" s="71">
        <v>1265475000</v>
      </c>
      <c r="AU274" s="71">
        <f>AT274*1.12</f>
        <v>1417332000.0000002</v>
      </c>
      <c r="AV274" s="71"/>
      <c r="AW274" s="42">
        <f t="shared" si="202"/>
        <v>5549937500</v>
      </c>
      <c r="AX274" s="42">
        <f t="shared" si="152"/>
        <v>6215930000.000001</v>
      </c>
      <c r="AY274" s="1" t="s">
        <v>129</v>
      </c>
      <c r="AZ274" s="2" t="s">
        <v>168</v>
      </c>
      <c r="BA274" s="2" t="s">
        <v>168</v>
      </c>
      <c r="BB274" s="1"/>
      <c r="BC274" s="1"/>
      <c r="BD274" s="1"/>
      <c r="BE274" s="1"/>
      <c r="BF274" s="1"/>
      <c r="BG274" s="4"/>
      <c r="BH274" s="4"/>
      <c r="BI274" s="4"/>
      <c r="BJ274" s="32"/>
      <c r="BK274" s="32">
        <v>14</v>
      </c>
    </row>
    <row r="275" spans="1:64" ht="12.95" customHeight="1" x14ac:dyDescent="0.25">
      <c r="A275" s="73" t="s">
        <v>169</v>
      </c>
      <c r="B275" s="6" t="s">
        <v>157</v>
      </c>
      <c r="C275" s="174" t="s">
        <v>308</v>
      </c>
      <c r="D275" s="1"/>
      <c r="E275" s="1"/>
      <c r="F275" s="74" t="s">
        <v>170</v>
      </c>
      <c r="G275" s="75" t="s">
        <v>171</v>
      </c>
      <c r="H275" s="75" t="s">
        <v>171</v>
      </c>
      <c r="I275" s="75" t="s">
        <v>172</v>
      </c>
      <c r="J275" s="76" t="s">
        <v>173</v>
      </c>
      <c r="K275" s="76"/>
      <c r="L275" s="74">
        <v>100</v>
      </c>
      <c r="M275" s="73">
        <v>230000000</v>
      </c>
      <c r="N275" s="77" t="s">
        <v>165</v>
      </c>
      <c r="O275" s="76" t="s">
        <v>124</v>
      </c>
      <c r="P275" s="73" t="s">
        <v>125</v>
      </c>
      <c r="Q275" s="73">
        <v>230000000</v>
      </c>
      <c r="R275" s="73" t="s">
        <v>174</v>
      </c>
      <c r="S275" s="1"/>
      <c r="T275" s="1"/>
      <c r="U275" s="76" t="s">
        <v>126</v>
      </c>
      <c r="V275" s="76" t="s">
        <v>127</v>
      </c>
      <c r="W275" s="78">
        <v>0</v>
      </c>
      <c r="X275" s="78">
        <v>100</v>
      </c>
      <c r="Y275" s="78">
        <v>0</v>
      </c>
      <c r="Z275" s="1"/>
      <c r="AA275" s="79" t="s">
        <v>138</v>
      </c>
      <c r="AB275" s="1"/>
      <c r="AC275" s="1"/>
      <c r="AD275" s="21">
        <v>43528810</v>
      </c>
      <c r="AE275" s="21">
        <v>48752267.200000003</v>
      </c>
      <c r="AF275" s="1"/>
      <c r="AG275" s="1"/>
      <c r="AH275" s="80">
        <v>45000000</v>
      </c>
      <c r="AI275" s="80">
        <v>50400000.000000007</v>
      </c>
      <c r="AJ275" s="1"/>
      <c r="AK275" s="1"/>
      <c r="AL275" s="80">
        <v>45000000</v>
      </c>
      <c r="AM275" s="80">
        <v>50400000.000000007</v>
      </c>
      <c r="AN275" s="1"/>
      <c r="AO275" s="1"/>
      <c r="AP275" s="80"/>
      <c r="AQ275" s="80"/>
      <c r="AR275" s="1"/>
      <c r="AS275" s="80"/>
      <c r="AT275" s="80"/>
      <c r="AU275" s="81"/>
      <c r="AV275" s="82"/>
      <c r="AW275" s="41">
        <v>0</v>
      </c>
      <c r="AX275" s="41">
        <f t="shared" si="152"/>
        <v>0</v>
      </c>
      <c r="AY275" s="6" t="s">
        <v>129</v>
      </c>
      <c r="AZ275" s="1" t="s">
        <v>175</v>
      </c>
      <c r="BA275" s="1" t="s">
        <v>176</v>
      </c>
      <c r="BB275" s="1"/>
      <c r="BC275" s="1"/>
      <c r="BD275" s="1"/>
      <c r="BE275" s="1"/>
      <c r="BF275" s="1"/>
      <c r="BG275" s="83"/>
      <c r="BH275" s="1"/>
      <c r="BI275" s="1"/>
      <c r="BJ275" s="28"/>
      <c r="BK275" s="28" t="s">
        <v>375</v>
      </c>
    </row>
    <row r="276" spans="1:64" ht="12.95" customHeight="1" x14ac:dyDescent="0.25">
      <c r="A276" s="73" t="s">
        <v>177</v>
      </c>
      <c r="B276" s="6" t="s">
        <v>152</v>
      </c>
      <c r="C276" s="174" t="s">
        <v>369</v>
      </c>
      <c r="D276" s="1"/>
      <c r="E276" s="1"/>
      <c r="F276" s="74" t="s">
        <v>178</v>
      </c>
      <c r="G276" s="75" t="s">
        <v>179</v>
      </c>
      <c r="H276" s="75" t="s">
        <v>180</v>
      </c>
      <c r="I276" s="75" t="s">
        <v>120</v>
      </c>
      <c r="J276" s="76"/>
      <c r="K276" s="76"/>
      <c r="L276" s="74">
        <v>100</v>
      </c>
      <c r="M276" s="73">
        <v>230000000</v>
      </c>
      <c r="N276" s="77" t="s">
        <v>123</v>
      </c>
      <c r="O276" s="76" t="s">
        <v>124</v>
      </c>
      <c r="P276" s="73" t="s">
        <v>125</v>
      </c>
      <c r="Q276" s="73">
        <v>230000000</v>
      </c>
      <c r="R276" s="73" t="s">
        <v>174</v>
      </c>
      <c r="S276" s="1"/>
      <c r="T276" s="1" t="s">
        <v>167</v>
      </c>
      <c r="U276" s="76"/>
      <c r="V276" s="76"/>
      <c r="W276" s="78">
        <v>0</v>
      </c>
      <c r="X276" s="78">
        <v>100</v>
      </c>
      <c r="Y276" s="78">
        <v>0</v>
      </c>
      <c r="Z276" s="1"/>
      <c r="AA276" s="79" t="s">
        <v>181</v>
      </c>
      <c r="AB276" s="1"/>
      <c r="AC276" s="1"/>
      <c r="AD276" s="21">
        <f>9143.46*1000</f>
        <v>9143460</v>
      </c>
      <c r="AE276" s="21">
        <f>AD276*1.12</f>
        <v>10240675.200000001</v>
      </c>
      <c r="AF276" s="1"/>
      <c r="AG276" s="1"/>
      <c r="AH276" s="80">
        <f>9143.46*1000</f>
        <v>9143460</v>
      </c>
      <c r="AI276" s="80">
        <f>AH276*1.12</f>
        <v>10240675.200000001</v>
      </c>
      <c r="AJ276" s="1"/>
      <c r="AK276" s="1"/>
      <c r="AL276" s="80">
        <f>9143.46*1000</f>
        <v>9143460</v>
      </c>
      <c r="AM276" s="80">
        <f>AL276*1.12</f>
        <v>10240675.200000001</v>
      </c>
      <c r="AN276" s="1"/>
      <c r="AO276" s="1"/>
      <c r="AP276" s="80">
        <f>9143.46*1000</f>
        <v>9143460</v>
      </c>
      <c r="AQ276" s="80">
        <f>AP276*1.12</f>
        <v>10240675.200000001</v>
      </c>
      <c r="AR276" s="1"/>
      <c r="AS276" s="80"/>
      <c r="AT276" s="80">
        <f>9143.46*1000</f>
        <v>9143460</v>
      </c>
      <c r="AU276" s="81">
        <f>AT276*1.12</f>
        <v>10240675.200000001</v>
      </c>
      <c r="AV276" s="82"/>
      <c r="AW276" s="41">
        <v>0</v>
      </c>
      <c r="AX276" s="41">
        <f t="shared" ref="AX276" si="205">AW276*1.12</f>
        <v>0</v>
      </c>
      <c r="AY276" s="6" t="s">
        <v>129</v>
      </c>
      <c r="AZ276" s="1" t="s">
        <v>182</v>
      </c>
      <c r="BA276" s="1" t="s">
        <v>183</v>
      </c>
      <c r="BB276" s="1"/>
      <c r="BC276" s="1"/>
      <c r="BD276" s="1"/>
      <c r="BE276" s="1"/>
      <c r="BF276" s="1"/>
      <c r="BG276" s="83"/>
      <c r="BH276" s="1"/>
      <c r="BI276" s="1"/>
      <c r="BJ276" s="28"/>
      <c r="BK276" s="28" t="s">
        <v>375</v>
      </c>
    </row>
    <row r="277" spans="1:64" s="164" customFormat="1" ht="12.95" customHeight="1" x14ac:dyDescent="0.25">
      <c r="A277" s="46" t="s">
        <v>361</v>
      </c>
      <c r="B277" s="46"/>
      <c r="C277" s="46" t="s">
        <v>341</v>
      </c>
      <c r="D277" s="46"/>
      <c r="E277" s="46"/>
      <c r="F277" s="46" t="s">
        <v>377</v>
      </c>
      <c r="G277" s="46" t="s">
        <v>378</v>
      </c>
      <c r="H277" s="46" t="s">
        <v>379</v>
      </c>
      <c r="I277" s="46" t="s">
        <v>643</v>
      </c>
      <c r="J277" s="46" t="s">
        <v>380</v>
      </c>
      <c r="K277" s="46"/>
      <c r="L277" s="47">
        <v>100</v>
      </c>
      <c r="M277" s="47" t="s">
        <v>197</v>
      </c>
      <c r="N277" s="46" t="s">
        <v>381</v>
      </c>
      <c r="O277" s="46" t="s">
        <v>126</v>
      </c>
      <c r="P277" s="46" t="s">
        <v>125</v>
      </c>
      <c r="Q277" s="46" t="s">
        <v>122</v>
      </c>
      <c r="R277" s="46" t="s">
        <v>382</v>
      </c>
      <c r="S277" s="46"/>
      <c r="T277" s="46" t="s">
        <v>146</v>
      </c>
      <c r="U277" s="46"/>
      <c r="V277" s="46"/>
      <c r="W277" s="46" t="s">
        <v>128</v>
      </c>
      <c r="X277" s="46" t="s">
        <v>121</v>
      </c>
      <c r="Y277" s="46" t="s">
        <v>128</v>
      </c>
      <c r="Z277" s="46"/>
      <c r="AA277" s="46" t="s">
        <v>138</v>
      </c>
      <c r="AB277" s="45"/>
      <c r="AC277" s="45"/>
      <c r="AD277" s="45">
        <v>174000000</v>
      </c>
      <c r="AE277" s="45">
        <f>AD277*1.12</f>
        <v>194880000.00000003</v>
      </c>
      <c r="AF277" s="45"/>
      <c r="AG277" s="45"/>
      <c r="AH277" s="48">
        <v>174000000</v>
      </c>
      <c r="AI277" s="45">
        <f>AH277*1.12</f>
        <v>194880000.00000003</v>
      </c>
      <c r="AJ277" s="45"/>
      <c r="AK277" s="45"/>
      <c r="AL277" s="48"/>
      <c r="AM277" s="45"/>
      <c r="AN277" s="45"/>
      <c r="AO277" s="45"/>
      <c r="AP277" s="45"/>
      <c r="AQ277" s="45"/>
      <c r="AR277" s="45"/>
      <c r="AS277" s="45"/>
      <c r="AT277" s="45"/>
      <c r="AU277" s="45"/>
      <c r="AV277" s="53"/>
      <c r="AW277" s="41">
        <v>0</v>
      </c>
      <c r="AX277" s="53">
        <f>AW277*1.12</f>
        <v>0</v>
      </c>
      <c r="AY277" s="1" t="s">
        <v>383</v>
      </c>
      <c r="AZ277" s="1" t="s">
        <v>384</v>
      </c>
      <c r="BA277" s="1" t="s">
        <v>385</v>
      </c>
      <c r="BB277" s="1"/>
      <c r="BC277" s="1"/>
      <c r="BD277" s="1"/>
      <c r="BE277" s="1"/>
      <c r="BF277" s="1"/>
      <c r="BG277" s="1"/>
      <c r="BH277" s="1"/>
      <c r="BI277" s="1"/>
      <c r="BJ277" s="28"/>
      <c r="BK277" s="28" t="s">
        <v>386</v>
      </c>
    </row>
    <row r="278" spans="1:64" s="164" customFormat="1" ht="12.95" customHeight="1" x14ac:dyDescent="0.25">
      <c r="A278" s="1" t="s">
        <v>361</v>
      </c>
      <c r="B278" s="1"/>
      <c r="C278" s="1" t="s">
        <v>641</v>
      </c>
      <c r="D278" s="1"/>
      <c r="E278" s="1"/>
      <c r="F278" s="1" t="s">
        <v>377</v>
      </c>
      <c r="G278" s="1" t="s">
        <v>378</v>
      </c>
      <c r="H278" s="1" t="s">
        <v>379</v>
      </c>
      <c r="I278" s="1" t="s">
        <v>643</v>
      </c>
      <c r="J278" s="1" t="s">
        <v>380</v>
      </c>
      <c r="K278" s="1"/>
      <c r="L278" s="15">
        <v>100</v>
      </c>
      <c r="M278" s="15" t="s">
        <v>197</v>
      </c>
      <c r="N278" s="1" t="s">
        <v>381</v>
      </c>
      <c r="O278" s="1" t="s">
        <v>166</v>
      </c>
      <c r="P278" s="1" t="s">
        <v>125</v>
      </c>
      <c r="Q278" s="1" t="s">
        <v>122</v>
      </c>
      <c r="R278" s="1" t="s">
        <v>382</v>
      </c>
      <c r="S278" s="1"/>
      <c r="T278" s="1" t="s">
        <v>146</v>
      </c>
      <c r="U278" s="1"/>
      <c r="V278" s="1"/>
      <c r="W278" s="1" t="s">
        <v>128</v>
      </c>
      <c r="X278" s="1" t="s">
        <v>121</v>
      </c>
      <c r="Y278" s="1" t="s">
        <v>128</v>
      </c>
      <c r="Z278" s="1"/>
      <c r="AA278" s="1" t="s">
        <v>138</v>
      </c>
      <c r="AB278" s="40"/>
      <c r="AC278" s="40"/>
      <c r="AD278" s="40">
        <v>174000000</v>
      </c>
      <c r="AE278" s="40">
        <f>AD278*1.12</f>
        <v>194880000.00000003</v>
      </c>
      <c r="AF278" s="40"/>
      <c r="AG278" s="40"/>
      <c r="AH278" s="102">
        <v>174000000</v>
      </c>
      <c r="AI278" s="40">
        <f>AH278*1.12</f>
        <v>194880000.00000003</v>
      </c>
      <c r="AJ278" s="40"/>
      <c r="AK278" s="40"/>
      <c r="AL278" s="102"/>
      <c r="AM278" s="40"/>
      <c r="AN278" s="40"/>
      <c r="AO278" s="40"/>
      <c r="AP278" s="40"/>
      <c r="AQ278" s="40"/>
      <c r="AR278" s="40"/>
      <c r="AS278" s="40"/>
      <c r="AT278" s="40"/>
      <c r="AU278" s="40"/>
      <c r="AV278" s="42"/>
      <c r="AW278" s="41">
        <f t="shared" si="202"/>
        <v>348000000</v>
      </c>
      <c r="AX278" s="42">
        <f>AW278*1.12</f>
        <v>389760000.00000006</v>
      </c>
      <c r="AY278" s="1" t="s">
        <v>383</v>
      </c>
      <c r="AZ278" s="1" t="s">
        <v>384</v>
      </c>
      <c r="BA278" s="1" t="s">
        <v>385</v>
      </c>
      <c r="BB278" s="1"/>
      <c r="BC278" s="1"/>
      <c r="BD278" s="1"/>
      <c r="BE278" s="1"/>
      <c r="BF278" s="1"/>
      <c r="BG278" s="1"/>
      <c r="BH278" s="1"/>
      <c r="BI278" s="1"/>
      <c r="BJ278" s="28"/>
      <c r="BK278" s="27">
        <v>14</v>
      </c>
    </row>
    <row r="279" spans="1:64" ht="12.95" customHeight="1" x14ac:dyDescent="0.25">
      <c r="A279" s="57" t="s">
        <v>177</v>
      </c>
      <c r="B279" s="57" t="s">
        <v>152</v>
      </c>
      <c r="C279" s="189" t="s">
        <v>345</v>
      </c>
      <c r="D279" s="84"/>
      <c r="E279" s="1"/>
      <c r="F279" s="2" t="s">
        <v>178</v>
      </c>
      <c r="G279" s="3" t="s">
        <v>179</v>
      </c>
      <c r="H279" s="3" t="s">
        <v>180</v>
      </c>
      <c r="I279" s="4" t="s">
        <v>120</v>
      </c>
      <c r="J279" s="1"/>
      <c r="K279" s="1"/>
      <c r="L279" s="2">
        <v>100</v>
      </c>
      <c r="M279" s="1">
        <v>230000000</v>
      </c>
      <c r="N279" s="1" t="s">
        <v>123</v>
      </c>
      <c r="O279" s="1" t="s">
        <v>126</v>
      </c>
      <c r="P279" s="1" t="s">
        <v>125</v>
      </c>
      <c r="Q279" s="1">
        <v>230000000</v>
      </c>
      <c r="R279" s="1" t="s">
        <v>174</v>
      </c>
      <c r="S279" s="1"/>
      <c r="T279" s="1" t="s">
        <v>167</v>
      </c>
      <c r="U279" s="1"/>
      <c r="V279" s="1"/>
      <c r="W279" s="1">
        <v>0</v>
      </c>
      <c r="X279" s="1">
        <v>100</v>
      </c>
      <c r="Y279" s="1">
        <v>0</v>
      </c>
      <c r="Z279" s="1"/>
      <c r="AA279" s="4" t="s">
        <v>138</v>
      </c>
      <c r="AB279" s="21"/>
      <c r="AC279" s="18"/>
      <c r="AD279" s="21">
        <f>9143.46*1000</f>
        <v>9143460</v>
      </c>
      <c r="AE279" s="40">
        <f>AD279*1.12</f>
        <v>10240675.200000001</v>
      </c>
      <c r="AF279" s="18"/>
      <c r="AG279" s="18"/>
      <c r="AH279" s="18">
        <f>9143.46*1000</f>
        <v>9143460</v>
      </c>
      <c r="AI279" s="40">
        <f>AH279*1.12</f>
        <v>10240675.200000001</v>
      </c>
      <c r="AJ279" s="18"/>
      <c r="AK279" s="18"/>
      <c r="AL279" s="18">
        <f>9143.46*1000</f>
        <v>9143460</v>
      </c>
      <c r="AM279" s="40">
        <f>AL279*1.12</f>
        <v>10240675.200000001</v>
      </c>
      <c r="AN279" s="71"/>
      <c r="AO279" s="71"/>
      <c r="AP279" s="71">
        <f>9143.46*1000</f>
        <v>9143460</v>
      </c>
      <c r="AQ279" s="71">
        <f>AP279*1.12</f>
        <v>10240675.200000001</v>
      </c>
      <c r="AR279" s="71"/>
      <c r="AS279" s="71"/>
      <c r="AT279" s="71">
        <f>9143.46*1000</f>
        <v>9143460</v>
      </c>
      <c r="AU279" s="71">
        <f>AT279*1.12</f>
        <v>10240675.200000001</v>
      </c>
      <c r="AV279" s="85"/>
      <c r="AW279" s="42">
        <f t="shared" si="202"/>
        <v>45717300</v>
      </c>
      <c r="AX279" s="42">
        <f t="shared" ref="AX279:AX329" si="206">AW279*1.12</f>
        <v>51203376.000000007</v>
      </c>
      <c r="AY279" s="6" t="s">
        <v>129</v>
      </c>
      <c r="AZ279" s="6" t="s">
        <v>402</v>
      </c>
      <c r="BA279" s="6" t="s">
        <v>402</v>
      </c>
      <c r="BB279" s="1"/>
      <c r="BC279" s="1"/>
      <c r="BD279" s="1"/>
      <c r="BE279" s="1"/>
      <c r="BF279" s="1"/>
      <c r="BG279" s="1"/>
      <c r="BH279" s="1"/>
      <c r="BI279" s="1"/>
      <c r="BJ279" s="28"/>
      <c r="BK279" s="32"/>
    </row>
    <row r="280" spans="1:64" ht="12.95" customHeight="1" x14ac:dyDescent="0.25">
      <c r="A280" s="1" t="s">
        <v>116</v>
      </c>
      <c r="B280" s="1" t="s">
        <v>157</v>
      </c>
      <c r="C280" s="175" t="s">
        <v>350</v>
      </c>
      <c r="D280" s="28"/>
      <c r="E280" s="1"/>
      <c r="F280" s="2" t="s">
        <v>117</v>
      </c>
      <c r="G280" s="3" t="s">
        <v>118</v>
      </c>
      <c r="H280" s="3" t="s">
        <v>119</v>
      </c>
      <c r="I280" s="4" t="s">
        <v>120</v>
      </c>
      <c r="J280" s="1"/>
      <c r="K280" s="1"/>
      <c r="L280" s="2">
        <v>100</v>
      </c>
      <c r="M280" s="1" t="s">
        <v>122</v>
      </c>
      <c r="N280" s="1" t="s">
        <v>131</v>
      </c>
      <c r="O280" s="1" t="s">
        <v>126</v>
      </c>
      <c r="P280" s="1" t="s">
        <v>125</v>
      </c>
      <c r="Q280" s="1" t="s">
        <v>122</v>
      </c>
      <c r="R280" s="1" t="s">
        <v>338</v>
      </c>
      <c r="S280" s="1"/>
      <c r="T280" s="1" t="s">
        <v>127</v>
      </c>
      <c r="U280" s="1"/>
      <c r="V280" s="1"/>
      <c r="W280" s="1" t="s">
        <v>128</v>
      </c>
      <c r="X280" s="1" t="s">
        <v>121</v>
      </c>
      <c r="Y280" s="1" t="s">
        <v>128</v>
      </c>
      <c r="Z280" s="1" t="s">
        <v>500</v>
      </c>
      <c r="AA280" s="4" t="s">
        <v>138</v>
      </c>
      <c r="AB280" s="21">
        <v>1</v>
      </c>
      <c r="AC280" s="18">
        <v>99950400</v>
      </c>
      <c r="AD280" s="21">
        <v>99711040</v>
      </c>
      <c r="AE280" s="40">
        <f>AD280*1.12</f>
        <v>111676364.80000001</v>
      </c>
      <c r="AF280" s="18">
        <v>1</v>
      </c>
      <c r="AG280" s="18">
        <v>138674304</v>
      </c>
      <c r="AH280" s="18">
        <v>138674304</v>
      </c>
      <c r="AI280" s="40">
        <f>AH280*1.12</f>
        <v>155315220.48000002</v>
      </c>
      <c r="AJ280" s="18">
        <v>1</v>
      </c>
      <c r="AK280" s="18">
        <v>144231648</v>
      </c>
      <c r="AL280" s="18">
        <v>144231648</v>
      </c>
      <c r="AM280" s="40">
        <f>AL280*1.12</f>
        <v>161539445.76000002</v>
      </c>
      <c r="AN280" s="71">
        <v>0</v>
      </c>
      <c r="AO280" s="71">
        <v>0</v>
      </c>
      <c r="AP280" s="71">
        <v>0</v>
      </c>
      <c r="AQ280" s="71">
        <v>0</v>
      </c>
      <c r="AR280" s="71">
        <v>0</v>
      </c>
      <c r="AS280" s="71">
        <v>0</v>
      </c>
      <c r="AT280" s="71">
        <v>0</v>
      </c>
      <c r="AU280" s="71">
        <v>0</v>
      </c>
      <c r="AV280" s="85">
        <f>AB280+AF280+AJ280+AN280+AR280</f>
        <v>3</v>
      </c>
      <c r="AW280" s="42">
        <v>0</v>
      </c>
      <c r="AX280" s="42">
        <f t="shared" si="206"/>
        <v>0</v>
      </c>
      <c r="AY280" s="6" t="s">
        <v>129</v>
      </c>
      <c r="AZ280" s="6" t="s">
        <v>404</v>
      </c>
      <c r="BA280" s="6" t="s">
        <v>404</v>
      </c>
      <c r="BB280" s="1"/>
      <c r="BC280" s="1"/>
      <c r="BD280" s="1"/>
      <c r="BE280" s="1"/>
      <c r="BF280" s="1"/>
      <c r="BG280" s="1"/>
      <c r="BH280" s="1"/>
      <c r="BI280" s="1"/>
      <c r="BJ280" s="28"/>
      <c r="BK280" s="28" t="s">
        <v>375</v>
      </c>
      <c r="BL280" s="187"/>
    </row>
    <row r="281" spans="1:64" s="164" customFormat="1" ht="12.95" customHeight="1" x14ac:dyDescent="0.25">
      <c r="A281" s="15" t="s">
        <v>217</v>
      </c>
      <c r="B281" s="44"/>
      <c r="C281" s="175" t="s">
        <v>355</v>
      </c>
      <c r="D281" s="87"/>
      <c r="E281" s="44"/>
      <c r="F281" s="1" t="s">
        <v>519</v>
      </c>
      <c r="G281" s="1" t="s">
        <v>520</v>
      </c>
      <c r="H281" s="1" t="s">
        <v>520</v>
      </c>
      <c r="I281" s="1" t="s">
        <v>120</v>
      </c>
      <c r="J281" s="1"/>
      <c r="K281" s="1"/>
      <c r="L281" s="1">
        <v>80</v>
      </c>
      <c r="M281" s="112" t="s">
        <v>122</v>
      </c>
      <c r="N281" s="112" t="s">
        <v>224</v>
      </c>
      <c r="O281" s="112" t="s">
        <v>166</v>
      </c>
      <c r="P281" s="112" t="s">
        <v>125</v>
      </c>
      <c r="Q281" s="112">
        <v>230000000</v>
      </c>
      <c r="R281" s="1" t="s">
        <v>521</v>
      </c>
      <c r="S281" s="112"/>
      <c r="T281" s="112" t="s">
        <v>146</v>
      </c>
      <c r="U281" s="112"/>
      <c r="V281" s="112"/>
      <c r="W281" s="112">
        <v>0</v>
      </c>
      <c r="X281" s="112">
        <v>90</v>
      </c>
      <c r="Y281" s="112">
        <v>10</v>
      </c>
      <c r="Z281" s="114"/>
      <c r="AA281" s="113" t="s">
        <v>138</v>
      </c>
      <c r="AB281" s="112"/>
      <c r="AC281" s="112"/>
      <c r="AD281" s="114">
        <v>12960000</v>
      </c>
      <c r="AE281" s="114">
        <f t="shared" ref="AE281:AE313" si="207">AD281*1.12</f>
        <v>14515200.000000002</v>
      </c>
      <c r="AF281" s="114"/>
      <c r="AG281" s="114"/>
      <c r="AH281" s="114">
        <v>7653702</v>
      </c>
      <c r="AI281" s="21">
        <f t="shared" ref="AI281:AI313" si="208">AH281*1.12</f>
        <v>8572146.2400000002</v>
      </c>
      <c r="AJ281" s="114"/>
      <c r="AK281" s="114"/>
      <c r="AL281" s="114"/>
      <c r="AM281" s="21">
        <f t="shared" ref="AM281:AM313" si="209">AL281*1.12</f>
        <v>0</v>
      </c>
      <c r="AN281" s="114"/>
      <c r="AO281" s="114"/>
      <c r="AP281" s="114"/>
      <c r="AQ281" s="21">
        <f t="shared" ref="AQ281:AQ291" si="210">AP281*1.12</f>
        <v>0</v>
      </c>
      <c r="AR281" s="114"/>
      <c r="AS281" s="114"/>
      <c r="AT281" s="114"/>
      <c r="AU281" s="21">
        <f t="shared" ref="AU281:AU291" si="211">AT281*1.12</f>
        <v>0</v>
      </c>
      <c r="AV281" s="114"/>
      <c r="AW281" s="202">
        <f t="shared" ref="AW281:AW290" si="212">AD281+AH281+AL281+AP281+AT281</f>
        <v>20613702</v>
      </c>
      <c r="AX281" s="202">
        <f t="shared" si="206"/>
        <v>23087346.240000002</v>
      </c>
      <c r="AY281" s="112" t="s">
        <v>129</v>
      </c>
      <c r="AZ281" s="1" t="s">
        <v>522</v>
      </c>
      <c r="BA281" s="1" t="s">
        <v>523</v>
      </c>
      <c r="BB281" s="44"/>
      <c r="BC281" s="44"/>
      <c r="BD281" s="44"/>
      <c r="BE281" s="44"/>
      <c r="BF281" s="44"/>
      <c r="BG281" s="44"/>
      <c r="BH281" s="44"/>
      <c r="BI281" s="44"/>
      <c r="BJ281" s="87"/>
      <c r="BK281" s="28"/>
    </row>
    <row r="282" spans="1:64" s="164" customFormat="1" ht="12.95" customHeight="1" x14ac:dyDescent="0.25">
      <c r="A282" s="15" t="s">
        <v>217</v>
      </c>
      <c r="B282" s="44"/>
      <c r="C282" s="175" t="s">
        <v>362</v>
      </c>
      <c r="D282" s="87"/>
      <c r="E282" s="44"/>
      <c r="F282" s="1" t="s">
        <v>519</v>
      </c>
      <c r="G282" s="1" t="s">
        <v>520</v>
      </c>
      <c r="H282" s="1" t="s">
        <v>520</v>
      </c>
      <c r="I282" s="1" t="s">
        <v>143</v>
      </c>
      <c r="J282" s="152" t="s">
        <v>651</v>
      </c>
      <c r="K282" s="1"/>
      <c r="L282" s="1">
        <v>80</v>
      </c>
      <c r="M282" s="112" t="s">
        <v>122</v>
      </c>
      <c r="N282" s="112" t="s">
        <v>224</v>
      </c>
      <c r="O282" s="112" t="s">
        <v>166</v>
      </c>
      <c r="P282" s="112" t="s">
        <v>125</v>
      </c>
      <c r="Q282" s="112">
        <v>230000000</v>
      </c>
      <c r="R282" s="1" t="s">
        <v>521</v>
      </c>
      <c r="S282" s="112"/>
      <c r="T282" s="112" t="s">
        <v>146</v>
      </c>
      <c r="U282" s="112"/>
      <c r="V282" s="112"/>
      <c r="W282" s="112">
        <v>0</v>
      </c>
      <c r="X282" s="112">
        <v>90</v>
      </c>
      <c r="Y282" s="112">
        <v>10</v>
      </c>
      <c r="Z282" s="114"/>
      <c r="AA282" s="113" t="s">
        <v>138</v>
      </c>
      <c r="AB282" s="112"/>
      <c r="AC282" s="112"/>
      <c r="AD282" s="114">
        <v>4480000.0000000009</v>
      </c>
      <c r="AE282" s="114">
        <f t="shared" si="207"/>
        <v>5017600.0000000019</v>
      </c>
      <c r="AF282" s="114"/>
      <c r="AG282" s="114"/>
      <c r="AH282" s="114">
        <v>2645723.9999999991</v>
      </c>
      <c r="AI282" s="21">
        <f t="shared" si="208"/>
        <v>2963210.8799999994</v>
      </c>
      <c r="AJ282" s="114"/>
      <c r="AK282" s="114"/>
      <c r="AL282" s="114"/>
      <c r="AM282" s="21">
        <f t="shared" si="209"/>
        <v>0</v>
      </c>
      <c r="AN282" s="114"/>
      <c r="AO282" s="114"/>
      <c r="AP282" s="114"/>
      <c r="AQ282" s="21">
        <f t="shared" si="210"/>
        <v>0</v>
      </c>
      <c r="AR282" s="114"/>
      <c r="AS282" s="114"/>
      <c r="AT282" s="114"/>
      <c r="AU282" s="21">
        <f t="shared" si="211"/>
        <v>0</v>
      </c>
      <c r="AV282" s="114"/>
      <c r="AW282" s="41">
        <v>0</v>
      </c>
      <c r="AX282" s="41">
        <f t="shared" si="206"/>
        <v>0</v>
      </c>
      <c r="AY282" s="112" t="s">
        <v>129</v>
      </c>
      <c r="AZ282" s="1" t="s">
        <v>524</v>
      </c>
      <c r="BA282" s="1" t="s">
        <v>525</v>
      </c>
      <c r="BB282" s="44"/>
      <c r="BC282" s="44"/>
      <c r="BD282" s="44"/>
      <c r="BE282" s="44"/>
      <c r="BF282" s="44"/>
      <c r="BG282" s="44"/>
      <c r="BH282" s="44"/>
      <c r="BI282" s="44"/>
      <c r="BJ282" s="87"/>
      <c r="BK282" s="28"/>
    </row>
    <row r="283" spans="1:64" s="164" customFormat="1" ht="12.95" customHeight="1" x14ac:dyDescent="0.25">
      <c r="A283" s="4" t="s">
        <v>217</v>
      </c>
      <c r="B283" s="44"/>
      <c r="C283" s="4" t="s">
        <v>731</v>
      </c>
      <c r="D283" s="44"/>
      <c r="E283" s="44"/>
      <c r="F283" s="1" t="s">
        <v>519</v>
      </c>
      <c r="G283" s="1" t="s">
        <v>520</v>
      </c>
      <c r="H283" s="1" t="s">
        <v>520</v>
      </c>
      <c r="I283" s="1" t="s">
        <v>143</v>
      </c>
      <c r="J283" s="1" t="s">
        <v>651</v>
      </c>
      <c r="K283" s="1"/>
      <c r="L283" s="1">
        <v>80</v>
      </c>
      <c r="M283" s="1" t="s">
        <v>122</v>
      </c>
      <c r="N283" s="5" t="s">
        <v>224</v>
      </c>
      <c r="O283" s="1" t="s">
        <v>144</v>
      </c>
      <c r="P283" s="1" t="s">
        <v>125</v>
      </c>
      <c r="Q283" s="1">
        <v>230000000</v>
      </c>
      <c r="R283" s="1" t="s">
        <v>521</v>
      </c>
      <c r="S283" s="1"/>
      <c r="T283" s="1" t="s">
        <v>146</v>
      </c>
      <c r="U283" s="1"/>
      <c r="V283" s="1"/>
      <c r="W283" s="1">
        <v>0</v>
      </c>
      <c r="X283" s="1">
        <v>90</v>
      </c>
      <c r="Y283" s="1">
        <v>10</v>
      </c>
      <c r="Z283" s="21"/>
      <c r="AA283" s="5" t="s">
        <v>138</v>
      </c>
      <c r="AB283" s="71"/>
      <c r="AC283" s="71"/>
      <c r="AD283" s="71">
        <v>4480000.0000000009</v>
      </c>
      <c r="AE283" s="71">
        <f t="shared" si="207"/>
        <v>5017600.0000000019</v>
      </c>
      <c r="AF283" s="71"/>
      <c r="AG283" s="71"/>
      <c r="AH283" s="71">
        <v>2645723.9999999991</v>
      </c>
      <c r="AI283" s="71">
        <f t="shared" si="208"/>
        <v>2963210.8799999994</v>
      </c>
      <c r="AJ283" s="71"/>
      <c r="AK283" s="71"/>
      <c r="AL283" s="71"/>
      <c r="AM283" s="71"/>
      <c r="AN283" s="71"/>
      <c r="AO283" s="71"/>
      <c r="AP283" s="71"/>
      <c r="AQ283" s="71"/>
      <c r="AR283" s="71"/>
      <c r="AS283" s="71"/>
      <c r="AT283" s="71"/>
      <c r="AU283" s="71"/>
      <c r="AV283" s="71"/>
      <c r="AW283" s="41">
        <v>0</v>
      </c>
      <c r="AX283" s="41">
        <f>AW283*1.12</f>
        <v>0</v>
      </c>
      <c r="AY283" s="1" t="s">
        <v>129</v>
      </c>
      <c r="AZ283" s="1" t="s">
        <v>524</v>
      </c>
      <c r="BA283" s="1" t="s">
        <v>525</v>
      </c>
      <c r="BB283" s="44"/>
      <c r="BC283" s="44"/>
      <c r="BD283" s="44"/>
      <c r="BE283" s="44"/>
      <c r="BF283" s="44"/>
      <c r="BG283" s="44"/>
      <c r="BH283" s="44"/>
      <c r="BI283" s="44"/>
      <c r="BJ283" s="87"/>
      <c r="BK283" s="32">
        <v>14</v>
      </c>
    </row>
    <row r="284" spans="1:64" s="164" customFormat="1" ht="12.95" customHeight="1" x14ac:dyDescent="0.25">
      <c r="A284" s="4" t="s">
        <v>217</v>
      </c>
      <c r="B284" s="44"/>
      <c r="C284" s="4" t="s">
        <v>771</v>
      </c>
      <c r="D284" s="44"/>
      <c r="E284" s="44"/>
      <c r="F284" s="1" t="s">
        <v>519</v>
      </c>
      <c r="G284" s="1" t="s">
        <v>520</v>
      </c>
      <c r="H284" s="1" t="s">
        <v>520</v>
      </c>
      <c r="I284" s="1" t="s">
        <v>143</v>
      </c>
      <c r="J284" s="1" t="s">
        <v>651</v>
      </c>
      <c r="K284" s="1"/>
      <c r="L284" s="1">
        <v>80</v>
      </c>
      <c r="M284" s="1" t="s">
        <v>122</v>
      </c>
      <c r="N284" s="5" t="s">
        <v>224</v>
      </c>
      <c r="O284" s="1" t="s">
        <v>398</v>
      </c>
      <c r="P284" s="1" t="s">
        <v>125</v>
      </c>
      <c r="Q284" s="1">
        <v>230000000</v>
      </c>
      <c r="R284" s="1" t="s">
        <v>521</v>
      </c>
      <c r="S284" s="1"/>
      <c r="T284" s="1" t="s">
        <v>146</v>
      </c>
      <c r="U284" s="1"/>
      <c r="V284" s="1"/>
      <c r="W284" s="1">
        <v>0</v>
      </c>
      <c r="X284" s="16">
        <v>100</v>
      </c>
      <c r="Y284" s="1">
        <v>0</v>
      </c>
      <c r="Z284" s="21"/>
      <c r="AA284" s="5" t="s">
        <v>138</v>
      </c>
      <c r="AB284" s="71"/>
      <c r="AC284" s="71"/>
      <c r="AD284" s="71">
        <v>4480000.0000000009</v>
      </c>
      <c r="AE284" s="71">
        <f t="shared" si="207"/>
        <v>5017600.0000000019</v>
      </c>
      <c r="AF284" s="71"/>
      <c r="AG284" s="71"/>
      <c r="AH284" s="71">
        <v>2645723.9999999991</v>
      </c>
      <c r="AI284" s="71">
        <f t="shared" si="208"/>
        <v>2963210.8799999994</v>
      </c>
      <c r="AJ284" s="71"/>
      <c r="AK284" s="71"/>
      <c r="AL284" s="71"/>
      <c r="AM284" s="71"/>
      <c r="AN284" s="71"/>
      <c r="AO284" s="71"/>
      <c r="AP284" s="71"/>
      <c r="AQ284" s="71"/>
      <c r="AR284" s="71"/>
      <c r="AS284" s="71"/>
      <c r="AT284" s="71"/>
      <c r="AU284" s="71"/>
      <c r="AV284" s="71"/>
      <c r="AW284" s="42">
        <f t="shared" si="212"/>
        <v>7125724</v>
      </c>
      <c r="AX284" s="42">
        <f t="shared" si="206"/>
        <v>7980810.8800000008</v>
      </c>
      <c r="AY284" s="1" t="s">
        <v>129</v>
      </c>
      <c r="AZ284" s="1" t="s">
        <v>524</v>
      </c>
      <c r="BA284" s="1" t="s">
        <v>525</v>
      </c>
      <c r="BB284" s="44"/>
      <c r="BC284" s="44"/>
      <c r="BD284" s="44"/>
      <c r="BE284" s="44"/>
      <c r="BF284" s="44"/>
      <c r="BG284" s="44"/>
      <c r="BH284" s="44"/>
      <c r="BI284" s="44"/>
      <c r="BJ284" s="87"/>
      <c r="BK284" s="32" t="s">
        <v>772</v>
      </c>
    </row>
    <row r="285" spans="1:64" s="164" customFormat="1" ht="12.95" customHeight="1" x14ac:dyDescent="0.25">
      <c r="A285" s="15" t="s">
        <v>217</v>
      </c>
      <c r="B285" s="44"/>
      <c r="C285" s="175" t="s">
        <v>526</v>
      </c>
      <c r="D285" s="87"/>
      <c r="E285" s="44"/>
      <c r="F285" s="1" t="s">
        <v>519</v>
      </c>
      <c r="G285" s="1" t="s">
        <v>520</v>
      </c>
      <c r="H285" s="1" t="s">
        <v>520</v>
      </c>
      <c r="I285" s="1" t="s">
        <v>120</v>
      </c>
      <c r="J285" s="1"/>
      <c r="K285" s="1"/>
      <c r="L285" s="1">
        <v>80</v>
      </c>
      <c r="M285" s="112" t="s">
        <v>122</v>
      </c>
      <c r="N285" s="112" t="s">
        <v>224</v>
      </c>
      <c r="O285" s="112" t="s">
        <v>166</v>
      </c>
      <c r="P285" s="112" t="s">
        <v>125</v>
      </c>
      <c r="Q285" s="112">
        <v>230000000</v>
      </c>
      <c r="R285" s="1" t="s">
        <v>511</v>
      </c>
      <c r="S285" s="112"/>
      <c r="T285" s="112" t="s">
        <v>146</v>
      </c>
      <c r="U285" s="112"/>
      <c r="V285" s="112"/>
      <c r="W285" s="112">
        <v>0</v>
      </c>
      <c r="X285" s="112">
        <v>90</v>
      </c>
      <c r="Y285" s="112">
        <v>10</v>
      </c>
      <c r="Z285" s="114"/>
      <c r="AA285" s="113" t="s">
        <v>138</v>
      </c>
      <c r="AB285" s="112"/>
      <c r="AC285" s="112"/>
      <c r="AD285" s="114">
        <v>24451411</v>
      </c>
      <c r="AE285" s="114">
        <f t="shared" si="207"/>
        <v>27385580.320000004</v>
      </c>
      <c r="AF285" s="114"/>
      <c r="AG285" s="114"/>
      <c r="AH285" s="114">
        <v>16200000</v>
      </c>
      <c r="AI285" s="21">
        <f t="shared" si="208"/>
        <v>18144000</v>
      </c>
      <c r="AJ285" s="114"/>
      <c r="AK285" s="114"/>
      <c r="AL285" s="114"/>
      <c r="AM285" s="21">
        <f t="shared" si="209"/>
        <v>0</v>
      </c>
      <c r="AN285" s="114"/>
      <c r="AO285" s="114"/>
      <c r="AP285" s="114"/>
      <c r="AQ285" s="21">
        <f t="shared" si="210"/>
        <v>0</v>
      </c>
      <c r="AR285" s="114"/>
      <c r="AS285" s="114"/>
      <c r="AT285" s="114"/>
      <c r="AU285" s="21">
        <f t="shared" si="211"/>
        <v>0</v>
      </c>
      <c r="AV285" s="114"/>
      <c r="AW285" s="41">
        <v>0</v>
      </c>
      <c r="AX285" s="41">
        <f>AW285*1.12</f>
        <v>0</v>
      </c>
      <c r="AY285" s="112" t="s">
        <v>129</v>
      </c>
      <c r="AZ285" s="1" t="s">
        <v>527</v>
      </c>
      <c r="BA285" s="1" t="s">
        <v>528</v>
      </c>
      <c r="BB285" s="44"/>
      <c r="BC285" s="44"/>
      <c r="BD285" s="44"/>
      <c r="BE285" s="44"/>
      <c r="BF285" s="44"/>
      <c r="BG285" s="44"/>
      <c r="BH285" s="44"/>
      <c r="BI285" s="44"/>
      <c r="BJ285" s="87"/>
      <c r="BK285" s="28"/>
    </row>
    <row r="286" spans="1:64" s="164" customFormat="1" ht="12.95" customHeight="1" x14ac:dyDescent="0.25">
      <c r="A286" s="15" t="s">
        <v>217</v>
      </c>
      <c r="B286" s="44"/>
      <c r="C286" s="178" t="s">
        <v>773</v>
      </c>
      <c r="D286" s="87"/>
      <c r="E286" s="44"/>
      <c r="F286" s="1" t="s">
        <v>519</v>
      </c>
      <c r="G286" s="1" t="s">
        <v>520</v>
      </c>
      <c r="H286" s="1" t="s">
        <v>520</v>
      </c>
      <c r="I286" s="1" t="s">
        <v>120</v>
      </c>
      <c r="J286" s="1"/>
      <c r="K286" s="1"/>
      <c r="L286" s="1">
        <v>80</v>
      </c>
      <c r="M286" s="118" t="s">
        <v>122</v>
      </c>
      <c r="N286" s="5" t="s">
        <v>224</v>
      </c>
      <c r="O286" s="1" t="s">
        <v>398</v>
      </c>
      <c r="P286" s="118" t="s">
        <v>125</v>
      </c>
      <c r="Q286" s="118">
        <v>230000000</v>
      </c>
      <c r="R286" s="1" t="s">
        <v>511</v>
      </c>
      <c r="S286" s="118"/>
      <c r="T286" s="118" t="s">
        <v>146</v>
      </c>
      <c r="U286" s="118"/>
      <c r="V286" s="118"/>
      <c r="W286" s="118">
        <v>0</v>
      </c>
      <c r="X286" s="118">
        <v>90</v>
      </c>
      <c r="Y286" s="118">
        <v>10</v>
      </c>
      <c r="Z286" s="116"/>
      <c r="AA286" s="171" t="s">
        <v>138</v>
      </c>
      <c r="AB286" s="118"/>
      <c r="AC286" s="118"/>
      <c r="AD286" s="116">
        <v>24451411</v>
      </c>
      <c r="AE286" s="71">
        <f t="shared" si="207"/>
        <v>27385580.320000004</v>
      </c>
      <c r="AF286" s="116"/>
      <c r="AG286" s="116"/>
      <c r="AH286" s="116">
        <v>16200000</v>
      </c>
      <c r="AI286" s="71">
        <f t="shared" si="208"/>
        <v>18144000</v>
      </c>
      <c r="AJ286" s="116"/>
      <c r="AK286" s="116"/>
      <c r="AL286" s="116"/>
      <c r="AM286" s="21"/>
      <c r="AN286" s="116"/>
      <c r="AO286" s="116"/>
      <c r="AP286" s="116"/>
      <c r="AQ286" s="21"/>
      <c r="AR286" s="116"/>
      <c r="AS286" s="116"/>
      <c r="AT286" s="116"/>
      <c r="AU286" s="21"/>
      <c r="AV286" s="116"/>
      <c r="AW286" s="42">
        <f t="shared" si="212"/>
        <v>40651411</v>
      </c>
      <c r="AX286" s="42">
        <f t="shared" si="206"/>
        <v>45529580.320000008</v>
      </c>
      <c r="AY286" s="118" t="s">
        <v>129</v>
      </c>
      <c r="AZ286" s="1" t="s">
        <v>527</v>
      </c>
      <c r="BA286" s="1" t="s">
        <v>528</v>
      </c>
      <c r="BB286" s="44"/>
      <c r="BC286" s="44"/>
      <c r="BD286" s="44"/>
      <c r="BE286" s="44"/>
      <c r="BF286" s="44"/>
      <c r="BG286" s="44"/>
      <c r="BH286" s="44"/>
      <c r="BI286" s="44"/>
      <c r="BJ286" s="87"/>
      <c r="BK286" s="28" t="s">
        <v>60</v>
      </c>
    </row>
    <row r="287" spans="1:64" s="164" customFormat="1" ht="12.95" customHeight="1" x14ac:dyDescent="0.25">
      <c r="A287" s="15" t="s">
        <v>217</v>
      </c>
      <c r="B287" s="44"/>
      <c r="C287" s="175" t="s">
        <v>529</v>
      </c>
      <c r="D287" s="87"/>
      <c r="E287" s="44"/>
      <c r="F287" s="1" t="s">
        <v>519</v>
      </c>
      <c r="G287" s="1" t="s">
        <v>520</v>
      </c>
      <c r="H287" s="1" t="s">
        <v>520</v>
      </c>
      <c r="I287" s="1" t="s">
        <v>143</v>
      </c>
      <c r="J287" s="152" t="s">
        <v>651</v>
      </c>
      <c r="K287" s="1"/>
      <c r="L287" s="1">
        <v>80</v>
      </c>
      <c r="M287" s="112" t="s">
        <v>122</v>
      </c>
      <c r="N287" s="112" t="s">
        <v>224</v>
      </c>
      <c r="O287" s="112" t="s">
        <v>166</v>
      </c>
      <c r="P287" s="112" t="s">
        <v>125</v>
      </c>
      <c r="Q287" s="112">
        <v>230000000</v>
      </c>
      <c r="R287" s="1" t="s">
        <v>511</v>
      </c>
      <c r="S287" s="112"/>
      <c r="T287" s="112" t="s">
        <v>146</v>
      </c>
      <c r="U287" s="112"/>
      <c r="V287" s="112"/>
      <c r="W287" s="112">
        <v>0</v>
      </c>
      <c r="X287" s="112">
        <v>90</v>
      </c>
      <c r="Y287" s="112">
        <v>10</v>
      </c>
      <c r="Z287" s="114"/>
      <c r="AA287" s="113" t="s">
        <v>138</v>
      </c>
      <c r="AB287" s="112"/>
      <c r="AC287" s="112"/>
      <c r="AD287" s="114">
        <v>8452339</v>
      </c>
      <c r="AE287" s="114">
        <f t="shared" si="207"/>
        <v>9466619.6800000016</v>
      </c>
      <c r="AF287" s="114"/>
      <c r="AG287" s="114"/>
      <c r="AH287" s="114">
        <v>5600000</v>
      </c>
      <c r="AI287" s="21">
        <f t="shared" si="208"/>
        <v>6272000.0000000009</v>
      </c>
      <c r="AJ287" s="114"/>
      <c r="AK287" s="114"/>
      <c r="AL287" s="114"/>
      <c r="AM287" s="21">
        <f t="shared" si="209"/>
        <v>0</v>
      </c>
      <c r="AN287" s="114"/>
      <c r="AO287" s="114"/>
      <c r="AP287" s="114"/>
      <c r="AQ287" s="21">
        <f t="shared" si="210"/>
        <v>0</v>
      </c>
      <c r="AR287" s="114"/>
      <c r="AS287" s="114"/>
      <c r="AT287" s="114"/>
      <c r="AU287" s="21">
        <f t="shared" si="211"/>
        <v>0</v>
      </c>
      <c r="AV287" s="114"/>
      <c r="AW287" s="41">
        <v>0</v>
      </c>
      <c r="AX287" s="41">
        <f t="shared" si="206"/>
        <v>0</v>
      </c>
      <c r="AY287" s="112" t="s">
        <v>129</v>
      </c>
      <c r="AZ287" s="1" t="s">
        <v>530</v>
      </c>
      <c r="BA287" s="1" t="s">
        <v>531</v>
      </c>
      <c r="BB287" s="44"/>
      <c r="BC287" s="44"/>
      <c r="BD287" s="44"/>
      <c r="BE287" s="44"/>
      <c r="BF287" s="44"/>
      <c r="BG287" s="44"/>
      <c r="BH287" s="44"/>
      <c r="BI287" s="44"/>
      <c r="BJ287" s="87"/>
      <c r="BK287" s="28"/>
    </row>
    <row r="288" spans="1:64" s="164" customFormat="1" ht="12.95" customHeight="1" x14ac:dyDescent="0.25">
      <c r="A288" s="4" t="s">
        <v>217</v>
      </c>
      <c r="B288" s="44"/>
      <c r="C288" s="4" t="s">
        <v>732</v>
      </c>
      <c r="D288" s="44"/>
      <c r="E288" s="44"/>
      <c r="F288" s="1" t="s">
        <v>519</v>
      </c>
      <c r="G288" s="1" t="s">
        <v>520</v>
      </c>
      <c r="H288" s="1" t="s">
        <v>520</v>
      </c>
      <c r="I288" s="1" t="s">
        <v>143</v>
      </c>
      <c r="J288" s="1" t="s">
        <v>651</v>
      </c>
      <c r="K288" s="1"/>
      <c r="L288" s="1">
        <v>80</v>
      </c>
      <c r="M288" s="1" t="s">
        <v>122</v>
      </c>
      <c r="N288" s="5" t="s">
        <v>224</v>
      </c>
      <c r="O288" s="1" t="s">
        <v>144</v>
      </c>
      <c r="P288" s="1" t="s">
        <v>125</v>
      </c>
      <c r="Q288" s="1">
        <v>230000000</v>
      </c>
      <c r="R288" s="1" t="s">
        <v>511</v>
      </c>
      <c r="S288" s="1"/>
      <c r="T288" s="1" t="s">
        <v>146</v>
      </c>
      <c r="U288" s="1"/>
      <c r="V288" s="1"/>
      <c r="W288" s="1">
        <v>0</v>
      </c>
      <c r="X288" s="1">
        <v>90</v>
      </c>
      <c r="Y288" s="1">
        <v>10</v>
      </c>
      <c r="Z288" s="21"/>
      <c r="AA288" s="5" t="s">
        <v>138</v>
      </c>
      <c r="AB288" s="71"/>
      <c r="AC288" s="71"/>
      <c r="AD288" s="71">
        <v>8452339</v>
      </c>
      <c r="AE288" s="71">
        <v>9466619.6800000016</v>
      </c>
      <c r="AF288" s="71"/>
      <c r="AG288" s="71"/>
      <c r="AH288" s="71">
        <v>5600000</v>
      </c>
      <c r="AI288" s="71">
        <v>6272000.0000000009</v>
      </c>
      <c r="AJ288" s="71"/>
      <c r="AK288" s="71"/>
      <c r="AL288" s="71"/>
      <c r="AM288" s="71"/>
      <c r="AN288" s="71"/>
      <c r="AO288" s="71"/>
      <c r="AP288" s="71"/>
      <c r="AQ288" s="71"/>
      <c r="AR288" s="71"/>
      <c r="AS288" s="71"/>
      <c r="AT288" s="71"/>
      <c r="AU288" s="71"/>
      <c r="AV288" s="71"/>
      <c r="AW288" s="41">
        <v>0</v>
      </c>
      <c r="AX288" s="41">
        <f>AW288*1.12</f>
        <v>0</v>
      </c>
      <c r="AY288" s="1" t="s">
        <v>129</v>
      </c>
      <c r="AZ288" s="1" t="s">
        <v>530</v>
      </c>
      <c r="BA288" s="1" t="s">
        <v>531</v>
      </c>
      <c r="BB288" s="44"/>
      <c r="BC288" s="44"/>
      <c r="BD288" s="44"/>
      <c r="BE288" s="44"/>
      <c r="BF288" s="44"/>
      <c r="BG288" s="44"/>
      <c r="BH288" s="44"/>
      <c r="BI288" s="44"/>
      <c r="BJ288" s="87"/>
      <c r="BK288" s="32">
        <v>14</v>
      </c>
    </row>
    <row r="289" spans="1:63" s="164" customFormat="1" ht="12.95" customHeight="1" x14ac:dyDescent="0.25">
      <c r="A289" s="4" t="s">
        <v>217</v>
      </c>
      <c r="B289" s="44"/>
      <c r="C289" s="4" t="s">
        <v>774</v>
      </c>
      <c r="D289" s="44"/>
      <c r="E289" s="44"/>
      <c r="F289" s="1" t="s">
        <v>519</v>
      </c>
      <c r="G289" s="1" t="s">
        <v>520</v>
      </c>
      <c r="H289" s="1" t="s">
        <v>520</v>
      </c>
      <c r="I289" s="1" t="s">
        <v>143</v>
      </c>
      <c r="J289" s="1" t="s">
        <v>651</v>
      </c>
      <c r="K289" s="1"/>
      <c r="L289" s="1">
        <v>80</v>
      </c>
      <c r="M289" s="1" t="s">
        <v>122</v>
      </c>
      <c r="N289" s="5" t="s">
        <v>224</v>
      </c>
      <c r="O289" s="1" t="s">
        <v>398</v>
      </c>
      <c r="P289" s="1" t="s">
        <v>125</v>
      </c>
      <c r="Q289" s="1">
        <v>230000000</v>
      </c>
      <c r="R289" s="1" t="s">
        <v>511</v>
      </c>
      <c r="S289" s="1"/>
      <c r="T289" s="1" t="s">
        <v>146</v>
      </c>
      <c r="U289" s="1"/>
      <c r="V289" s="1"/>
      <c r="W289" s="1">
        <v>0</v>
      </c>
      <c r="X289" s="16">
        <v>100</v>
      </c>
      <c r="Y289" s="1">
        <v>0</v>
      </c>
      <c r="Z289" s="21"/>
      <c r="AA289" s="5" t="s">
        <v>138</v>
      </c>
      <c r="AB289" s="71"/>
      <c r="AC289" s="71"/>
      <c r="AD289" s="71">
        <v>8452339</v>
      </c>
      <c r="AE289" s="71">
        <f t="shared" ref="AE289" si="213">AD289*1.12</f>
        <v>9466619.6800000016</v>
      </c>
      <c r="AF289" s="71"/>
      <c r="AG289" s="71"/>
      <c r="AH289" s="71">
        <v>5600000</v>
      </c>
      <c r="AI289" s="71">
        <f t="shared" ref="AI289" si="214">AH289*1.12</f>
        <v>6272000.0000000009</v>
      </c>
      <c r="AJ289" s="71"/>
      <c r="AK289" s="71"/>
      <c r="AL289" s="71"/>
      <c r="AM289" s="71"/>
      <c r="AN289" s="71"/>
      <c r="AO289" s="71"/>
      <c r="AP289" s="71"/>
      <c r="AQ289" s="71"/>
      <c r="AR289" s="71"/>
      <c r="AS289" s="71"/>
      <c r="AT289" s="71"/>
      <c r="AU289" s="71"/>
      <c r="AV289" s="71"/>
      <c r="AW289" s="42">
        <f t="shared" ref="AW289" si="215">AD289+AH289+AL289+AP289+AT289</f>
        <v>14052339</v>
      </c>
      <c r="AX289" s="42">
        <f t="shared" ref="AX289" si="216">AW289*1.12</f>
        <v>15738619.680000002</v>
      </c>
      <c r="AY289" s="1" t="s">
        <v>129</v>
      </c>
      <c r="AZ289" s="1" t="s">
        <v>530</v>
      </c>
      <c r="BA289" s="1" t="s">
        <v>531</v>
      </c>
      <c r="BB289" s="44"/>
      <c r="BC289" s="44"/>
      <c r="BD289" s="44"/>
      <c r="BE289" s="44"/>
      <c r="BF289" s="44"/>
      <c r="BG289" s="44"/>
      <c r="BH289" s="44"/>
      <c r="BI289" s="44"/>
      <c r="BJ289" s="87"/>
      <c r="BK289" s="32" t="s">
        <v>772</v>
      </c>
    </row>
    <row r="290" spans="1:63" s="164" customFormat="1" ht="12.95" customHeight="1" x14ac:dyDescent="0.25">
      <c r="A290" s="15" t="s">
        <v>217</v>
      </c>
      <c r="B290" s="44"/>
      <c r="C290" s="175" t="s">
        <v>532</v>
      </c>
      <c r="D290" s="87"/>
      <c r="E290" s="44"/>
      <c r="F290" s="1" t="s">
        <v>519</v>
      </c>
      <c r="G290" s="1" t="s">
        <v>520</v>
      </c>
      <c r="H290" s="1" t="s">
        <v>520</v>
      </c>
      <c r="I290" s="1" t="s">
        <v>120</v>
      </c>
      <c r="J290" s="1"/>
      <c r="K290" s="1"/>
      <c r="L290" s="1">
        <v>80</v>
      </c>
      <c r="M290" s="112" t="s">
        <v>122</v>
      </c>
      <c r="N290" s="112" t="s">
        <v>224</v>
      </c>
      <c r="O290" s="112" t="s">
        <v>166</v>
      </c>
      <c r="P290" s="112" t="s">
        <v>125</v>
      </c>
      <c r="Q290" s="112">
        <v>230000000</v>
      </c>
      <c r="R290" s="1" t="s">
        <v>511</v>
      </c>
      <c r="S290" s="112"/>
      <c r="T290" s="112" t="s">
        <v>146</v>
      </c>
      <c r="U290" s="112"/>
      <c r="V290" s="112"/>
      <c r="W290" s="112">
        <v>0</v>
      </c>
      <c r="X290" s="112">
        <v>90</v>
      </c>
      <c r="Y290" s="112">
        <v>10</v>
      </c>
      <c r="Z290" s="114"/>
      <c r="AA290" s="113" t="s">
        <v>138</v>
      </c>
      <c r="AB290" s="112"/>
      <c r="AC290" s="112"/>
      <c r="AD290" s="114">
        <v>4731862</v>
      </c>
      <c r="AE290" s="114">
        <f t="shared" si="207"/>
        <v>5299685.4400000004</v>
      </c>
      <c r="AF290" s="114"/>
      <c r="AG290" s="114"/>
      <c r="AH290" s="114">
        <v>6097534</v>
      </c>
      <c r="AI290" s="21">
        <f t="shared" si="208"/>
        <v>6829238.080000001</v>
      </c>
      <c r="AJ290" s="114"/>
      <c r="AK290" s="114"/>
      <c r="AL290" s="114"/>
      <c r="AM290" s="21">
        <f t="shared" si="209"/>
        <v>0</v>
      </c>
      <c r="AN290" s="114"/>
      <c r="AO290" s="114"/>
      <c r="AP290" s="114"/>
      <c r="AQ290" s="21">
        <f t="shared" si="210"/>
        <v>0</v>
      </c>
      <c r="AR290" s="114"/>
      <c r="AS290" s="114"/>
      <c r="AT290" s="114"/>
      <c r="AU290" s="21">
        <f t="shared" si="211"/>
        <v>0</v>
      </c>
      <c r="AV290" s="114"/>
      <c r="AW290" s="202">
        <f t="shared" si="212"/>
        <v>10829396</v>
      </c>
      <c r="AX290" s="202">
        <f t="shared" si="206"/>
        <v>12128923.520000001</v>
      </c>
      <c r="AY290" s="112" t="s">
        <v>129</v>
      </c>
      <c r="AZ290" s="1" t="s">
        <v>533</v>
      </c>
      <c r="BA290" s="1" t="s">
        <v>534</v>
      </c>
      <c r="BB290" s="44"/>
      <c r="BC290" s="44"/>
      <c r="BD290" s="44"/>
      <c r="BE290" s="44"/>
      <c r="BF290" s="44"/>
      <c r="BG290" s="44"/>
      <c r="BH290" s="44"/>
      <c r="BI290" s="44"/>
      <c r="BJ290" s="87"/>
      <c r="BK290" s="28"/>
    </row>
    <row r="291" spans="1:63" s="164" customFormat="1" ht="12.95" customHeight="1" x14ac:dyDescent="0.25">
      <c r="A291" s="15" t="s">
        <v>217</v>
      </c>
      <c r="B291" s="44"/>
      <c r="C291" s="175" t="s">
        <v>535</v>
      </c>
      <c r="D291" s="87"/>
      <c r="E291" s="44"/>
      <c r="F291" s="1" t="s">
        <v>519</v>
      </c>
      <c r="G291" s="1" t="s">
        <v>520</v>
      </c>
      <c r="H291" s="1" t="s">
        <v>520</v>
      </c>
      <c r="I291" s="1" t="s">
        <v>143</v>
      </c>
      <c r="J291" s="152" t="s">
        <v>651</v>
      </c>
      <c r="K291" s="1"/>
      <c r="L291" s="1">
        <v>80</v>
      </c>
      <c r="M291" s="112" t="s">
        <v>122</v>
      </c>
      <c r="N291" s="112" t="s">
        <v>224</v>
      </c>
      <c r="O291" s="112" t="s">
        <v>166</v>
      </c>
      <c r="P291" s="112" t="s">
        <v>125</v>
      </c>
      <c r="Q291" s="112">
        <v>230000000</v>
      </c>
      <c r="R291" s="1" t="s">
        <v>511</v>
      </c>
      <c r="S291" s="112"/>
      <c r="T291" s="112" t="s">
        <v>146</v>
      </c>
      <c r="U291" s="112"/>
      <c r="V291" s="112"/>
      <c r="W291" s="112">
        <v>0</v>
      </c>
      <c r="X291" s="112">
        <v>90</v>
      </c>
      <c r="Y291" s="112">
        <v>10</v>
      </c>
      <c r="Z291" s="114"/>
      <c r="AA291" s="113" t="s">
        <v>138</v>
      </c>
      <c r="AB291" s="112"/>
      <c r="AC291" s="112"/>
      <c r="AD291" s="114">
        <v>1635705</v>
      </c>
      <c r="AE291" s="114">
        <f t="shared" si="207"/>
        <v>1831989.6</v>
      </c>
      <c r="AF291" s="114"/>
      <c r="AG291" s="114"/>
      <c r="AH291" s="114">
        <v>2107790</v>
      </c>
      <c r="AI291" s="21">
        <f t="shared" si="208"/>
        <v>2360724.8000000003</v>
      </c>
      <c r="AJ291" s="114"/>
      <c r="AK291" s="114"/>
      <c r="AL291" s="114"/>
      <c r="AM291" s="21">
        <f t="shared" si="209"/>
        <v>0</v>
      </c>
      <c r="AN291" s="114"/>
      <c r="AO291" s="114"/>
      <c r="AP291" s="114"/>
      <c r="AQ291" s="21">
        <f t="shared" si="210"/>
        <v>0</v>
      </c>
      <c r="AR291" s="114"/>
      <c r="AS291" s="114"/>
      <c r="AT291" s="114"/>
      <c r="AU291" s="21">
        <f t="shared" si="211"/>
        <v>0</v>
      </c>
      <c r="AV291" s="114"/>
      <c r="AW291" s="41">
        <v>0</v>
      </c>
      <c r="AX291" s="41">
        <f t="shared" si="206"/>
        <v>0</v>
      </c>
      <c r="AY291" s="112" t="s">
        <v>129</v>
      </c>
      <c r="AZ291" s="1" t="s">
        <v>536</v>
      </c>
      <c r="BA291" s="1" t="s">
        <v>537</v>
      </c>
      <c r="BB291" s="44"/>
      <c r="BC291" s="44"/>
      <c r="BD291" s="44"/>
      <c r="BE291" s="44"/>
      <c r="BF291" s="44"/>
      <c r="BG291" s="44"/>
      <c r="BH291" s="44"/>
      <c r="BI291" s="44"/>
      <c r="BJ291" s="87"/>
      <c r="BK291" s="28"/>
    </row>
    <row r="292" spans="1:63" s="164" customFormat="1" ht="12.95" customHeight="1" x14ac:dyDescent="0.25">
      <c r="A292" s="4" t="s">
        <v>217</v>
      </c>
      <c r="B292" s="44"/>
      <c r="C292" s="4" t="s">
        <v>733</v>
      </c>
      <c r="D292" s="44"/>
      <c r="E292" s="44"/>
      <c r="F292" s="1" t="s">
        <v>519</v>
      </c>
      <c r="G292" s="1" t="s">
        <v>520</v>
      </c>
      <c r="H292" s="1" t="s">
        <v>520</v>
      </c>
      <c r="I292" s="1" t="s">
        <v>143</v>
      </c>
      <c r="J292" s="1" t="s">
        <v>651</v>
      </c>
      <c r="K292" s="1"/>
      <c r="L292" s="1">
        <v>80</v>
      </c>
      <c r="M292" s="1" t="s">
        <v>122</v>
      </c>
      <c r="N292" s="5" t="s">
        <v>224</v>
      </c>
      <c r="O292" s="1" t="s">
        <v>144</v>
      </c>
      <c r="P292" s="1" t="s">
        <v>125</v>
      </c>
      <c r="Q292" s="1">
        <v>230000000</v>
      </c>
      <c r="R292" s="1" t="s">
        <v>511</v>
      </c>
      <c r="S292" s="1"/>
      <c r="T292" s="1" t="s">
        <v>146</v>
      </c>
      <c r="U292" s="1"/>
      <c r="V292" s="1"/>
      <c r="W292" s="1">
        <v>0</v>
      </c>
      <c r="X292" s="1">
        <v>90</v>
      </c>
      <c r="Y292" s="1">
        <v>10</v>
      </c>
      <c r="Z292" s="21"/>
      <c r="AA292" s="5" t="s">
        <v>138</v>
      </c>
      <c r="AB292" s="71"/>
      <c r="AC292" s="71"/>
      <c r="AD292" s="71">
        <v>1635705</v>
      </c>
      <c r="AE292" s="71">
        <v>1831989.6</v>
      </c>
      <c r="AF292" s="71"/>
      <c r="AG292" s="71"/>
      <c r="AH292" s="71">
        <v>2107790</v>
      </c>
      <c r="AI292" s="71">
        <v>2360724.8000000003</v>
      </c>
      <c r="AJ292" s="71"/>
      <c r="AK292" s="71"/>
      <c r="AL292" s="71"/>
      <c r="AM292" s="71"/>
      <c r="AN292" s="71"/>
      <c r="AO292" s="71"/>
      <c r="AP292" s="71"/>
      <c r="AQ292" s="71"/>
      <c r="AR292" s="71"/>
      <c r="AS292" s="71"/>
      <c r="AT292" s="71"/>
      <c r="AU292" s="71"/>
      <c r="AV292" s="71"/>
      <c r="AW292" s="41">
        <v>0</v>
      </c>
      <c r="AX292" s="41">
        <f>AW292*1.12</f>
        <v>0</v>
      </c>
      <c r="AY292" s="1" t="s">
        <v>129</v>
      </c>
      <c r="AZ292" s="1" t="s">
        <v>536</v>
      </c>
      <c r="BA292" s="1" t="s">
        <v>537</v>
      </c>
      <c r="BB292" s="44"/>
      <c r="BC292" s="44"/>
      <c r="BD292" s="44"/>
      <c r="BE292" s="44"/>
      <c r="BF292" s="44"/>
      <c r="BG292" s="44"/>
      <c r="BH292" s="44"/>
      <c r="BI292" s="44"/>
      <c r="BJ292" s="87"/>
      <c r="BK292" s="32">
        <v>14</v>
      </c>
    </row>
    <row r="293" spans="1:63" s="164" customFormat="1" ht="12.95" customHeight="1" x14ac:dyDescent="0.25">
      <c r="A293" s="4" t="s">
        <v>217</v>
      </c>
      <c r="B293" s="44"/>
      <c r="C293" s="4" t="s">
        <v>775</v>
      </c>
      <c r="D293" s="44"/>
      <c r="E293" s="44"/>
      <c r="F293" s="1" t="s">
        <v>519</v>
      </c>
      <c r="G293" s="1" t="s">
        <v>520</v>
      </c>
      <c r="H293" s="1" t="s">
        <v>520</v>
      </c>
      <c r="I293" s="1" t="s">
        <v>143</v>
      </c>
      <c r="J293" s="1" t="s">
        <v>651</v>
      </c>
      <c r="K293" s="1"/>
      <c r="L293" s="1">
        <v>80</v>
      </c>
      <c r="M293" s="1" t="s">
        <v>122</v>
      </c>
      <c r="N293" s="5" t="s">
        <v>224</v>
      </c>
      <c r="O293" s="1" t="s">
        <v>398</v>
      </c>
      <c r="P293" s="1" t="s">
        <v>125</v>
      </c>
      <c r="Q293" s="1">
        <v>230000000</v>
      </c>
      <c r="R293" s="1" t="s">
        <v>511</v>
      </c>
      <c r="S293" s="1"/>
      <c r="T293" s="1" t="s">
        <v>146</v>
      </c>
      <c r="U293" s="1"/>
      <c r="V293" s="1"/>
      <c r="W293" s="1">
        <v>0</v>
      </c>
      <c r="X293" s="16">
        <v>100</v>
      </c>
      <c r="Y293" s="1">
        <v>0</v>
      </c>
      <c r="Z293" s="21"/>
      <c r="AA293" s="5" t="s">
        <v>138</v>
      </c>
      <c r="AB293" s="71"/>
      <c r="AC293" s="71"/>
      <c r="AD293" s="71">
        <v>1635705</v>
      </c>
      <c r="AE293" s="71">
        <f t="shared" ref="AE293" si="217">AD293*1.12</f>
        <v>1831989.6</v>
      </c>
      <c r="AF293" s="71"/>
      <c r="AG293" s="71"/>
      <c r="AH293" s="71">
        <v>2107790</v>
      </c>
      <c r="AI293" s="71">
        <f t="shared" ref="AI293" si="218">AH293*1.12</f>
        <v>2360724.8000000003</v>
      </c>
      <c r="AJ293" s="71"/>
      <c r="AK293" s="71"/>
      <c r="AL293" s="71"/>
      <c r="AM293" s="71"/>
      <c r="AN293" s="71"/>
      <c r="AO293" s="71"/>
      <c r="AP293" s="71"/>
      <c r="AQ293" s="71"/>
      <c r="AR293" s="71"/>
      <c r="AS293" s="71"/>
      <c r="AT293" s="71"/>
      <c r="AU293" s="71"/>
      <c r="AV293" s="71"/>
      <c r="AW293" s="42">
        <f t="shared" ref="AW293" si="219">AD293+AH293+AL293+AP293+AT293</f>
        <v>3743495</v>
      </c>
      <c r="AX293" s="42">
        <f t="shared" ref="AX293" si="220">AW293*1.12</f>
        <v>4192714.4000000004</v>
      </c>
      <c r="AY293" s="1" t="s">
        <v>129</v>
      </c>
      <c r="AZ293" s="1" t="s">
        <v>536</v>
      </c>
      <c r="BA293" s="1" t="s">
        <v>537</v>
      </c>
      <c r="BB293" s="44"/>
      <c r="BC293" s="44"/>
      <c r="BD293" s="44"/>
      <c r="BE293" s="44"/>
      <c r="BF293" s="44"/>
      <c r="BG293" s="44"/>
      <c r="BH293" s="44"/>
      <c r="BI293" s="44"/>
      <c r="BJ293" s="87"/>
      <c r="BK293" s="32" t="s">
        <v>772</v>
      </c>
    </row>
    <row r="294" spans="1:63" s="164" customFormat="1" ht="12.95" customHeight="1" x14ac:dyDescent="0.25">
      <c r="A294" s="115" t="s">
        <v>133</v>
      </c>
      <c r="B294" s="27" t="s">
        <v>218</v>
      </c>
      <c r="C294" s="4" t="s">
        <v>583</v>
      </c>
      <c r="D294" s="4"/>
      <c r="E294" s="216"/>
      <c r="F294" s="22" t="s">
        <v>293</v>
      </c>
      <c r="G294" s="22" t="s">
        <v>294</v>
      </c>
      <c r="H294" s="22" t="s">
        <v>294</v>
      </c>
      <c r="I294" s="23" t="s">
        <v>120</v>
      </c>
      <c r="J294" s="23"/>
      <c r="K294" s="23"/>
      <c r="L294" s="22">
        <v>100</v>
      </c>
      <c r="M294" s="5">
        <v>230000000</v>
      </c>
      <c r="N294" s="5" t="s">
        <v>123</v>
      </c>
      <c r="O294" s="1" t="s">
        <v>166</v>
      </c>
      <c r="P294" s="23" t="s">
        <v>125</v>
      </c>
      <c r="Q294" s="24">
        <v>230000000</v>
      </c>
      <c r="R294" s="25" t="s">
        <v>257</v>
      </c>
      <c r="S294" s="25"/>
      <c r="T294" s="23" t="s">
        <v>127</v>
      </c>
      <c r="U294" s="5"/>
      <c r="V294" s="23"/>
      <c r="W294" s="23">
        <v>0</v>
      </c>
      <c r="X294" s="23">
        <v>100</v>
      </c>
      <c r="Y294" s="23">
        <v>0</v>
      </c>
      <c r="Z294" s="39"/>
      <c r="AA294" s="5" t="s">
        <v>138</v>
      </c>
      <c r="AB294" s="26"/>
      <c r="AC294" s="26"/>
      <c r="AD294" s="26">
        <v>30708000</v>
      </c>
      <c r="AE294" s="18">
        <f t="shared" si="207"/>
        <v>34392960</v>
      </c>
      <c r="AF294" s="26"/>
      <c r="AG294" s="26"/>
      <c r="AH294" s="26">
        <v>40944000</v>
      </c>
      <c r="AI294" s="18">
        <f t="shared" si="208"/>
        <v>45857280.000000007</v>
      </c>
      <c r="AJ294" s="19"/>
      <c r="AK294" s="19"/>
      <c r="AL294" s="26">
        <v>40944000</v>
      </c>
      <c r="AM294" s="18">
        <f t="shared" si="209"/>
        <v>45857280.000000007</v>
      </c>
      <c r="AN294" s="1"/>
      <c r="AO294" s="44"/>
      <c r="AP294" s="44"/>
      <c r="AQ294" s="44"/>
      <c r="AR294" s="44"/>
      <c r="AS294" s="44"/>
      <c r="AT294" s="44"/>
      <c r="AU294" s="21"/>
      <c r="AV294" s="116"/>
      <c r="AW294" s="41">
        <f>AD294+AH294+AL294+AP294+AT294</f>
        <v>112596000</v>
      </c>
      <c r="AX294" s="41">
        <f t="shared" si="206"/>
        <v>126107520.00000001</v>
      </c>
      <c r="AY294" s="9" t="s">
        <v>129</v>
      </c>
      <c r="AZ294" s="1" t="s">
        <v>584</v>
      </c>
      <c r="BA294" s="1" t="s">
        <v>585</v>
      </c>
      <c r="BB294" s="116"/>
      <c r="BC294" s="44"/>
      <c r="BD294" s="44"/>
      <c r="BE294" s="44"/>
      <c r="BF294" s="44"/>
      <c r="BG294" s="44"/>
      <c r="BH294" s="44"/>
      <c r="BI294" s="44"/>
      <c r="BJ294" s="87"/>
      <c r="BK294" s="28"/>
    </row>
    <row r="295" spans="1:63" s="164" customFormat="1" ht="12.95" customHeight="1" x14ac:dyDescent="0.25">
      <c r="A295" s="115" t="s">
        <v>133</v>
      </c>
      <c r="B295" s="27" t="s">
        <v>218</v>
      </c>
      <c r="C295" s="4" t="s">
        <v>586</v>
      </c>
      <c r="D295" s="4"/>
      <c r="E295" s="216"/>
      <c r="F295" s="22" t="s">
        <v>293</v>
      </c>
      <c r="G295" s="22" t="s">
        <v>294</v>
      </c>
      <c r="H295" s="22" t="s">
        <v>294</v>
      </c>
      <c r="I295" s="23" t="s">
        <v>120</v>
      </c>
      <c r="J295" s="23"/>
      <c r="K295" s="23"/>
      <c r="L295" s="22">
        <v>100</v>
      </c>
      <c r="M295" s="5">
        <v>230000000</v>
      </c>
      <c r="N295" s="5" t="s">
        <v>123</v>
      </c>
      <c r="O295" s="1" t="s">
        <v>166</v>
      </c>
      <c r="P295" s="23" t="s">
        <v>125</v>
      </c>
      <c r="Q295" s="24">
        <v>230000000</v>
      </c>
      <c r="R295" s="25" t="s">
        <v>262</v>
      </c>
      <c r="S295" s="25"/>
      <c r="T295" s="23" t="s">
        <v>127</v>
      </c>
      <c r="U295" s="5"/>
      <c r="V295" s="23"/>
      <c r="W295" s="23">
        <v>0</v>
      </c>
      <c r="X295" s="23">
        <v>100</v>
      </c>
      <c r="Y295" s="23">
        <v>0</v>
      </c>
      <c r="Z295" s="39"/>
      <c r="AA295" s="5" t="s">
        <v>138</v>
      </c>
      <c r="AB295" s="26"/>
      <c r="AC295" s="26"/>
      <c r="AD295" s="26">
        <v>10700032</v>
      </c>
      <c r="AE295" s="18">
        <f t="shared" si="207"/>
        <v>11984035.840000002</v>
      </c>
      <c r="AF295" s="26"/>
      <c r="AG295" s="26"/>
      <c r="AH295" s="26">
        <v>14193920</v>
      </c>
      <c r="AI295" s="18">
        <f t="shared" si="208"/>
        <v>15897190.400000002</v>
      </c>
      <c r="AJ295" s="19"/>
      <c r="AK295" s="19"/>
      <c r="AL295" s="26">
        <v>14193920</v>
      </c>
      <c r="AM295" s="18">
        <f t="shared" si="209"/>
        <v>15897190.400000002</v>
      </c>
      <c r="AN295" s="1"/>
      <c r="AO295" s="44"/>
      <c r="AP295" s="44"/>
      <c r="AQ295" s="44"/>
      <c r="AR295" s="44"/>
      <c r="AS295" s="44"/>
      <c r="AT295" s="44"/>
      <c r="AU295" s="21"/>
      <c r="AV295" s="116"/>
      <c r="AW295" s="41">
        <f t="shared" ref="AW295:AW309" si="221">AD295+AH295+AL295+AP295+AT295</f>
        <v>39087872</v>
      </c>
      <c r="AX295" s="41">
        <f t="shared" si="206"/>
        <v>43778416.640000001</v>
      </c>
      <c r="AY295" s="9" t="s">
        <v>129</v>
      </c>
      <c r="AZ295" s="1" t="s">
        <v>587</v>
      </c>
      <c r="BA295" s="1" t="s">
        <v>588</v>
      </c>
      <c r="BB295" s="116"/>
      <c r="BC295" s="44"/>
      <c r="BD295" s="44"/>
      <c r="BE295" s="44"/>
      <c r="BF295" s="44"/>
      <c r="BG295" s="44"/>
      <c r="BH295" s="44"/>
      <c r="BI295" s="44"/>
      <c r="BJ295" s="87"/>
      <c r="BK295" s="28"/>
    </row>
    <row r="296" spans="1:63" s="164" customFormat="1" ht="12.95" customHeight="1" x14ac:dyDescent="0.25">
      <c r="A296" s="115" t="s">
        <v>133</v>
      </c>
      <c r="B296" s="27" t="s">
        <v>218</v>
      </c>
      <c r="C296" s="4" t="s">
        <v>589</v>
      </c>
      <c r="D296" s="4"/>
      <c r="E296" s="216"/>
      <c r="F296" s="22" t="s">
        <v>293</v>
      </c>
      <c r="G296" s="22" t="s">
        <v>294</v>
      </c>
      <c r="H296" s="22" t="s">
        <v>294</v>
      </c>
      <c r="I296" s="23" t="s">
        <v>120</v>
      </c>
      <c r="J296" s="23"/>
      <c r="K296" s="23"/>
      <c r="L296" s="22">
        <v>100</v>
      </c>
      <c r="M296" s="5">
        <v>230000000</v>
      </c>
      <c r="N296" s="5" t="s">
        <v>123</v>
      </c>
      <c r="O296" s="1" t="s">
        <v>166</v>
      </c>
      <c r="P296" s="23" t="s">
        <v>125</v>
      </c>
      <c r="Q296" s="24">
        <v>230000000</v>
      </c>
      <c r="R296" s="25" t="s">
        <v>266</v>
      </c>
      <c r="S296" s="25"/>
      <c r="T296" s="23" t="s">
        <v>127</v>
      </c>
      <c r="U296" s="5"/>
      <c r="V296" s="23"/>
      <c r="W296" s="23">
        <v>0</v>
      </c>
      <c r="X296" s="23">
        <v>100</v>
      </c>
      <c r="Y296" s="23">
        <v>0</v>
      </c>
      <c r="Z296" s="39"/>
      <c r="AA296" s="5" t="s">
        <v>138</v>
      </c>
      <c r="AB296" s="26"/>
      <c r="AC296" s="26"/>
      <c r="AD296" s="26">
        <v>37668480</v>
      </c>
      <c r="AE296" s="18">
        <f t="shared" si="207"/>
        <v>42188697.600000001</v>
      </c>
      <c r="AF296" s="26"/>
      <c r="AG296" s="26"/>
      <c r="AH296" s="26">
        <v>46403200</v>
      </c>
      <c r="AI296" s="18">
        <f t="shared" si="208"/>
        <v>51971584.000000007</v>
      </c>
      <c r="AJ296" s="19"/>
      <c r="AK296" s="19"/>
      <c r="AL296" s="26">
        <v>46403200</v>
      </c>
      <c r="AM296" s="18">
        <f t="shared" si="209"/>
        <v>51971584.000000007</v>
      </c>
      <c r="AN296" s="1"/>
      <c r="AO296" s="44"/>
      <c r="AP296" s="44"/>
      <c r="AQ296" s="44"/>
      <c r="AR296" s="44"/>
      <c r="AS296" s="44"/>
      <c r="AT296" s="44"/>
      <c r="AU296" s="21"/>
      <c r="AV296" s="116"/>
      <c r="AW296" s="41">
        <f t="shared" si="221"/>
        <v>130474880</v>
      </c>
      <c r="AX296" s="41">
        <f t="shared" si="206"/>
        <v>146131865.60000002</v>
      </c>
      <c r="AY296" s="9" t="s">
        <v>129</v>
      </c>
      <c r="AZ296" s="1" t="s">
        <v>590</v>
      </c>
      <c r="BA296" s="1" t="s">
        <v>591</v>
      </c>
      <c r="BB296" s="116"/>
      <c r="BC296" s="44"/>
      <c r="BD296" s="44"/>
      <c r="BE296" s="44"/>
      <c r="BF296" s="44"/>
      <c r="BG296" s="44"/>
      <c r="BH296" s="44"/>
      <c r="BI296" s="44"/>
      <c r="BJ296" s="87"/>
      <c r="BK296" s="28"/>
    </row>
    <row r="297" spans="1:63" s="164" customFormat="1" ht="12.95" customHeight="1" x14ac:dyDescent="0.25">
      <c r="A297" s="115" t="s">
        <v>133</v>
      </c>
      <c r="B297" s="27" t="s">
        <v>218</v>
      </c>
      <c r="C297" s="4" t="s">
        <v>592</v>
      </c>
      <c r="D297" s="4"/>
      <c r="E297" s="216"/>
      <c r="F297" s="22" t="s">
        <v>298</v>
      </c>
      <c r="G297" s="22" t="s">
        <v>299</v>
      </c>
      <c r="H297" s="22" t="s">
        <v>299</v>
      </c>
      <c r="I297" s="23" t="s">
        <v>120</v>
      </c>
      <c r="J297" s="23"/>
      <c r="K297" s="23"/>
      <c r="L297" s="22">
        <v>100</v>
      </c>
      <c r="M297" s="5">
        <v>230000000</v>
      </c>
      <c r="N297" s="5" t="s">
        <v>137</v>
      </c>
      <c r="O297" s="1" t="s">
        <v>166</v>
      </c>
      <c r="P297" s="23" t="s">
        <v>125</v>
      </c>
      <c r="Q297" s="24">
        <v>230000000</v>
      </c>
      <c r="R297" s="25" t="s">
        <v>145</v>
      </c>
      <c r="S297" s="25"/>
      <c r="T297" s="23" t="s">
        <v>127</v>
      </c>
      <c r="U297" s="5"/>
      <c r="V297" s="23"/>
      <c r="W297" s="23">
        <v>0</v>
      </c>
      <c r="X297" s="23">
        <v>100</v>
      </c>
      <c r="Y297" s="23">
        <v>0</v>
      </c>
      <c r="Z297" s="39"/>
      <c r="AA297" s="5" t="s">
        <v>138</v>
      </c>
      <c r="AB297" s="26"/>
      <c r="AC297" s="26"/>
      <c r="AD297" s="26">
        <v>19626200</v>
      </c>
      <c r="AE297" s="18">
        <f t="shared" si="207"/>
        <v>21981344.000000004</v>
      </c>
      <c r="AF297" s="26"/>
      <c r="AG297" s="26"/>
      <c r="AH297" s="26">
        <v>26049320</v>
      </c>
      <c r="AI297" s="18">
        <f t="shared" si="208"/>
        <v>29175238.400000002</v>
      </c>
      <c r="AJ297" s="19"/>
      <c r="AK297" s="19"/>
      <c r="AL297" s="26">
        <v>26049320</v>
      </c>
      <c r="AM297" s="18">
        <f t="shared" si="209"/>
        <v>29175238.400000002</v>
      </c>
      <c r="AN297" s="1"/>
      <c r="AO297" s="44"/>
      <c r="AP297" s="44"/>
      <c r="AQ297" s="44"/>
      <c r="AR297" s="44"/>
      <c r="AS297" s="44"/>
      <c r="AT297" s="44"/>
      <c r="AU297" s="21"/>
      <c r="AV297" s="116"/>
      <c r="AW297" s="41">
        <f t="shared" si="221"/>
        <v>71724840</v>
      </c>
      <c r="AX297" s="41">
        <f t="shared" si="206"/>
        <v>80331820.800000012</v>
      </c>
      <c r="AY297" s="9" t="s">
        <v>129</v>
      </c>
      <c r="AZ297" s="1" t="s">
        <v>593</v>
      </c>
      <c r="BA297" s="1" t="s">
        <v>594</v>
      </c>
      <c r="BB297" s="116"/>
      <c r="BC297" s="44"/>
      <c r="BD297" s="44"/>
      <c r="BE297" s="44"/>
      <c r="BF297" s="44"/>
      <c r="BG297" s="44"/>
      <c r="BH297" s="44"/>
      <c r="BI297" s="44"/>
      <c r="BJ297" s="87"/>
      <c r="BK297" s="28"/>
    </row>
    <row r="298" spans="1:63" s="164" customFormat="1" ht="12.95" customHeight="1" x14ac:dyDescent="0.25">
      <c r="A298" s="115" t="s">
        <v>133</v>
      </c>
      <c r="B298" s="27" t="s">
        <v>218</v>
      </c>
      <c r="C298" s="4" t="s">
        <v>595</v>
      </c>
      <c r="D298" s="4"/>
      <c r="E298" s="216"/>
      <c r="F298" s="22" t="s">
        <v>298</v>
      </c>
      <c r="G298" s="22" t="s">
        <v>299</v>
      </c>
      <c r="H298" s="22" t="s">
        <v>299</v>
      </c>
      <c r="I298" s="23" t="s">
        <v>120</v>
      </c>
      <c r="J298" s="23"/>
      <c r="K298" s="23"/>
      <c r="L298" s="22">
        <v>100</v>
      </c>
      <c r="M298" s="5">
        <v>230000000</v>
      </c>
      <c r="N298" s="5" t="s">
        <v>137</v>
      </c>
      <c r="O298" s="1" t="s">
        <v>166</v>
      </c>
      <c r="P298" s="23" t="s">
        <v>125</v>
      </c>
      <c r="Q298" s="24">
        <v>230000000</v>
      </c>
      <c r="R298" s="25" t="s">
        <v>257</v>
      </c>
      <c r="S298" s="25"/>
      <c r="T298" s="23" t="s">
        <v>127</v>
      </c>
      <c r="U298" s="5"/>
      <c r="V298" s="23"/>
      <c r="W298" s="23">
        <v>0</v>
      </c>
      <c r="X298" s="23">
        <v>100</v>
      </c>
      <c r="Y298" s="23">
        <v>0</v>
      </c>
      <c r="Z298" s="39"/>
      <c r="AA298" s="5" t="s">
        <v>138</v>
      </c>
      <c r="AB298" s="26"/>
      <c r="AC298" s="26"/>
      <c r="AD298" s="26">
        <v>196389050</v>
      </c>
      <c r="AE298" s="18">
        <f t="shared" si="207"/>
        <v>219955736.00000003</v>
      </c>
      <c r="AF298" s="26"/>
      <c r="AG298" s="26"/>
      <c r="AH298" s="26">
        <v>260661830</v>
      </c>
      <c r="AI298" s="18">
        <f t="shared" si="208"/>
        <v>291941249.60000002</v>
      </c>
      <c r="AJ298" s="19"/>
      <c r="AK298" s="19"/>
      <c r="AL298" s="26">
        <v>260661830</v>
      </c>
      <c r="AM298" s="18">
        <f t="shared" si="209"/>
        <v>291941249.60000002</v>
      </c>
      <c r="AN298" s="1"/>
      <c r="AO298" s="44"/>
      <c r="AP298" s="44"/>
      <c r="AQ298" s="44"/>
      <c r="AR298" s="44"/>
      <c r="AS298" s="44"/>
      <c r="AT298" s="44"/>
      <c r="AU298" s="21"/>
      <c r="AV298" s="116"/>
      <c r="AW298" s="41">
        <f t="shared" si="221"/>
        <v>717712710</v>
      </c>
      <c r="AX298" s="41">
        <f t="shared" si="206"/>
        <v>803838235.20000005</v>
      </c>
      <c r="AY298" s="9" t="s">
        <v>129</v>
      </c>
      <c r="AZ298" s="1" t="s">
        <v>596</v>
      </c>
      <c r="BA298" s="1" t="s">
        <v>597</v>
      </c>
      <c r="BB298" s="116"/>
      <c r="BC298" s="44"/>
      <c r="BD298" s="44"/>
      <c r="BE298" s="44"/>
      <c r="BF298" s="44"/>
      <c r="BG298" s="44"/>
      <c r="BH298" s="44"/>
      <c r="BI298" s="44"/>
      <c r="BJ298" s="87"/>
      <c r="BK298" s="28"/>
    </row>
    <row r="299" spans="1:63" s="164" customFormat="1" ht="12.95" customHeight="1" x14ac:dyDescent="0.25">
      <c r="A299" s="115" t="s">
        <v>133</v>
      </c>
      <c r="B299" s="27" t="s">
        <v>218</v>
      </c>
      <c r="C299" s="4" t="s">
        <v>598</v>
      </c>
      <c r="D299" s="4"/>
      <c r="E299" s="216"/>
      <c r="F299" s="22" t="s">
        <v>298</v>
      </c>
      <c r="G299" s="22" t="s">
        <v>299</v>
      </c>
      <c r="H299" s="22" t="s">
        <v>299</v>
      </c>
      <c r="I299" s="23" t="s">
        <v>120</v>
      </c>
      <c r="J299" s="23"/>
      <c r="K299" s="23"/>
      <c r="L299" s="22">
        <v>100</v>
      </c>
      <c r="M299" s="5">
        <v>230000000</v>
      </c>
      <c r="N299" s="5" t="s">
        <v>137</v>
      </c>
      <c r="O299" s="1" t="s">
        <v>166</v>
      </c>
      <c r="P299" s="23" t="s">
        <v>125</v>
      </c>
      <c r="Q299" s="24">
        <v>230000000</v>
      </c>
      <c r="R299" s="25" t="s">
        <v>262</v>
      </c>
      <c r="S299" s="25"/>
      <c r="T299" s="23" t="s">
        <v>127</v>
      </c>
      <c r="U299" s="5"/>
      <c r="V299" s="23"/>
      <c r="W299" s="23">
        <v>0</v>
      </c>
      <c r="X299" s="23">
        <v>100</v>
      </c>
      <c r="Y299" s="23">
        <v>0</v>
      </c>
      <c r="Z299" s="39"/>
      <c r="AA299" s="5" t="s">
        <v>138</v>
      </c>
      <c r="AB299" s="26"/>
      <c r="AC299" s="26"/>
      <c r="AD299" s="26">
        <v>103576000</v>
      </c>
      <c r="AE299" s="18">
        <f t="shared" si="207"/>
        <v>116005120.00000001</v>
      </c>
      <c r="AF299" s="26"/>
      <c r="AG299" s="26"/>
      <c r="AH299" s="26">
        <v>137473600</v>
      </c>
      <c r="AI299" s="18">
        <f t="shared" si="208"/>
        <v>153970432</v>
      </c>
      <c r="AJ299" s="19"/>
      <c r="AK299" s="19"/>
      <c r="AL299" s="26">
        <v>137473600</v>
      </c>
      <c r="AM299" s="18">
        <f t="shared" si="209"/>
        <v>153970432</v>
      </c>
      <c r="AN299" s="1"/>
      <c r="AO299" s="44"/>
      <c r="AP299" s="44"/>
      <c r="AQ299" s="44"/>
      <c r="AR299" s="44"/>
      <c r="AS299" s="44"/>
      <c r="AT299" s="44"/>
      <c r="AU299" s="21"/>
      <c r="AV299" s="116"/>
      <c r="AW299" s="41">
        <f t="shared" si="221"/>
        <v>378523200</v>
      </c>
      <c r="AX299" s="41">
        <f t="shared" si="206"/>
        <v>423945984.00000006</v>
      </c>
      <c r="AY299" s="9" t="s">
        <v>129</v>
      </c>
      <c r="AZ299" s="1" t="s">
        <v>599</v>
      </c>
      <c r="BA299" s="1" t="s">
        <v>600</v>
      </c>
      <c r="BB299" s="116"/>
      <c r="BC299" s="44"/>
      <c r="BD299" s="44"/>
      <c r="BE299" s="44"/>
      <c r="BF299" s="44"/>
      <c r="BG299" s="44"/>
      <c r="BH299" s="44"/>
      <c r="BI299" s="44"/>
      <c r="BJ299" s="87"/>
      <c r="BK299" s="28"/>
    </row>
    <row r="300" spans="1:63" s="164" customFormat="1" ht="12.95" customHeight="1" x14ac:dyDescent="0.25">
      <c r="A300" s="115" t="s">
        <v>133</v>
      </c>
      <c r="B300" s="27" t="s">
        <v>218</v>
      </c>
      <c r="C300" s="4" t="s">
        <v>601</v>
      </c>
      <c r="D300" s="4"/>
      <c r="E300" s="216"/>
      <c r="F300" s="22" t="s">
        <v>298</v>
      </c>
      <c r="G300" s="22" t="s">
        <v>299</v>
      </c>
      <c r="H300" s="22" t="s">
        <v>299</v>
      </c>
      <c r="I300" s="23" t="s">
        <v>120</v>
      </c>
      <c r="J300" s="23"/>
      <c r="K300" s="23"/>
      <c r="L300" s="22">
        <v>100</v>
      </c>
      <c r="M300" s="5">
        <v>230000000</v>
      </c>
      <c r="N300" s="5" t="s">
        <v>137</v>
      </c>
      <c r="O300" s="1" t="s">
        <v>166</v>
      </c>
      <c r="P300" s="23" t="s">
        <v>125</v>
      </c>
      <c r="Q300" s="24">
        <v>230000000</v>
      </c>
      <c r="R300" s="25" t="s">
        <v>266</v>
      </c>
      <c r="S300" s="25"/>
      <c r="T300" s="23" t="s">
        <v>127</v>
      </c>
      <c r="U300" s="5"/>
      <c r="V300" s="23"/>
      <c r="W300" s="23">
        <v>0</v>
      </c>
      <c r="X300" s="23">
        <v>100</v>
      </c>
      <c r="Y300" s="23">
        <v>0</v>
      </c>
      <c r="Z300" s="39"/>
      <c r="AA300" s="5" t="s">
        <v>138</v>
      </c>
      <c r="AB300" s="26"/>
      <c r="AC300" s="26"/>
      <c r="AD300" s="26">
        <v>75694600</v>
      </c>
      <c r="AE300" s="18">
        <f t="shared" si="207"/>
        <v>84777952.000000015</v>
      </c>
      <c r="AF300" s="26"/>
      <c r="AG300" s="26"/>
      <c r="AH300" s="26">
        <v>97117600</v>
      </c>
      <c r="AI300" s="18">
        <f t="shared" si="208"/>
        <v>108771712.00000001</v>
      </c>
      <c r="AJ300" s="19"/>
      <c r="AK300" s="19"/>
      <c r="AL300" s="26">
        <v>97117600</v>
      </c>
      <c r="AM300" s="18">
        <f t="shared" si="209"/>
        <v>108771712.00000001</v>
      </c>
      <c r="AN300" s="1"/>
      <c r="AO300" s="44"/>
      <c r="AP300" s="44"/>
      <c r="AQ300" s="44"/>
      <c r="AR300" s="44"/>
      <c r="AS300" s="44"/>
      <c r="AT300" s="44"/>
      <c r="AU300" s="21"/>
      <c r="AV300" s="116"/>
      <c r="AW300" s="41">
        <f t="shared" si="221"/>
        <v>269929800</v>
      </c>
      <c r="AX300" s="41">
        <f t="shared" si="206"/>
        <v>302321376</v>
      </c>
      <c r="AY300" s="9" t="s">
        <v>129</v>
      </c>
      <c r="AZ300" s="1" t="s">
        <v>602</v>
      </c>
      <c r="BA300" s="1" t="s">
        <v>603</v>
      </c>
      <c r="BB300" s="116"/>
      <c r="BC300" s="44"/>
      <c r="BD300" s="44"/>
      <c r="BE300" s="44"/>
      <c r="BF300" s="44"/>
      <c r="BG300" s="44"/>
      <c r="BH300" s="44"/>
      <c r="BI300" s="44"/>
      <c r="BJ300" s="87"/>
      <c r="BK300" s="28"/>
    </row>
    <row r="301" spans="1:63" s="164" customFormat="1" ht="12.95" customHeight="1" x14ac:dyDescent="0.25">
      <c r="A301" s="115" t="s">
        <v>133</v>
      </c>
      <c r="B301" s="27" t="s">
        <v>218</v>
      </c>
      <c r="C301" s="4" t="s">
        <v>604</v>
      </c>
      <c r="D301" s="4"/>
      <c r="E301" s="216"/>
      <c r="F301" s="22" t="s">
        <v>303</v>
      </c>
      <c r="G301" s="22" t="s">
        <v>304</v>
      </c>
      <c r="H301" s="22" t="s">
        <v>304</v>
      </c>
      <c r="I301" s="23" t="s">
        <v>120</v>
      </c>
      <c r="J301" s="23"/>
      <c r="K301" s="23"/>
      <c r="L301" s="22">
        <v>100</v>
      </c>
      <c r="M301" s="5">
        <v>230000000</v>
      </c>
      <c r="N301" s="5" t="s">
        <v>137</v>
      </c>
      <c r="O301" s="1" t="s">
        <v>166</v>
      </c>
      <c r="P301" s="23" t="s">
        <v>125</v>
      </c>
      <c r="Q301" s="24">
        <v>230000000</v>
      </c>
      <c r="R301" s="25" t="s">
        <v>145</v>
      </c>
      <c r="S301" s="25"/>
      <c r="T301" s="23" t="s">
        <v>127</v>
      </c>
      <c r="U301" s="5"/>
      <c r="V301" s="23"/>
      <c r="W301" s="23">
        <v>0</v>
      </c>
      <c r="X301" s="23">
        <v>100</v>
      </c>
      <c r="Y301" s="23">
        <v>0</v>
      </c>
      <c r="Z301" s="39"/>
      <c r="AA301" s="5" t="s">
        <v>138</v>
      </c>
      <c r="AB301" s="26"/>
      <c r="AC301" s="26"/>
      <c r="AD301" s="26">
        <v>63653886</v>
      </c>
      <c r="AE301" s="18">
        <f t="shared" si="207"/>
        <v>71292352.320000008</v>
      </c>
      <c r="AF301" s="26"/>
      <c r="AG301" s="26"/>
      <c r="AH301" s="26">
        <v>84101652</v>
      </c>
      <c r="AI301" s="18">
        <f t="shared" si="208"/>
        <v>94193850.24000001</v>
      </c>
      <c r="AJ301" s="19"/>
      <c r="AK301" s="19"/>
      <c r="AL301" s="26">
        <v>84101652</v>
      </c>
      <c r="AM301" s="18">
        <f t="shared" si="209"/>
        <v>94193850.24000001</v>
      </c>
      <c r="AN301" s="1"/>
      <c r="AO301" s="44"/>
      <c r="AP301" s="44"/>
      <c r="AQ301" s="44"/>
      <c r="AR301" s="44"/>
      <c r="AS301" s="44"/>
      <c r="AT301" s="44"/>
      <c r="AU301" s="21"/>
      <c r="AV301" s="116"/>
      <c r="AW301" s="41">
        <f t="shared" si="221"/>
        <v>231857190</v>
      </c>
      <c r="AX301" s="41">
        <f t="shared" si="206"/>
        <v>259680052.80000001</v>
      </c>
      <c r="AY301" s="9" t="s">
        <v>129</v>
      </c>
      <c r="AZ301" s="1" t="s">
        <v>605</v>
      </c>
      <c r="BA301" s="1" t="s">
        <v>606</v>
      </c>
      <c r="BB301" s="116"/>
      <c r="BC301" s="44"/>
      <c r="BD301" s="44"/>
      <c r="BE301" s="44"/>
      <c r="BF301" s="44"/>
      <c r="BG301" s="44"/>
      <c r="BH301" s="44"/>
      <c r="BI301" s="44"/>
      <c r="BJ301" s="87"/>
      <c r="BK301" s="28"/>
    </row>
    <row r="302" spans="1:63" s="164" customFormat="1" ht="12.95" customHeight="1" x14ac:dyDescent="0.25">
      <c r="A302" s="115" t="s">
        <v>133</v>
      </c>
      <c r="B302" s="27" t="s">
        <v>218</v>
      </c>
      <c r="C302" s="4" t="s">
        <v>607</v>
      </c>
      <c r="D302" s="4"/>
      <c r="E302" s="216"/>
      <c r="F302" s="22" t="s">
        <v>303</v>
      </c>
      <c r="G302" s="22" t="s">
        <v>304</v>
      </c>
      <c r="H302" s="22" t="s">
        <v>304</v>
      </c>
      <c r="I302" s="23" t="s">
        <v>120</v>
      </c>
      <c r="J302" s="23"/>
      <c r="K302" s="23"/>
      <c r="L302" s="22">
        <v>100</v>
      </c>
      <c r="M302" s="5">
        <v>230000000</v>
      </c>
      <c r="N302" s="5" t="s">
        <v>137</v>
      </c>
      <c r="O302" s="1" t="s">
        <v>166</v>
      </c>
      <c r="P302" s="23" t="s">
        <v>125</v>
      </c>
      <c r="Q302" s="24">
        <v>230000000</v>
      </c>
      <c r="R302" s="25" t="s">
        <v>257</v>
      </c>
      <c r="S302" s="25"/>
      <c r="T302" s="23" t="s">
        <v>127</v>
      </c>
      <c r="U302" s="5"/>
      <c r="V302" s="23"/>
      <c r="W302" s="23">
        <v>0</v>
      </c>
      <c r="X302" s="23">
        <v>100</v>
      </c>
      <c r="Y302" s="23">
        <v>0</v>
      </c>
      <c r="Z302" s="39"/>
      <c r="AA302" s="5" t="s">
        <v>138</v>
      </c>
      <c r="AB302" s="26"/>
      <c r="AC302" s="26"/>
      <c r="AD302" s="26">
        <v>27769520</v>
      </c>
      <c r="AE302" s="18">
        <f t="shared" si="207"/>
        <v>31101862.400000002</v>
      </c>
      <c r="AF302" s="26"/>
      <c r="AG302" s="26"/>
      <c r="AH302" s="26">
        <v>35533600</v>
      </c>
      <c r="AI302" s="18">
        <f t="shared" si="208"/>
        <v>39797632.000000007</v>
      </c>
      <c r="AJ302" s="19"/>
      <c r="AK302" s="19"/>
      <c r="AL302" s="26">
        <v>35533600</v>
      </c>
      <c r="AM302" s="18">
        <f t="shared" si="209"/>
        <v>39797632.000000007</v>
      </c>
      <c r="AN302" s="1"/>
      <c r="AO302" s="44"/>
      <c r="AP302" s="44"/>
      <c r="AQ302" s="44"/>
      <c r="AR302" s="44"/>
      <c r="AS302" s="44"/>
      <c r="AT302" s="44"/>
      <c r="AU302" s="21"/>
      <c r="AV302" s="116"/>
      <c r="AW302" s="41">
        <f t="shared" si="221"/>
        <v>98836720</v>
      </c>
      <c r="AX302" s="41">
        <f t="shared" si="206"/>
        <v>110697126.40000001</v>
      </c>
      <c r="AY302" s="9" t="s">
        <v>129</v>
      </c>
      <c r="AZ302" s="1" t="s">
        <v>608</v>
      </c>
      <c r="BA302" s="1" t="s">
        <v>609</v>
      </c>
      <c r="BB302" s="116"/>
      <c r="BC302" s="44"/>
      <c r="BD302" s="44"/>
      <c r="BE302" s="44"/>
      <c r="BF302" s="44"/>
      <c r="BG302" s="44"/>
      <c r="BH302" s="44"/>
      <c r="BI302" s="44"/>
      <c r="BJ302" s="87"/>
      <c r="BK302" s="28"/>
    </row>
    <row r="303" spans="1:63" s="164" customFormat="1" ht="12.95" customHeight="1" x14ac:dyDescent="0.25">
      <c r="A303" s="115" t="s">
        <v>133</v>
      </c>
      <c r="B303" s="27" t="s">
        <v>218</v>
      </c>
      <c r="C303" s="4" t="s">
        <v>610</v>
      </c>
      <c r="D303" s="4"/>
      <c r="E303" s="216"/>
      <c r="F303" s="22" t="s">
        <v>303</v>
      </c>
      <c r="G303" s="22" t="s">
        <v>304</v>
      </c>
      <c r="H303" s="22" t="s">
        <v>304</v>
      </c>
      <c r="I303" s="23" t="s">
        <v>120</v>
      </c>
      <c r="J303" s="23"/>
      <c r="K303" s="23"/>
      <c r="L303" s="22">
        <v>100</v>
      </c>
      <c r="M303" s="5">
        <v>230000000</v>
      </c>
      <c r="N303" s="5" t="s">
        <v>137</v>
      </c>
      <c r="O303" s="1" t="s">
        <v>166</v>
      </c>
      <c r="P303" s="23" t="s">
        <v>125</v>
      </c>
      <c r="Q303" s="24">
        <v>230000000</v>
      </c>
      <c r="R303" s="25" t="s">
        <v>262</v>
      </c>
      <c r="S303" s="25"/>
      <c r="T303" s="23" t="s">
        <v>127</v>
      </c>
      <c r="U303" s="5"/>
      <c r="V303" s="23"/>
      <c r="W303" s="23">
        <v>0</v>
      </c>
      <c r="X303" s="23">
        <v>100</v>
      </c>
      <c r="Y303" s="23">
        <v>0</v>
      </c>
      <c r="Z303" s="39"/>
      <c r="AA303" s="5" t="s">
        <v>138</v>
      </c>
      <c r="AB303" s="26"/>
      <c r="AC303" s="26"/>
      <c r="AD303" s="26">
        <v>36443000</v>
      </c>
      <c r="AE303" s="18">
        <f t="shared" si="207"/>
        <v>40816160.000000007</v>
      </c>
      <c r="AF303" s="26"/>
      <c r="AG303" s="26"/>
      <c r="AH303" s="26">
        <v>48369800</v>
      </c>
      <c r="AI303" s="18">
        <f t="shared" si="208"/>
        <v>54174176.000000007</v>
      </c>
      <c r="AJ303" s="19"/>
      <c r="AK303" s="19"/>
      <c r="AL303" s="26">
        <v>48369800</v>
      </c>
      <c r="AM303" s="18">
        <f t="shared" si="209"/>
        <v>54174176.000000007</v>
      </c>
      <c r="AN303" s="1"/>
      <c r="AO303" s="44"/>
      <c r="AP303" s="44"/>
      <c r="AQ303" s="44"/>
      <c r="AR303" s="44"/>
      <c r="AS303" s="44"/>
      <c r="AT303" s="44"/>
      <c r="AU303" s="21"/>
      <c r="AV303" s="116"/>
      <c r="AW303" s="41">
        <f t="shared" si="221"/>
        <v>133182600</v>
      </c>
      <c r="AX303" s="41">
        <f t="shared" si="206"/>
        <v>149164512</v>
      </c>
      <c r="AY303" s="9" t="s">
        <v>129</v>
      </c>
      <c r="AZ303" s="1" t="s">
        <v>611</v>
      </c>
      <c r="BA303" s="1" t="s">
        <v>612</v>
      </c>
      <c r="BB303" s="116"/>
      <c r="BC303" s="44"/>
      <c r="BD303" s="44"/>
      <c r="BE303" s="44"/>
      <c r="BF303" s="44"/>
      <c r="BG303" s="44"/>
      <c r="BH303" s="44"/>
      <c r="BI303" s="44"/>
      <c r="BJ303" s="87"/>
      <c r="BK303" s="28"/>
    </row>
    <row r="304" spans="1:63" s="164" customFormat="1" ht="12.95" customHeight="1" x14ac:dyDescent="0.25">
      <c r="A304" s="115" t="s">
        <v>133</v>
      </c>
      <c r="B304" s="27" t="s">
        <v>218</v>
      </c>
      <c r="C304" s="4" t="s">
        <v>613</v>
      </c>
      <c r="D304" s="4"/>
      <c r="E304" s="216"/>
      <c r="F304" s="22" t="s">
        <v>303</v>
      </c>
      <c r="G304" s="22" t="s">
        <v>304</v>
      </c>
      <c r="H304" s="22" t="s">
        <v>304</v>
      </c>
      <c r="I304" s="23" t="s">
        <v>120</v>
      </c>
      <c r="J304" s="23"/>
      <c r="K304" s="23"/>
      <c r="L304" s="22">
        <v>100</v>
      </c>
      <c r="M304" s="5">
        <v>230000000</v>
      </c>
      <c r="N304" s="5" t="s">
        <v>137</v>
      </c>
      <c r="O304" s="1" t="s">
        <v>166</v>
      </c>
      <c r="P304" s="23" t="s">
        <v>125</v>
      </c>
      <c r="Q304" s="24">
        <v>230000000</v>
      </c>
      <c r="R304" s="25" t="s">
        <v>266</v>
      </c>
      <c r="S304" s="25"/>
      <c r="T304" s="23" t="s">
        <v>127</v>
      </c>
      <c r="U304" s="5"/>
      <c r="V304" s="23"/>
      <c r="W304" s="23">
        <v>0</v>
      </c>
      <c r="X304" s="23">
        <v>100</v>
      </c>
      <c r="Y304" s="23">
        <v>0</v>
      </c>
      <c r="Z304" s="39"/>
      <c r="AA304" s="5" t="s">
        <v>138</v>
      </c>
      <c r="AB304" s="26"/>
      <c r="AC304" s="26"/>
      <c r="AD304" s="26">
        <v>60883830</v>
      </c>
      <c r="AE304" s="18">
        <f t="shared" si="207"/>
        <v>68189889.600000009</v>
      </c>
      <c r="AF304" s="26"/>
      <c r="AG304" s="26"/>
      <c r="AH304" s="26">
        <v>75102600</v>
      </c>
      <c r="AI304" s="18">
        <f t="shared" si="208"/>
        <v>84114912.000000015</v>
      </c>
      <c r="AJ304" s="19"/>
      <c r="AK304" s="19"/>
      <c r="AL304" s="26">
        <v>75102600</v>
      </c>
      <c r="AM304" s="18">
        <f t="shared" si="209"/>
        <v>84114912.000000015</v>
      </c>
      <c r="AN304" s="1"/>
      <c r="AO304" s="44"/>
      <c r="AP304" s="44"/>
      <c r="AQ304" s="44"/>
      <c r="AR304" s="44"/>
      <c r="AS304" s="44"/>
      <c r="AT304" s="44"/>
      <c r="AU304" s="21"/>
      <c r="AV304" s="116"/>
      <c r="AW304" s="41">
        <f t="shared" si="221"/>
        <v>211089030</v>
      </c>
      <c r="AX304" s="41">
        <f t="shared" si="206"/>
        <v>236419713.60000002</v>
      </c>
      <c r="AY304" s="9" t="s">
        <v>129</v>
      </c>
      <c r="AZ304" s="1" t="s">
        <v>614</v>
      </c>
      <c r="BA304" s="1" t="s">
        <v>615</v>
      </c>
      <c r="BB304" s="116"/>
      <c r="BC304" s="44"/>
      <c r="BD304" s="44"/>
      <c r="BE304" s="44"/>
      <c r="BF304" s="44"/>
      <c r="BG304" s="44"/>
      <c r="BH304" s="44"/>
      <c r="BI304" s="44"/>
      <c r="BJ304" s="87"/>
      <c r="BK304" s="28"/>
    </row>
    <row r="305" spans="1:66" s="164" customFormat="1" ht="12.95" customHeight="1" x14ac:dyDescent="0.25">
      <c r="A305" s="115" t="s">
        <v>133</v>
      </c>
      <c r="B305" s="27" t="s">
        <v>218</v>
      </c>
      <c r="C305" s="4" t="s">
        <v>616</v>
      </c>
      <c r="D305" s="4"/>
      <c r="E305" s="216"/>
      <c r="F305" s="22" t="s">
        <v>309</v>
      </c>
      <c r="G305" s="22" t="s">
        <v>310</v>
      </c>
      <c r="H305" s="22" t="s">
        <v>310</v>
      </c>
      <c r="I305" s="23" t="s">
        <v>120</v>
      </c>
      <c r="J305" s="23"/>
      <c r="K305" s="23"/>
      <c r="L305" s="22">
        <v>100</v>
      </c>
      <c r="M305" s="5">
        <v>230000000</v>
      </c>
      <c r="N305" s="5" t="s">
        <v>137</v>
      </c>
      <c r="O305" s="1" t="s">
        <v>166</v>
      </c>
      <c r="P305" s="23" t="s">
        <v>125</v>
      </c>
      <c r="Q305" s="24">
        <v>230000000</v>
      </c>
      <c r="R305" s="25" t="s">
        <v>145</v>
      </c>
      <c r="S305" s="25"/>
      <c r="T305" s="23" t="s">
        <v>127</v>
      </c>
      <c r="U305" s="5"/>
      <c r="V305" s="23"/>
      <c r="W305" s="23">
        <v>0</v>
      </c>
      <c r="X305" s="23">
        <v>100</v>
      </c>
      <c r="Y305" s="23">
        <v>0</v>
      </c>
      <c r="Z305" s="39"/>
      <c r="AA305" s="5" t="s">
        <v>138</v>
      </c>
      <c r="AB305" s="26"/>
      <c r="AC305" s="26"/>
      <c r="AD305" s="26">
        <v>43635990</v>
      </c>
      <c r="AE305" s="18">
        <f t="shared" si="207"/>
        <v>48872308.800000004</v>
      </c>
      <c r="AF305" s="26"/>
      <c r="AG305" s="26"/>
      <c r="AH305" s="26">
        <v>56569380</v>
      </c>
      <c r="AI305" s="18">
        <f t="shared" si="208"/>
        <v>63357705.600000009</v>
      </c>
      <c r="AJ305" s="19"/>
      <c r="AK305" s="19"/>
      <c r="AL305" s="26">
        <v>56569380</v>
      </c>
      <c r="AM305" s="18">
        <f t="shared" si="209"/>
        <v>63357705.600000009</v>
      </c>
      <c r="AN305" s="1"/>
      <c r="AO305" s="44"/>
      <c r="AP305" s="44"/>
      <c r="AQ305" s="44"/>
      <c r="AR305" s="44"/>
      <c r="AS305" s="44"/>
      <c r="AT305" s="44"/>
      <c r="AU305" s="21"/>
      <c r="AV305" s="116"/>
      <c r="AW305" s="41">
        <f t="shared" si="221"/>
        <v>156774750</v>
      </c>
      <c r="AX305" s="41">
        <f t="shared" si="206"/>
        <v>175587720.00000003</v>
      </c>
      <c r="AY305" s="9" t="s">
        <v>129</v>
      </c>
      <c r="AZ305" s="1" t="s">
        <v>617</v>
      </c>
      <c r="BA305" s="1" t="s">
        <v>618</v>
      </c>
      <c r="BB305" s="116"/>
      <c r="BC305" s="44"/>
      <c r="BD305" s="44"/>
      <c r="BE305" s="44"/>
      <c r="BF305" s="44"/>
      <c r="BG305" s="44"/>
      <c r="BH305" s="44"/>
      <c r="BI305" s="44"/>
      <c r="BJ305" s="87"/>
      <c r="BK305" s="28"/>
    </row>
    <row r="306" spans="1:66" s="164" customFormat="1" ht="12.95" customHeight="1" x14ac:dyDescent="0.25">
      <c r="A306" s="115" t="s">
        <v>133</v>
      </c>
      <c r="B306" s="27" t="s">
        <v>218</v>
      </c>
      <c r="C306" s="4" t="s">
        <v>619</v>
      </c>
      <c r="D306" s="4"/>
      <c r="E306" s="216"/>
      <c r="F306" s="22" t="s">
        <v>309</v>
      </c>
      <c r="G306" s="22" t="s">
        <v>310</v>
      </c>
      <c r="H306" s="22" t="s">
        <v>310</v>
      </c>
      <c r="I306" s="23" t="s">
        <v>120</v>
      </c>
      <c r="J306" s="23"/>
      <c r="K306" s="23"/>
      <c r="L306" s="22">
        <v>100</v>
      </c>
      <c r="M306" s="5">
        <v>230000000</v>
      </c>
      <c r="N306" s="5" t="s">
        <v>137</v>
      </c>
      <c r="O306" s="1" t="s">
        <v>166</v>
      </c>
      <c r="P306" s="23" t="s">
        <v>125</v>
      </c>
      <c r="Q306" s="24">
        <v>230000000</v>
      </c>
      <c r="R306" s="25" t="s">
        <v>257</v>
      </c>
      <c r="S306" s="25"/>
      <c r="T306" s="23" t="s">
        <v>127</v>
      </c>
      <c r="U306" s="5"/>
      <c r="V306" s="23"/>
      <c r="W306" s="23">
        <v>0</v>
      </c>
      <c r="X306" s="23">
        <v>100</v>
      </c>
      <c r="Y306" s="23">
        <v>0</v>
      </c>
      <c r="Z306" s="39"/>
      <c r="AA306" s="5" t="s">
        <v>138</v>
      </c>
      <c r="AB306" s="26"/>
      <c r="AC306" s="26"/>
      <c r="AD306" s="26">
        <v>137246180</v>
      </c>
      <c r="AE306" s="18">
        <f t="shared" si="207"/>
        <v>153715721.60000002</v>
      </c>
      <c r="AF306" s="26"/>
      <c r="AG306" s="26"/>
      <c r="AH306" s="26">
        <v>180367400</v>
      </c>
      <c r="AI306" s="18">
        <f t="shared" si="208"/>
        <v>202011488.00000003</v>
      </c>
      <c r="AJ306" s="19"/>
      <c r="AK306" s="19"/>
      <c r="AL306" s="26">
        <v>180367400</v>
      </c>
      <c r="AM306" s="18">
        <f t="shared" si="209"/>
        <v>202011488.00000003</v>
      </c>
      <c r="AN306" s="1"/>
      <c r="AO306" s="44"/>
      <c r="AP306" s="44"/>
      <c r="AQ306" s="44"/>
      <c r="AR306" s="44"/>
      <c r="AS306" s="44"/>
      <c r="AT306" s="44"/>
      <c r="AU306" s="21"/>
      <c r="AV306" s="116"/>
      <c r="AW306" s="41">
        <f t="shared" si="221"/>
        <v>497980980</v>
      </c>
      <c r="AX306" s="41">
        <f t="shared" si="206"/>
        <v>557738697.60000002</v>
      </c>
      <c r="AY306" s="9" t="s">
        <v>129</v>
      </c>
      <c r="AZ306" s="1" t="s">
        <v>620</v>
      </c>
      <c r="BA306" s="1" t="s">
        <v>621</v>
      </c>
      <c r="BB306" s="116"/>
      <c r="BC306" s="44"/>
      <c r="BD306" s="44"/>
      <c r="BE306" s="44"/>
      <c r="BF306" s="44"/>
      <c r="BG306" s="44"/>
      <c r="BH306" s="44"/>
      <c r="BI306" s="44"/>
      <c r="BJ306" s="87"/>
      <c r="BK306" s="28"/>
    </row>
    <row r="307" spans="1:66" s="165" customFormat="1" ht="12.95" customHeight="1" x14ac:dyDescent="0.25">
      <c r="A307" s="117" t="s">
        <v>133</v>
      </c>
      <c r="B307" s="27" t="s">
        <v>218</v>
      </c>
      <c r="C307" s="4" t="s">
        <v>622</v>
      </c>
      <c r="D307" s="4"/>
      <c r="E307" s="216"/>
      <c r="F307" s="22" t="s">
        <v>309</v>
      </c>
      <c r="G307" s="22" t="s">
        <v>310</v>
      </c>
      <c r="H307" s="22" t="s">
        <v>310</v>
      </c>
      <c r="I307" s="23" t="s">
        <v>120</v>
      </c>
      <c r="J307" s="23"/>
      <c r="K307" s="23"/>
      <c r="L307" s="22">
        <v>100</v>
      </c>
      <c r="M307" s="5">
        <v>230000000</v>
      </c>
      <c r="N307" s="5" t="s">
        <v>137</v>
      </c>
      <c r="O307" s="1" t="s">
        <v>166</v>
      </c>
      <c r="P307" s="23" t="s">
        <v>125</v>
      </c>
      <c r="Q307" s="24">
        <v>230000000</v>
      </c>
      <c r="R307" s="25" t="s">
        <v>262</v>
      </c>
      <c r="S307" s="25"/>
      <c r="T307" s="23" t="s">
        <v>127</v>
      </c>
      <c r="U307" s="5"/>
      <c r="V307" s="23"/>
      <c r="W307" s="23">
        <v>0</v>
      </c>
      <c r="X307" s="23">
        <v>100</v>
      </c>
      <c r="Y307" s="23">
        <v>0</v>
      </c>
      <c r="Z307" s="39"/>
      <c r="AA307" s="5" t="s">
        <v>138</v>
      </c>
      <c r="AB307" s="26"/>
      <c r="AC307" s="26"/>
      <c r="AD307" s="26">
        <v>24452658</v>
      </c>
      <c r="AE307" s="18">
        <f t="shared" si="207"/>
        <v>27386976.960000001</v>
      </c>
      <c r="AF307" s="26"/>
      <c r="AG307" s="26"/>
      <c r="AH307" s="26">
        <v>31572520</v>
      </c>
      <c r="AI307" s="18">
        <f t="shared" si="208"/>
        <v>35361222.400000006</v>
      </c>
      <c r="AJ307" s="19"/>
      <c r="AK307" s="19"/>
      <c r="AL307" s="26">
        <v>31572520</v>
      </c>
      <c r="AM307" s="18">
        <f t="shared" si="209"/>
        <v>35361222.400000006</v>
      </c>
      <c r="AN307" s="5"/>
      <c r="AO307" s="15"/>
      <c r="AP307" s="15"/>
      <c r="AQ307" s="15"/>
      <c r="AR307" s="15"/>
      <c r="AS307" s="15"/>
      <c r="AT307" s="15"/>
      <c r="AU307" s="19"/>
      <c r="AV307" s="64"/>
      <c r="AW307" s="41">
        <f t="shared" si="221"/>
        <v>87597698</v>
      </c>
      <c r="AX307" s="41">
        <f t="shared" si="206"/>
        <v>98109421.760000005</v>
      </c>
      <c r="AY307" s="9" t="s">
        <v>129</v>
      </c>
      <c r="AZ307" s="1" t="s">
        <v>623</v>
      </c>
      <c r="BA307" s="1" t="s">
        <v>624</v>
      </c>
      <c r="BB307" s="19"/>
      <c r="BC307" s="5"/>
      <c r="BD307" s="5"/>
      <c r="BE307" s="5"/>
      <c r="BF307" s="5"/>
      <c r="BG307" s="5"/>
      <c r="BH307" s="5"/>
      <c r="BI307" s="5"/>
      <c r="BJ307" s="167"/>
      <c r="BK307" s="28"/>
    </row>
    <row r="308" spans="1:66" s="165" customFormat="1" ht="12.95" customHeight="1" x14ac:dyDescent="0.25">
      <c r="A308" s="117" t="s">
        <v>133</v>
      </c>
      <c r="B308" s="27" t="s">
        <v>218</v>
      </c>
      <c r="C308" s="4" t="s">
        <v>625</v>
      </c>
      <c r="D308" s="4"/>
      <c r="E308" s="216"/>
      <c r="F308" s="22" t="s">
        <v>309</v>
      </c>
      <c r="G308" s="22" t="s">
        <v>310</v>
      </c>
      <c r="H308" s="22" t="s">
        <v>310</v>
      </c>
      <c r="I308" s="23" t="s">
        <v>120</v>
      </c>
      <c r="J308" s="23"/>
      <c r="K308" s="23"/>
      <c r="L308" s="22">
        <v>100</v>
      </c>
      <c r="M308" s="5">
        <v>230000000</v>
      </c>
      <c r="N308" s="5" t="s">
        <v>137</v>
      </c>
      <c r="O308" s="1" t="s">
        <v>166</v>
      </c>
      <c r="P308" s="23" t="s">
        <v>125</v>
      </c>
      <c r="Q308" s="24">
        <v>230000000</v>
      </c>
      <c r="R308" s="25" t="s">
        <v>266</v>
      </c>
      <c r="S308" s="25"/>
      <c r="T308" s="23" t="s">
        <v>127</v>
      </c>
      <c r="U308" s="5"/>
      <c r="V308" s="23"/>
      <c r="W308" s="23">
        <v>0</v>
      </c>
      <c r="X308" s="23">
        <v>100</v>
      </c>
      <c r="Y308" s="23">
        <v>0</v>
      </c>
      <c r="Z308" s="39"/>
      <c r="AA308" s="5" t="s">
        <v>138</v>
      </c>
      <c r="AB308" s="26"/>
      <c r="AC308" s="26"/>
      <c r="AD308" s="26">
        <v>119464650</v>
      </c>
      <c r="AE308" s="18">
        <f t="shared" si="207"/>
        <v>133800408.00000001</v>
      </c>
      <c r="AF308" s="26"/>
      <c r="AG308" s="26"/>
      <c r="AH308" s="26">
        <v>153275400</v>
      </c>
      <c r="AI308" s="18">
        <f t="shared" si="208"/>
        <v>171668448.00000003</v>
      </c>
      <c r="AJ308" s="19"/>
      <c r="AK308" s="19"/>
      <c r="AL308" s="26">
        <v>153275400</v>
      </c>
      <c r="AM308" s="18">
        <f t="shared" si="209"/>
        <v>171668448.00000003</v>
      </c>
      <c r="AN308" s="5"/>
      <c r="AO308" s="15"/>
      <c r="AP308" s="15"/>
      <c r="AQ308" s="15"/>
      <c r="AR308" s="15"/>
      <c r="AS308" s="15"/>
      <c r="AT308" s="15"/>
      <c r="AU308" s="19"/>
      <c r="AV308" s="64"/>
      <c r="AW308" s="41">
        <f t="shared" si="221"/>
        <v>426015450</v>
      </c>
      <c r="AX308" s="41">
        <f t="shared" si="206"/>
        <v>477137304.00000006</v>
      </c>
      <c r="AY308" s="9" t="s">
        <v>129</v>
      </c>
      <c r="AZ308" s="1" t="s">
        <v>626</v>
      </c>
      <c r="BA308" s="1" t="s">
        <v>627</v>
      </c>
      <c r="BB308" s="19"/>
      <c r="BC308" s="5"/>
      <c r="BD308" s="5"/>
      <c r="BE308" s="5"/>
      <c r="BF308" s="5"/>
      <c r="BG308" s="5"/>
      <c r="BH308" s="5"/>
      <c r="BI308" s="5"/>
      <c r="BJ308" s="167"/>
      <c r="BK308" s="28"/>
    </row>
    <row r="309" spans="1:66" s="165" customFormat="1" ht="12.95" customHeight="1" x14ac:dyDescent="0.25">
      <c r="A309" s="117" t="s">
        <v>133</v>
      </c>
      <c r="B309" s="27" t="s">
        <v>218</v>
      </c>
      <c r="C309" s="4" t="s">
        <v>628</v>
      </c>
      <c r="D309" s="4"/>
      <c r="E309" s="216"/>
      <c r="F309" s="22" t="s">
        <v>309</v>
      </c>
      <c r="G309" s="22" t="s">
        <v>310</v>
      </c>
      <c r="H309" s="22" t="s">
        <v>310</v>
      </c>
      <c r="I309" s="23" t="s">
        <v>120</v>
      </c>
      <c r="J309" s="23"/>
      <c r="K309" s="23"/>
      <c r="L309" s="22">
        <v>100</v>
      </c>
      <c r="M309" s="5">
        <v>230000000</v>
      </c>
      <c r="N309" s="5" t="s">
        <v>137</v>
      </c>
      <c r="O309" s="1" t="s">
        <v>166</v>
      </c>
      <c r="P309" s="23" t="s">
        <v>125</v>
      </c>
      <c r="Q309" s="24">
        <v>230000000</v>
      </c>
      <c r="R309" s="118" t="s">
        <v>174</v>
      </c>
      <c r="S309" s="25"/>
      <c r="T309" s="23" t="s">
        <v>127</v>
      </c>
      <c r="U309" s="5"/>
      <c r="V309" s="23"/>
      <c r="W309" s="23">
        <v>0</v>
      </c>
      <c r="X309" s="23">
        <v>100</v>
      </c>
      <c r="Y309" s="23">
        <v>0</v>
      </c>
      <c r="Z309" s="39"/>
      <c r="AA309" s="5" t="s">
        <v>138</v>
      </c>
      <c r="AB309" s="26"/>
      <c r="AC309" s="26"/>
      <c r="AD309" s="26">
        <v>72311937</v>
      </c>
      <c r="AE309" s="18">
        <f t="shared" si="207"/>
        <v>80989369.440000013</v>
      </c>
      <c r="AF309" s="26"/>
      <c r="AG309" s="26"/>
      <c r="AH309" s="26">
        <v>95900127</v>
      </c>
      <c r="AI309" s="18">
        <f t="shared" si="208"/>
        <v>107408142.24000001</v>
      </c>
      <c r="AJ309" s="19"/>
      <c r="AK309" s="19"/>
      <c r="AL309" s="26">
        <v>95900127</v>
      </c>
      <c r="AM309" s="18">
        <f t="shared" si="209"/>
        <v>107408142.24000001</v>
      </c>
      <c r="AN309" s="5"/>
      <c r="AO309" s="15"/>
      <c r="AP309" s="15"/>
      <c r="AQ309" s="15"/>
      <c r="AR309" s="15"/>
      <c r="AS309" s="15"/>
      <c r="AT309" s="15"/>
      <c r="AU309" s="19"/>
      <c r="AV309" s="64"/>
      <c r="AW309" s="41">
        <f t="shared" si="221"/>
        <v>264112191</v>
      </c>
      <c r="AX309" s="41">
        <f t="shared" si="206"/>
        <v>295805653.92000002</v>
      </c>
      <c r="AY309" s="9" t="s">
        <v>129</v>
      </c>
      <c r="AZ309" s="118" t="s">
        <v>629</v>
      </c>
      <c r="BA309" s="1" t="s">
        <v>630</v>
      </c>
      <c r="BB309" s="19"/>
      <c r="BC309" s="5"/>
      <c r="BD309" s="5"/>
      <c r="BE309" s="5"/>
      <c r="BF309" s="5"/>
      <c r="BG309" s="5"/>
      <c r="BH309" s="5"/>
      <c r="BI309" s="5"/>
      <c r="BJ309" s="167"/>
      <c r="BK309" s="28"/>
    </row>
    <row r="310" spans="1:66" s="187" customFormat="1" ht="12.95" customHeight="1" x14ac:dyDescent="0.25">
      <c r="A310" s="1" t="s">
        <v>217</v>
      </c>
      <c r="B310" s="1"/>
      <c r="C310" s="178" t="s">
        <v>756</v>
      </c>
      <c r="D310" s="1"/>
      <c r="E310" s="1"/>
      <c r="F310" s="2" t="s">
        <v>519</v>
      </c>
      <c r="G310" s="3" t="s">
        <v>520</v>
      </c>
      <c r="H310" s="3" t="s">
        <v>520</v>
      </c>
      <c r="I310" s="4" t="s">
        <v>120</v>
      </c>
      <c r="J310" s="1"/>
      <c r="K310" s="1"/>
      <c r="L310" s="2">
        <v>80</v>
      </c>
      <c r="M310" s="5" t="s">
        <v>122</v>
      </c>
      <c r="N310" s="2" t="s">
        <v>224</v>
      </c>
      <c r="O310" s="1" t="s">
        <v>144</v>
      </c>
      <c r="P310" s="1" t="s">
        <v>125</v>
      </c>
      <c r="Q310" s="9">
        <v>230000000</v>
      </c>
      <c r="R310" s="2" t="s">
        <v>521</v>
      </c>
      <c r="S310" s="1"/>
      <c r="T310" s="2" t="s">
        <v>167</v>
      </c>
      <c r="U310" s="1"/>
      <c r="V310" s="2"/>
      <c r="W310" s="16">
        <v>0</v>
      </c>
      <c r="X310" s="16">
        <v>90</v>
      </c>
      <c r="Y310" s="16">
        <v>10</v>
      </c>
      <c r="Z310" s="1"/>
      <c r="AA310" s="4" t="s">
        <v>138</v>
      </c>
      <c r="AB310" s="71"/>
      <c r="AC310" s="71"/>
      <c r="AD310" s="71">
        <v>26244000.000000004</v>
      </c>
      <c r="AE310" s="71">
        <f t="shared" si="207"/>
        <v>29393280.000000007</v>
      </c>
      <c r="AF310" s="71"/>
      <c r="AG310" s="71"/>
      <c r="AH310" s="71">
        <v>23133600.000000004</v>
      </c>
      <c r="AI310" s="71">
        <f t="shared" si="208"/>
        <v>25909632.000000007</v>
      </c>
      <c r="AJ310" s="71"/>
      <c r="AK310" s="71"/>
      <c r="AL310" s="71">
        <v>22670928.000000004</v>
      </c>
      <c r="AM310" s="71">
        <f t="shared" si="209"/>
        <v>25391439.360000007</v>
      </c>
      <c r="AN310" s="71"/>
      <c r="AO310" s="71"/>
      <c r="AP310" s="71">
        <v>23804474.400000002</v>
      </c>
      <c r="AQ310" s="71">
        <f t="shared" ref="AQ310:AQ313" si="222">AP310*1.12</f>
        <v>26661011.328000005</v>
      </c>
      <c r="AR310" s="71"/>
      <c r="AS310" s="71"/>
      <c r="AT310" s="71">
        <v>24994698.120000005</v>
      </c>
      <c r="AU310" s="71">
        <f t="shared" ref="AU310:AU313" si="223">AT310*1.12</f>
        <v>27994061.894400008</v>
      </c>
      <c r="AV310" s="71"/>
      <c r="AW310" s="42">
        <v>0</v>
      </c>
      <c r="AX310" s="42">
        <f t="shared" si="206"/>
        <v>0</v>
      </c>
      <c r="AY310" s="1" t="s">
        <v>129</v>
      </c>
      <c r="AZ310" s="2" t="s">
        <v>734</v>
      </c>
      <c r="BA310" s="2" t="s">
        <v>735</v>
      </c>
      <c r="BB310" s="1"/>
      <c r="BC310" s="1"/>
      <c r="BD310" s="1"/>
      <c r="BE310" s="1"/>
      <c r="BF310" s="1"/>
      <c r="BG310" s="4"/>
      <c r="BH310" s="4"/>
      <c r="BI310" s="4"/>
      <c r="BJ310" s="32"/>
      <c r="BK310" s="28" t="s">
        <v>375</v>
      </c>
    </row>
    <row r="311" spans="1:66" s="187" customFormat="1" ht="12.95" customHeight="1" x14ac:dyDescent="0.25">
      <c r="A311" s="1" t="s">
        <v>217</v>
      </c>
      <c r="B311" s="1"/>
      <c r="C311" s="178" t="s">
        <v>757</v>
      </c>
      <c r="D311" s="1"/>
      <c r="E311" s="1"/>
      <c r="F311" s="2" t="s">
        <v>519</v>
      </c>
      <c r="G311" s="3" t="s">
        <v>520</v>
      </c>
      <c r="H311" s="3" t="s">
        <v>520</v>
      </c>
      <c r="I311" s="4" t="s">
        <v>120</v>
      </c>
      <c r="J311" s="1"/>
      <c r="K311" s="1"/>
      <c r="L311" s="2">
        <v>80</v>
      </c>
      <c r="M311" s="5" t="s">
        <v>122</v>
      </c>
      <c r="N311" s="2" t="s">
        <v>224</v>
      </c>
      <c r="O311" s="1" t="s">
        <v>144</v>
      </c>
      <c r="P311" s="1" t="s">
        <v>125</v>
      </c>
      <c r="Q311" s="9">
        <v>230000000</v>
      </c>
      <c r="R311" s="2" t="s">
        <v>225</v>
      </c>
      <c r="S311" s="1"/>
      <c r="T311" s="2" t="s">
        <v>167</v>
      </c>
      <c r="U311" s="1"/>
      <c r="V311" s="2"/>
      <c r="W311" s="16">
        <v>0</v>
      </c>
      <c r="X311" s="16">
        <v>90</v>
      </c>
      <c r="Y311" s="16">
        <v>10</v>
      </c>
      <c r="Z311" s="1"/>
      <c r="AA311" s="4" t="s">
        <v>138</v>
      </c>
      <c r="AB311" s="71"/>
      <c r="AC311" s="71"/>
      <c r="AD311" s="71">
        <v>17010000.000000004</v>
      </c>
      <c r="AE311" s="71">
        <f t="shared" si="207"/>
        <v>19051200.000000007</v>
      </c>
      <c r="AF311" s="71"/>
      <c r="AG311" s="71"/>
      <c r="AH311" s="71">
        <v>14418000.000000002</v>
      </c>
      <c r="AI311" s="71">
        <f t="shared" si="208"/>
        <v>16148160.000000004</v>
      </c>
      <c r="AJ311" s="71"/>
      <c r="AK311" s="71"/>
      <c r="AL311" s="71">
        <v>15973200.000000002</v>
      </c>
      <c r="AM311" s="71">
        <f t="shared" si="209"/>
        <v>17889984.000000004</v>
      </c>
      <c r="AN311" s="71"/>
      <c r="AO311" s="71"/>
      <c r="AP311" s="71">
        <v>16771860.000000002</v>
      </c>
      <c r="AQ311" s="71">
        <f t="shared" si="222"/>
        <v>18784483.200000003</v>
      </c>
      <c r="AR311" s="71"/>
      <c r="AS311" s="71"/>
      <c r="AT311" s="71">
        <v>17610453.000000004</v>
      </c>
      <c r="AU311" s="71">
        <f t="shared" si="223"/>
        <v>19723707.360000007</v>
      </c>
      <c r="AV311" s="71"/>
      <c r="AW311" s="42">
        <v>0</v>
      </c>
      <c r="AX311" s="42">
        <f t="shared" si="206"/>
        <v>0</v>
      </c>
      <c r="AY311" s="1" t="s">
        <v>129</v>
      </c>
      <c r="AZ311" s="2" t="s">
        <v>736</v>
      </c>
      <c r="BA311" s="2" t="s">
        <v>737</v>
      </c>
      <c r="BB311" s="1"/>
      <c r="BC311" s="1"/>
      <c r="BD311" s="1"/>
      <c r="BE311" s="1"/>
      <c r="BF311" s="1"/>
      <c r="BG311" s="4"/>
      <c r="BH311" s="4"/>
      <c r="BI311" s="4"/>
      <c r="BJ311" s="32"/>
      <c r="BK311" s="28" t="s">
        <v>375</v>
      </c>
    </row>
    <row r="312" spans="1:66" s="187" customFormat="1" ht="12.95" customHeight="1" x14ac:dyDescent="0.25">
      <c r="A312" s="1" t="s">
        <v>217</v>
      </c>
      <c r="B312" s="1"/>
      <c r="C312" s="178" t="s">
        <v>758</v>
      </c>
      <c r="D312" s="1"/>
      <c r="E312" s="1"/>
      <c r="F312" s="2" t="s">
        <v>519</v>
      </c>
      <c r="G312" s="3" t="s">
        <v>520</v>
      </c>
      <c r="H312" s="3" t="s">
        <v>520</v>
      </c>
      <c r="I312" s="4" t="s">
        <v>120</v>
      </c>
      <c r="J312" s="1"/>
      <c r="K312" s="1"/>
      <c r="L312" s="2">
        <v>80</v>
      </c>
      <c r="M312" s="5" t="s">
        <v>122</v>
      </c>
      <c r="N312" s="2" t="s">
        <v>224</v>
      </c>
      <c r="O312" s="1" t="s">
        <v>144</v>
      </c>
      <c r="P312" s="1" t="s">
        <v>125</v>
      </c>
      <c r="Q312" s="9">
        <v>230000000</v>
      </c>
      <c r="R312" s="2" t="s">
        <v>231</v>
      </c>
      <c r="S312" s="1"/>
      <c r="T312" s="2" t="s">
        <v>167</v>
      </c>
      <c r="U312" s="1"/>
      <c r="V312" s="2"/>
      <c r="W312" s="16">
        <v>0</v>
      </c>
      <c r="X312" s="16">
        <v>90</v>
      </c>
      <c r="Y312" s="16">
        <v>10</v>
      </c>
      <c r="Z312" s="1"/>
      <c r="AA312" s="4" t="s">
        <v>138</v>
      </c>
      <c r="AB312" s="71"/>
      <c r="AC312" s="71"/>
      <c r="AD312" s="71">
        <v>30630811.348800004</v>
      </c>
      <c r="AE312" s="71">
        <f t="shared" si="207"/>
        <v>34306508.71065601</v>
      </c>
      <c r="AF312" s="71"/>
      <c r="AG312" s="71"/>
      <c r="AH312" s="71">
        <v>7128000.0000000009</v>
      </c>
      <c r="AI312" s="71">
        <f t="shared" si="208"/>
        <v>7983360.0000000019</v>
      </c>
      <c r="AJ312" s="71"/>
      <c r="AK312" s="71"/>
      <c r="AL312" s="71">
        <v>7128000.0000000009</v>
      </c>
      <c r="AM312" s="71">
        <f t="shared" si="209"/>
        <v>7983360.0000000019</v>
      </c>
      <c r="AN312" s="71"/>
      <c r="AO312" s="71"/>
      <c r="AP312" s="71">
        <v>7128000.0000000009</v>
      </c>
      <c r="AQ312" s="71">
        <f t="shared" si="222"/>
        <v>7983360.0000000019</v>
      </c>
      <c r="AR312" s="71"/>
      <c r="AS312" s="71"/>
      <c r="AT312" s="71">
        <v>7128000.0000000009</v>
      </c>
      <c r="AU312" s="71">
        <f t="shared" si="223"/>
        <v>7983360.0000000019</v>
      </c>
      <c r="AV312" s="71"/>
      <c r="AW312" s="42">
        <v>0</v>
      </c>
      <c r="AX312" s="42">
        <f t="shared" si="206"/>
        <v>0</v>
      </c>
      <c r="AY312" s="1" t="s">
        <v>129</v>
      </c>
      <c r="AZ312" s="2" t="s">
        <v>738</v>
      </c>
      <c r="BA312" s="2" t="s">
        <v>739</v>
      </c>
      <c r="BB312" s="1"/>
      <c r="BC312" s="1"/>
      <c r="BD312" s="1"/>
      <c r="BE312" s="1"/>
      <c r="BF312" s="1"/>
      <c r="BG312" s="4"/>
      <c r="BH312" s="4"/>
      <c r="BI312" s="4"/>
      <c r="BJ312" s="32"/>
      <c r="BK312" s="28" t="s">
        <v>375</v>
      </c>
    </row>
    <row r="313" spans="1:66" s="187" customFormat="1" ht="12.95" customHeight="1" x14ac:dyDescent="0.25">
      <c r="A313" s="1" t="s">
        <v>217</v>
      </c>
      <c r="B313" s="1"/>
      <c r="C313" s="178" t="s">
        <v>759</v>
      </c>
      <c r="D313" s="1"/>
      <c r="E313" s="1"/>
      <c r="F313" s="2" t="s">
        <v>519</v>
      </c>
      <c r="G313" s="3" t="s">
        <v>520</v>
      </c>
      <c r="H313" s="3" t="s">
        <v>520</v>
      </c>
      <c r="I313" s="4" t="s">
        <v>120</v>
      </c>
      <c r="J313" s="1"/>
      <c r="K313" s="1"/>
      <c r="L313" s="2">
        <v>80</v>
      </c>
      <c r="M313" s="5" t="s">
        <v>122</v>
      </c>
      <c r="N313" s="2" t="s">
        <v>224</v>
      </c>
      <c r="O313" s="1" t="s">
        <v>144</v>
      </c>
      <c r="P313" s="1" t="s">
        <v>125</v>
      </c>
      <c r="Q313" s="9">
        <v>230000000</v>
      </c>
      <c r="R313" s="2" t="s">
        <v>511</v>
      </c>
      <c r="S313" s="1"/>
      <c r="T313" s="2" t="s">
        <v>167</v>
      </c>
      <c r="U313" s="1"/>
      <c r="V313" s="2"/>
      <c r="W313" s="16">
        <v>0</v>
      </c>
      <c r="X313" s="16">
        <v>90</v>
      </c>
      <c r="Y313" s="16">
        <v>10</v>
      </c>
      <c r="Z313" s="1"/>
      <c r="AA313" s="4" t="s">
        <v>138</v>
      </c>
      <c r="AB313" s="71"/>
      <c r="AC313" s="71"/>
      <c r="AD313" s="71">
        <v>18625198.320000004</v>
      </c>
      <c r="AE313" s="71">
        <f t="shared" si="207"/>
        <v>20860222.118400007</v>
      </c>
      <c r="AF313" s="71"/>
      <c r="AG313" s="71"/>
      <c r="AH313" s="71">
        <v>8100000.0000000009</v>
      </c>
      <c r="AI313" s="71">
        <f t="shared" si="208"/>
        <v>9072000.0000000019</v>
      </c>
      <c r="AJ313" s="71"/>
      <c r="AK313" s="71"/>
      <c r="AL313" s="71">
        <v>8586000.0000000019</v>
      </c>
      <c r="AM313" s="71">
        <f t="shared" si="209"/>
        <v>9616320.0000000037</v>
      </c>
      <c r="AN313" s="71"/>
      <c r="AO313" s="71"/>
      <c r="AP313" s="71">
        <v>8586000.0000000019</v>
      </c>
      <c r="AQ313" s="71">
        <f t="shared" si="222"/>
        <v>9616320.0000000037</v>
      </c>
      <c r="AR313" s="71"/>
      <c r="AS313" s="71"/>
      <c r="AT313" s="71">
        <v>8586000.0000000019</v>
      </c>
      <c r="AU313" s="71">
        <f t="shared" si="223"/>
        <v>9616320.0000000037</v>
      </c>
      <c r="AV313" s="71"/>
      <c r="AW313" s="42">
        <v>0</v>
      </c>
      <c r="AX313" s="42">
        <f t="shared" si="206"/>
        <v>0</v>
      </c>
      <c r="AY313" s="1" t="s">
        <v>129</v>
      </c>
      <c r="AZ313" s="2" t="s">
        <v>740</v>
      </c>
      <c r="BA313" s="2" t="s">
        <v>741</v>
      </c>
      <c r="BB313" s="1"/>
      <c r="BC313" s="1"/>
      <c r="BD313" s="1"/>
      <c r="BE313" s="1"/>
      <c r="BF313" s="1"/>
      <c r="BG313" s="4"/>
      <c r="BH313" s="4"/>
      <c r="BI313" s="4"/>
      <c r="BJ313" s="32"/>
      <c r="BK313" s="28" t="s">
        <v>375</v>
      </c>
    </row>
    <row r="314" spans="1:66" s="187" customFormat="1" ht="12.75" customHeight="1" x14ac:dyDescent="0.25">
      <c r="A314" s="1" t="s">
        <v>133</v>
      </c>
      <c r="B314" s="1"/>
      <c r="C314" s="178" t="s">
        <v>760</v>
      </c>
      <c r="D314" s="1"/>
      <c r="E314" s="1"/>
      <c r="F314" s="2" t="s">
        <v>237</v>
      </c>
      <c r="G314" s="3" t="s">
        <v>238</v>
      </c>
      <c r="H314" s="3" t="s">
        <v>238</v>
      </c>
      <c r="I314" s="4" t="s">
        <v>120</v>
      </c>
      <c r="J314" s="1"/>
      <c r="K314" s="1"/>
      <c r="L314" s="2">
        <v>100</v>
      </c>
      <c r="M314" s="5">
        <v>230000000</v>
      </c>
      <c r="N314" s="2" t="s">
        <v>137</v>
      </c>
      <c r="O314" s="1" t="s">
        <v>144</v>
      </c>
      <c r="P314" s="1" t="s">
        <v>125</v>
      </c>
      <c r="Q314" s="9">
        <v>230000000</v>
      </c>
      <c r="R314" s="2" t="s">
        <v>174</v>
      </c>
      <c r="S314" s="1"/>
      <c r="T314" s="2" t="s">
        <v>127</v>
      </c>
      <c r="U314" s="1"/>
      <c r="V314" s="2"/>
      <c r="W314" s="16">
        <v>0</v>
      </c>
      <c r="X314" s="16">
        <v>100</v>
      </c>
      <c r="Y314" s="16">
        <v>0</v>
      </c>
      <c r="Z314" s="1"/>
      <c r="AA314" s="4" t="s">
        <v>138</v>
      </c>
      <c r="AB314" s="71"/>
      <c r="AC314" s="71"/>
      <c r="AD314" s="71">
        <v>183877705</v>
      </c>
      <c r="AE314" s="71">
        <f>AD314*1.12</f>
        <v>205943029.60000002</v>
      </c>
      <c r="AF314" s="71"/>
      <c r="AG314" s="71"/>
      <c r="AH314" s="71">
        <v>244204314</v>
      </c>
      <c r="AI314" s="71">
        <v>273508831.68000001</v>
      </c>
      <c r="AJ314" s="71"/>
      <c r="AK314" s="71"/>
      <c r="AL314" s="71">
        <v>244204314</v>
      </c>
      <c r="AM314" s="71">
        <v>273508831.68000001</v>
      </c>
      <c r="AN314" s="71"/>
      <c r="AO314" s="71"/>
      <c r="AP314" s="71"/>
      <c r="AQ314" s="71"/>
      <c r="AR314" s="71"/>
      <c r="AS314" s="71"/>
      <c r="AT314" s="71"/>
      <c r="AU314" s="71"/>
      <c r="AV314" s="71"/>
      <c r="AW314" s="42">
        <v>0</v>
      </c>
      <c r="AX314" s="42">
        <f t="shared" si="206"/>
        <v>0</v>
      </c>
      <c r="AY314" s="1" t="s">
        <v>129</v>
      </c>
      <c r="AZ314" s="2" t="s">
        <v>271</v>
      </c>
      <c r="BA314" s="2" t="s">
        <v>272</v>
      </c>
      <c r="BB314" s="1"/>
      <c r="BC314" s="1"/>
      <c r="BD314" s="1"/>
      <c r="BE314" s="1"/>
      <c r="BF314" s="1"/>
      <c r="BG314" s="4"/>
      <c r="BH314" s="4"/>
      <c r="BI314" s="4"/>
      <c r="BJ314" s="32"/>
      <c r="BK314" s="32"/>
    </row>
    <row r="315" spans="1:66" s="165" customFormat="1" ht="12.95" customHeight="1" x14ac:dyDescent="0.25">
      <c r="A315" s="1" t="s">
        <v>133</v>
      </c>
      <c r="B315" s="1"/>
      <c r="C315" s="174" t="s">
        <v>896</v>
      </c>
      <c r="D315" s="174"/>
      <c r="E315" s="174"/>
      <c r="F315" s="2" t="s">
        <v>237</v>
      </c>
      <c r="G315" s="3" t="s">
        <v>238</v>
      </c>
      <c r="H315" s="3" t="s">
        <v>238</v>
      </c>
      <c r="I315" s="4" t="s">
        <v>120</v>
      </c>
      <c r="J315" s="23"/>
      <c r="K315" s="23"/>
      <c r="L315" s="22">
        <v>100</v>
      </c>
      <c r="M315" s="5">
        <v>230000000</v>
      </c>
      <c r="N315" s="2" t="s">
        <v>137</v>
      </c>
      <c r="O315" s="1" t="s">
        <v>144</v>
      </c>
      <c r="P315" s="1" t="s">
        <v>125</v>
      </c>
      <c r="Q315" s="9">
        <v>230000000</v>
      </c>
      <c r="R315" s="2" t="s">
        <v>174</v>
      </c>
      <c r="S315" s="25"/>
      <c r="T315" s="2" t="s">
        <v>127</v>
      </c>
      <c r="U315" s="5"/>
      <c r="V315" s="23"/>
      <c r="W315" s="16">
        <v>0</v>
      </c>
      <c r="X315" s="16">
        <v>100</v>
      </c>
      <c r="Y315" s="16">
        <v>0</v>
      </c>
      <c r="Z315" s="1"/>
      <c r="AA315" s="4" t="s">
        <v>138</v>
      </c>
      <c r="AB315" s="26"/>
      <c r="AC315" s="26"/>
      <c r="AD315" s="305">
        <v>154278814.19957</v>
      </c>
      <c r="AE315" s="296">
        <f t="shared" ref="AE315" si="224">AD315*1.12</f>
        <v>172792271.90351841</v>
      </c>
      <c r="AF315" s="305"/>
      <c r="AG315" s="305"/>
      <c r="AH315" s="305">
        <v>244204314</v>
      </c>
      <c r="AI315" s="305">
        <v>273508831.68000001</v>
      </c>
      <c r="AJ315" s="71"/>
      <c r="AK315" s="71"/>
      <c r="AL315" s="71">
        <v>244204314</v>
      </c>
      <c r="AM315" s="71">
        <v>273508831.68000001</v>
      </c>
      <c r="AN315" s="19"/>
      <c r="AO315" s="19"/>
      <c r="AP315" s="19"/>
      <c r="AQ315" s="19"/>
      <c r="AR315" s="19"/>
      <c r="AS315" s="19"/>
      <c r="AT315" s="19"/>
      <c r="AU315" s="19"/>
      <c r="AV315" s="19"/>
      <c r="AW315" s="19">
        <v>642687442.19956994</v>
      </c>
      <c r="AX315" s="19">
        <v>719809935.26351845</v>
      </c>
      <c r="AY315" s="19" t="s">
        <v>129</v>
      </c>
      <c r="AZ315" s="41" t="s">
        <v>271</v>
      </c>
      <c r="BA315" s="41" t="s">
        <v>272</v>
      </c>
      <c r="BB315" s="41"/>
      <c r="BC315" s="9"/>
      <c r="BD315" s="2"/>
      <c r="BE315" s="2"/>
      <c r="BF315" s="5"/>
      <c r="BG315" s="5"/>
      <c r="BH315" s="5"/>
      <c r="BI315" s="5"/>
      <c r="BJ315" s="5"/>
      <c r="BK315" s="167" t="s">
        <v>892</v>
      </c>
      <c r="BL315" s="38"/>
      <c r="BM315" s="38"/>
      <c r="BN315" s="38"/>
    </row>
    <row r="316" spans="1:66" s="187" customFormat="1" ht="12.95" customHeight="1" x14ac:dyDescent="0.25">
      <c r="A316" s="1" t="s">
        <v>217</v>
      </c>
      <c r="B316" s="1"/>
      <c r="C316" s="174" t="s">
        <v>786</v>
      </c>
      <c r="D316" s="1"/>
      <c r="E316" s="1"/>
      <c r="F316" s="2" t="s">
        <v>519</v>
      </c>
      <c r="G316" s="3" t="s">
        <v>520</v>
      </c>
      <c r="H316" s="3" t="s">
        <v>520</v>
      </c>
      <c r="I316" s="4" t="s">
        <v>120</v>
      </c>
      <c r="J316" s="1"/>
      <c r="K316" s="1"/>
      <c r="L316" s="2">
        <v>80</v>
      </c>
      <c r="M316" s="5" t="s">
        <v>122</v>
      </c>
      <c r="N316" s="2" t="s">
        <v>224</v>
      </c>
      <c r="O316" s="1" t="s">
        <v>398</v>
      </c>
      <c r="P316" s="1" t="s">
        <v>125</v>
      </c>
      <c r="Q316" s="9">
        <v>230000000</v>
      </c>
      <c r="R316" s="2" t="s">
        <v>521</v>
      </c>
      <c r="S316" s="1"/>
      <c r="T316" s="2" t="s">
        <v>167</v>
      </c>
      <c r="U316" s="1"/>
      <c r="V316" s="2"/>
      <c r="W316" s="16">
        <v>0</v>
      </c>
      <c r="X316" s="16">
        <v>90</v>
      </c>
      <c r="Y316" s="16">
        <v>10</v>
      </c>
      <c r="Z316" s="1"/>
      <c r="AA316" s="4" t="s">
        <v>138</v>
      </c>
      <c r="AB316" s="71"/>
      <c r="AC316" s="71"/>
      <c r="AD316" s="71">
        <v>32400000</v>
      </c>
      <c r="AE316" s="71">
        <f>AD316*1.12</f>
        <v>36288000</v>
      </c>
      <c r="AF316" s="71"/>
      <c r="AG316" s="71"/>
      <c r="AH316" s="71">
        <v>64800000</v>
      </c>
      <c r="AI316" s="71">
        <f t="shared" ref="AI316:AI329" si="225">AH316*1.12</f>
        <v>72576000</v>
      </c>
      <c r="AJ316" s="71"/>
      <c r="AK316" s="71"/>
      <c r="AL316" s="71">
        <v>64800000</v>
      </c>
      <c r="AM316" s="71">
        <f t="shared" ref="AM316:AM329" si="226">AL316*1.12</f>
        <v>72576000</v>
      </c>
      <c r="AN316" s="71"/>
      <c r="AO316" s="71"/>
      <c r="AP316" s="71">
        <v>64800000</v>
      </c>
      <c r="AQ316" s="71">
        <f t="shared" ref="AQ316:AQ329" si="227">AP316*1.12</f>
        <v>72576000</v>
      </c>
      <c r="AR316" s="71"/>
      <c r="AS316" s="71"/>
      <c r="AT316" s="71">
        <v>64800000</v>
      </c>
      <c r="AU316" s="71">
        <f t="shared" ref="AU316:AU329" si="228">AT316*1.12</f>
        <v>72576000</v>
      </c>
      <c r="AV316" s="71"/>
      <c r="AW316" s="42">
        <v>0</v>
      </c>
      <c r="AX316" s="42">
        <f t="shared" si="206"/>
        <v>0</v>
      </c>
      <c r="AY316" s="1" t="s">
        <v>129</v>
      </c>
      <c r="AZ316" s="2" t="s">
        <v>778</v>
      </c>
      <c r="BA316" s="2" t="s">
        <v>779</v>
      </c>
      <c r="BB316" s="1"/>
      <c r="BC316" s="1"/>
      <c r="BD316" s="1"/>
      <c r="BE316" s="1"/>
      <c r="BF316" s="1"/>
      <c r="BG316" s="4"/>
      <c r="BH316" s="4"/>
      <c r="BI316" s="4"/>
      <c r="BJ316" s="32"/>
      <c r="BK316" s="32" t="s">
        <v>403</v>
      </c>
    </row>
    <row r="317" spans="1:66" s="162" customFormat="1" ht="12.95" customHeight="1" x14ac:dyDescent="0.25">
      <c r="A317" s="217" t="s">
        <v>217</v>
      </c>
      <c r="B317" s="217"/>
      <c r="C317" s="232" t="s">
        <v>813</v>
      </c>
      <c r="D317" s="217"/>
      <c r="E317" s="217"/>
      <c r="F317" s="233" t="s">
        <v>519</v>
      </c>
      <c r="G317" s="234" t="s">
        <v>520</v>
      </c>
      <c r="H317" s="234" t="s">
        <v>520</v>
      </c>
      <c r="I317" s="235" t="s">
        <v>120</v>
      </c>
      <c r="J317" s="217"/>
      <c r="K317" s="217"/>
      <c r="L317" s="233">
        <v>80</v>
      </c>
      <c r="M317" s="236" t="s">
        <v>122</v>
      </c>
      <c r="N317" s="233" t="s">
        <v>224</v>
      </c>
      <c r="O317" s="217" t="s">
        <v>694</v>
      </c>
      <c r="P317" s="217" t="s">
        <v>125</v>
      </c>
      <c r="Q317" s="237">
        <v>230000000</v>
      </c>
      <c r="R317" s="233" t="s">
        <v>521</v>
      </c>
      <c r="S317" s="217"/>
      <c r="T317" s="233" t="s">
        <v>167</v>
      </c>
      <c r="U317" s="217"/>
      <c r="V317" s="233"/>
      <c r="W317" s="238">
        <v>0</v>
      </c>
      <c r="X317" s="238">
        <v>90</v>
      </c>
      <c r="Y317" s="238">
        <v>10</v>
      </c>
      <c r="Z317" s="217"/>
      <c r="AA317" s="235" t="s">
        <v>138</v>
      </c>
      <c r="AB317" s="239"/>
      <c r="AC317" s="239"/>
      <c r="AD317" s="239">
        <v>32400000</v>
      </c>
      <c r="AE317" s="239">
        <f>AD317*1.12</f>
        <v>36288000</v>
      </c>
      <c r="AF317" s="239"/>
      <c r="AG317" s="239"/>
      <c r="AH317" s="239">
        <v>64800000</v>
      </c>
      <c r="AI317" s="239">
        <f t="shared" si="225"/>
        <v>72576000</v>
      </c>
      <c r="AJ317" s="239"/>
      <c r="AK317" s="239"/>
      <c r="AL317" s="239">
        <v>64800000</v>
      </c>
      <c r="AM317" s="239">
        <f t="shared" si="226"/>
        <v>72576000</v>
      </c>
      <c r="AN317" s="239"/>
      <c r="AO317" s="239"/>
      <c r="AP317" s="239">
        <v>64800000</v>
      </c>
      <c r="AQ317" s="239">
        <f t="shared" si="227"/>
        <v>72576000</v>
      </c>
      <c r="AR317" s="239"/>
      <c r="AS317" s="239"/>
      <c r="AT317" s="239">
        <v>64800000</v>
      </c>
      <c r="AU317" s="239">
        <f t="shared" si="228"/>
        <v>72576000</v>
      </c>
      <c r="AV317" s="239"/>
      <c r="AW317" s="240">
        <v>0</v>
      </c>
      <c r="AX317" s="240">
        <f t="shared" si="206"/>
        <v>0</v>
      </c>
      <c r="AY317" s="217" t="s">
        <v>129</v>
      </c>
      <c r="AZ317" s="233" t="s">
        <v>778</v>
      </c>
      <c r="BA317" s="233" t="s">
        <v>779</v>
      </c>
      <c r="BB317" s="217"/>
      <c r="BC317" s="217"/>
      <c r="BD317" s="217"/>
      <c r="BE317" s="217"/>
      <c r="BF317" s="217"/>
      <c r="BG317" s="235"/>
      <c r="BH317" s="235"/>
      <c r="BI317" s="235"/>
      <c r="BJ317" s="241"/>
      <c r="BK317" s="241"/>
    </row>
    <row r="318" spans="1:66" ht="12.95" customHeight="1" x14ac:dyDescent="0.25">
      <c r="A318" s="242" t="s">
        <v>217</v>
      </c>
      <c r="B318" s="1"/>
      <c r="C318" s="232" t="s">
        <v>813</v>
      </c>
      <c r="D318" s="28"/>
      <c r="E318" s="1"/>
      <c r="F318" s="2" t="s">
        <v>519</v>
      </c>
      <c r="G318" s="3" t="s">
        <v>520</v>
      </c>
      <c r="H318" s="3" t="s">
        <v>520</v>
      </c>
      <c r="I318" s="4" t="s">
        <v>120</v>
      </c>
      <c r="J318" s="1"/>
      <c r="K318" s="1"/>
      <c r="L318" s="2">
        <v>80</v>
      </c>
      <c r="M318" s="1" t="s">
        <v>122</v>
      </c>
      <c r="N318" s="1" t="s">
        <v>224</v>
      </c>
      <c r="O318" s="242" t="s">
        <v>806</v>
      </c>
      <c r="P318" s="1" t="s">
        <v>125</v>
      </c>
      <c r="Q318" s="1">
        <v>230000000</v>
      </c>
      <c r="R318" s="1" t="s">
        <v>521</v>
      </c>
      <c r="S318" s="1"/>
      <c r="T318" s="1" t="s">
        <v>167</v>
      </c>
      <c r="U318" s="1"/>
      <c r="V318" s="1"/>
      <c r="W318" s="1">
        <v>0</v>
      </c>
      <c r="X318" s="1">
        <v>90</v>
      </c>
      <c r="Y318" s="1">
        <v>10</v>
      </c>
      <c r="Z318" s="1"/>
      <c r="AA318" s="4" t="s">
        <v>138</v>
      </c>
      <c r="AB318" s="21"/>
      <c r="AC318" s="18"/>
      <c r="AD318" s="21">
        <v>32400000</v>
      </c>
      <c r="AE318" s="40">
        <v>36288000</v>
      </c>
      <c r="AF318" s="18"/>
      <c r="AG318" s="18"/>
      <c r="AH318" s="18">
        <v>64800000</v>
      </c>
      <c r="AI318" s="40">
        <v>72576000</v>
      </c>
      <c r="AJ318" s="18"/>
      <c r="AK318" s="18"/>
      <c r="AL318" s="18">
        <v>64800000</v>
      </c>
      <c r="AM318" s="40">
        <v>72576000</v>
      </c>
      <c r="AN318" s="71"/>
      <c r="AO318" s="71"/>
      <c r="AP318" s="71">
        <v>64800000</v>
      </c>
      <c r="AQ318" s="71">
        <v>72576000</v>
      </c>
      <c r="AR318" s="71"/>
      <c r="AS318" s="71"/>
      <c r="AT318" s="71">
        <v>64800000</v>
      </c>
      <c r="AU318" s="71">
        <v>72576000</v>
      </c>
      <c r="AV318" s="85"/>
      <c r="AW318" s="40">
        <v>0</v>
      </c>
      <c r="AX318" s="40">
        <v>0</v>
      </c>
      <c r="AY318" s="6" t="s">
        <v>129</v>
      </c>
      <c r="AZ318" s="6" t="s">
        <v>778</v>
      </c>
      <c r="BA318" s="6" t="s">
        <v>779</v>
      </c>
      <c r="BB318" s="1"/>
      <c r="BC318" s="1"/>
      <c r="BD318" s="1"/>
      <c r="BE318" s="1"/>
      <c r="BF318" s="1"/>
      <c r="BG318" s="1"/>
      <c r="BH318" s="1"/>
      <c r="BI318" s="1"/>
      <c r="BJ318" s="28"/>
      <c r="BK318" s="32" t="s">
        <v>827</v>
      </c>
    </row>
    <row r="319" spans="1:66" ht="12.95" customHeight="1" x14ac:dyDescent="0.25">
      <c r="A319" s="242" t="s">
        <v>217</v>
      </c>
      <c r="B319" s="1"/>
      <c r="C319" s="232" t="s">
        <v>846</v>
      </c>
      <c r="D319" s="28"/>
      <c r="E319" s="1"/>
      <c r="F319" s="2" t="s">
        <v>519</v>
      </c>
      <c r="G319" s="3" t="s">
        <v>520</v>
      </c>
      <c r="H319" s="3" t="s">
        <v>520</v>
      </c>
      <c r="I319" s="4" t="s">
        <v>120</v>
      </c>
      <c r="J319" s="1"/>
      <c r="K319" s="1"/>
      <c r="L319" s="2">
        <v>80</v>
      </c>
      <c r="M319" s="1" t="s">
        <v>122</v>
      </c>
      <c r="N319" s="1" t="s">
        <v>224</v>
      </c>
      <c r="O319" s="233" t="s">
        <v>840</v>
      </c>
      <c r="P319" s="1" t="s">
        <v>125</v>
      </c>
      <c r="Q319" s="1">
        <v>230000000</v>
      </c>
      <c r="R319" s="1" t="s">
        <v>521</v>
      </c>
      <c r="S319" s="1"/>
      <c r="T319" s="1" t="s">
        <v>167</v>
      </c>
      <c r="U319" s="1"/>
      <c r="V319" s="1"/>
      <c r="W319" s="1">
        <v>0</v>
      </c>
      <c r="X319" s="1">
        <v>90</v>
      </c>
      <c r="Y319" s="1">
        <v>10</v>
      </c>
      <c r="Z319" s="1"/>
      <c r="AA319" s="4" t="s">
        <v>138</v>
      </c>
      <c r="AB319" s="21"/>
      <c r="AC319" s="18"/>
      <c r="AD319" s="21">
        <v>32400000</v>
      </c>
      <c r="AE319" s="40">
        <v>36288000</v>
      </c>
      <c r="AF319" s="18"/>
      <c r="AG319" s="18"/>
      <c r="AH319" s="18">
        <v>64800000</v>
      </c>
      <c r="AI319" s="40">
        <v>72576000</v>
      </c>
      <c r="AJ319" s="18"/>
      <c r="AK319" s="18"/>
      <c r="AL319" s="18">
        <v>64800000</v>
      </c>
      <c r="AM319" s="40">
        <v>72576000</v>
      </c>
      <c r="AN319" s="71"/>
      <c r="AO319" s="71"/>
      <c r="AP319" s="71">
        <v>64800000</v>
      </c>
      <c r="AQ319" s="71">
        <v>72576000</v>
      </c>
      <c r="AR319" s="71"/>
      <c r="AS319" s="71"/>
      <c r="AT319" s="71">
        <v>64800000</v>
      </c>
      <c r="AU319" s="71">
        <v>72576000</v>
      </c>
      <c r="AV319" s="85"/>
      <c r="AW319" s="40">
        <v>291600000</v>
      </c>
      <c r="AX319" s="40">
        <v>326592000.00000006</v>
      </c>
      <c r="AY319" s="6" t="s">
        <v>129</v>
      </c>
      <c r="AZ319" s="6" t="s">
        <v>778</v>
      </c>
      <c r="BA319" s="6" t="s">
        <v>779</v>
      </c>
      <c r="BB319" s="1"/>
      <c r="BC319" s="1"/>
      <c r="BD319" s="1"/>
      <c r="BE319" s="1"/>
      <c r="BF319" s="1"/>
      <c r="BG319" s="1"/>
      <c r="BH319" s="1"/>
      <c r="BI319" s="1"/>
      <c r="BJ319" s="28"/>
      <c r="BK319" s="32" t="s">
        <v>827</v>
      </c>
    </row>
    <row r="320" spans="1:66" s="187" customFormat="1" ht="12.95" customHeight="1" x14ac:dyDescent="0.25">
      <c r="A320" s="1" t="s">
        <v>217</v>
      </c>
      <c r="B320" s="1"/>
      <c r="C320" s="174" t="s">
        <v>787</v>
      </c>
      <c r="D320" s="1"/>
      <c r="E320" s="1"/>
      <c r="F320" s="2" t="s">
        <v>519</v>
      </c>
      <c r="G320" s="3" t="s">
        <v>520</v>
      </c>
      <c r="H320" s="3" t="s">
        <v>520</v>
      </c>
      <c r="I320" s="4" t="s">
        <v>120</v>
      </c>
      <c r="J320" s="1"/>
      <c r="K320" s="1"/>
      <c r="L320" s="2">
        <v>80</v>
      </c>
      <c r="M320" s="5" t="s">
        <v>122</v>
      </c>
      <c r="N320" s="2" t="s">
        <v>224</v>
      </c>
      <c r="O320" s="1" t="s">
        <v>398</v>
      </c>
      <c r="P320" s="1" t="s">
        <v>125</v>
      </c>
      <c r="Q320" s="9">
        <v>230000000</v>
      </c>
      <c r="R320" s="2" t="s">
        <v>225</v>
      </c>
      <c r="S320" s="1"/>
      <c r="T320" s="2" t="s">
        <v>167</v>
      </c>
      <c r="U320" s="1"/>
      <c r="V320" s="2"/>
      <c r="W320" s="16">
        <v>0</v>
      </c>
      <c r="X320" s="16">
        <v>90</v>
      </c>
      <c r="Y320" s="16">
        <v>10</v>
      </c>
      <c r="Z320" s="1"/>
      <c r="AA320" s="4" t="s">
        <v>138</v>
      </c>
      <c r="AB320" s="71"/>
      <c r="AC320" s="71"/>
      <c r="AD320" s="71">
        <v>32400000</v>
      </c>
      <c r="AE320" s="71">
        <f t="shared" ref="AE320:AE329" si="229">AD320*1.12</f>
        <v>36288000</v>
      </c>
      <c r="AF320" s="71"/>
      <c r="AG320" s="71"/>
      <c r="AH320" s="71">
        <v>64800000</v>
      </c>
      <c r="AI320" s="71">
        <f t="shared" si="225"/>
        <v>72576000</v>
      </c>
      <c r="AJ320" s="71"/>
      <c r="AK320" s="71"/>
      <c r="AL320" s="71">
        <v>64800000</v>
      </c>
      <c r="AM320" s="71">
        <f t="shared" si="226"/>
        <v>72576000</v>
      </c>
      <c r="AN320" s="71"/>
      <c r="AO320" s="71"/>
      <c r="AP320" s="71">
        <v>64800000</v>
      </c>
      <c r="AQ320" s="71">
        <f t="shared" si="227"/>
        <v>72576000</v>
      </c>
      <c r="AR320" s="71"/>
      <c r="AS320" s="71"/>
      <c r="AT320" s="71">
        <v>64800000</v>
      </c>
      <c r="AU320" s="71">
        <f t="shared" si="228"/>
        <v>72576000</v>
      </c>
      <c r="AV320" s="71"/>
      <c r="AW320" s="42">
        <v>0</v>
      </c>
      <c r="AX320" s="42">
        <f t="shared" ref="AX320" si="230">AW320*1.12</f>
        <v>0</v>
      </c>
      <c r="AY320" s="1" t="s">
        <v>129</v>
      </c>
      <c r="AZ320" s="2" t="s">
        <v>780</v>
      </c>
      <c r="BA320" s="2" t="s">
        <v>781</v>
      </c>
      <c r="BB320" s="1"/>
      <c r="BC320" s="1"/>
      <c r="BD320" s="1"/>
      <c r="BE320" s="1"/>
      <c r="BF320" s="1"/>
      <c r="BG320" s="4"/>
      <c r="BH320" s="4"/>
      <c r="BI320" s="4"/>
      <c r="BJ320" s="32"/>
      <c r="BK320" s="32" t="s">
        <v>403</v>
      </c>
    </row>
    <row r="321" spans="1:63" s="162" customFormat="1" ht="12.95" customHeight="1" x14ac:dyDescent="0.25">
      <c r="A321" s="217" t="s">
        <v>217</v>
      </c>
      <c r="B321" s="217"/>
      <c r="C321" s="232" t="s">
        <v>814</v>
      </c>
      <c r="D321" s="217"/>
      <c r="E321" s="217"/>
      <c r="F321" s="233" t="s">
        <v>519</v>
      </c>
      <c r="G321" s="234" t="s">
        <v>520</v>
      </c>
      <c r="H321" s="234" t="s">
        <v>520</v>
      </c>
      <c r="I321" s="235" t="s">
        <v>120</v>
      </c>
      <c r="J321" s="217"/>
      <c r="K321" s="217"/>
      <c r="L321" s="233">
        <v>80</v>
      </c>
      <c r="M321" s="236" t="s">
        <v>122</v>
      </c>
      <c r="N321" s="233" t="s">
        <v>224</v>
      </c>
      <c r="O321" s="217" t="s">
        <v>694</v>
      </c>
      <c r="P321" s="217" t="s">
        <v>125</v>
      </c>
      <c r="Q321" s="237">
        <v>230000000</v>
      </c>
      <c r="R321" s="233" t="s">
        <v>225</v>
      </c>
      <c r="S321" s="217"/>
      <c r="T321" s="233" t="s">
        <v>167</v>
      </c>
      <c r="U321" s="217"/>
      <c r="V321" s="233"/>
      <c r="W321" s="238">
        <v>0</v>
      </c>
      <c r="X321" s="238">
        <v>90</v>
      </c>
      <c r="Y321" s="238">
        <v>10</v>
      </c>
      <c r="Z321" s="217"/>
      <c r="AA321" s="235" t="s">
        <v>138</v>
      </c>
      <c r="AB321" s="239"/>
      <c r="AC321" s="239"/>
      <c r="AD321" s="239">
        <v>32400000</v>
      </c>
      <c r="AE321" s="239">
        <f t="shared" si="229"/>
        <v>36288000</v>
      </c>
      <c r="AF321" s="239"/>
      <c r="AG321" s="239"/>
      <c r="AH321" s="239">
        <v>64800000</v>
      </c>
      <c r="AI321" s="239">
        <f t="shared" si="225"/>
        <v>72576000</v>
      </c>
      <c r="AJ321" s="239"/>
      <c r="AK321" s="239"/>
      <c r="AL321" s="239">
        <v>64800000</v>
      </c>
      <c r="AM321" s="239">
        <f t="shared" si="226"/>
        <v>72576000</v>
      </c>
      <c r="AN321" s="239"/>
      <c r="AO321" s="239"/>
      <c r="AP321" s="239">
        <v>64800000</v>
      </c>
      <c r="AQ321" s="239">
        <f t="shared" si="227"/>
        <v>72576000</v>
      </c>
      <c r="AR321" s="239"/>
      <c r="AS321" s="239"/>
      <c r="AT321" s="239">
        <v>64800000</v>
      </c>
      <c r="AU321" s="239">
        <f t="shared" si="228"/>
        <v>72576000</v>
      </c>
      <c r="AV321" s="239"/>
      <c r="AW321" s="240">
        <v>0</v>
      </c>
      <c r="AX321" s="240">
        <f t="shared" si="206"/>
        <v>0</v>
      </c>
      <c r="AY321" s="217" t="s">
        <v>129</v>
      </c>
      <c r="AZ321" s="233" t="s">
        <v>780</v>
      </c>
      <c r="BA321" s="233" t="s">
        <v>781</v>
      </c>
      <c r="BB321" s="217"/>
      <c r="BC321" s="217"/>
      <c r="BD321" s="217"/>
      <c r="BE321" s="217"/>
      <c r="BF321" s="217"/>
      <c r="BG321" s="235"/>
      <c r="BH321" s="235"/>
      <c r="BI321" s="235"/>
      <c r="BJ321" s="241"/>
      <c r="BK321" s="241"/>
    </row>
    <row r="322" spans="1:63" s="162" customFormat="1" ht="12.95" customHeight="1" x14ac:dyDescent="0.25">
      <c r="A322" s="242" t="s">
        <v>217</v>
      </c>
      <c r="B322" s="217"/>
      <c r="C322" s="232" t="s">
        <v>814</v>
      </c>
      <c r="D322" s="217"/>
      <c r="E322" s="217"/>
      <c r="F322" s="233" t="s">
        <v>519</v>
      </c>
      <c r="G322" s="234" t="s">
        <v>520</v>
      </c>
      <c r="H322" s="234" t="s">
        <v>520</v>
      </c>
      <c r="I322" s="235" t="s">
        <v>120</v>
      </c>
      <c r="J322" s="217"/>
      <c r="K322" s="217"/>
      <c r="L322" s="233">
        <v>80</v>
      </c>
      <c r="M322" s="236" t="s">
        <v>122</v>
      </c>
      <c r="N322" s="233" t="s">
        <v>224</v>
      </c>
      <c r="O322" s="242" t="s">
        <v>806</v>
      </c>
      <c r="P322" s="217" t="s">
        <v>125</v>
      </c>
      <c r="Q322" s="237">
        <v>230000000</v>
      </c>
      <c r="R322" s="233" t="s">
        <v>225</v>
      </c>
      <c r="S322" s="217"/>
      <c r="T322" s="233" t="s">
        <v>167</v>
      </c>
      <c r="U322" s="217"/>
      <c r="V322" s="233"/>
      <c r="W322" s="238">
        <v>0</v>
      </c>
      <c r="X322" s="238">
        <v>90</v>
      </c>
      <c r="Y322" s="238">
        <v>10</v>
      </c>
      <c r="Z322" s="217"/>
      <c r="AA322" s="235" t="s">
        <v>138</v>
      </c>
      <c r="AB322" s="239"/>
      <c r="AC322" s="239"/>
      <c r="AD322" s="239">
        <v>32400000</v>
      </c>
      <c r="AE322" s="239">
        <v>36288000</v>
      </c>
      <c r="AF322" s="239"/>
      <c r="AG322" s="239"/>
      <c r="AH322" s="239">
        <v>64800000</v>
      </c>
      <c r="AI322" s="239">
        <v>72576000</v>
      </c>
      <c r="AJ322" s="239"/>
      <c r="AK322" s="239"/>
      <c r="AL322" s="239">
        <v>64800000</v>
      </c>
      <c r="AM322" s="239">
        <v>72576000</v>
      </c>
      <c r="AN322" s="239"/>
      <c r="AO322" s="239"/>
      <c r="AP322" s="239">
        <v>64800000</v>
      </c>
      <c r="AQ322" s="239">
        <v>72576000</v>
      </c>
      <c r="AR322" s="239"/>
      <c r="AS322" s="239"/>
      <c r="AT322" s="239">
        <v>64800000</v>
      </c>
      <c r="AU322" s="239">
        <v>72576000</v>
      </c>
      <c r="AV322" s="239"/>
      <c r="AW322" s="239">
        <v>0</v>
      </c>
      <c r="AX322" s="239">
        <v>0</v>
      </c>
      <c r="AY322" s="217" t="s">
        <v>129</v>
      </c>
      <c r="AZ322" s="233" t="s">
        <v>780</v>
      </c>
      <c r="BA322" s="233" t="s">
        <v>781</v>
      </c>
      <c r="BB322" s="217"/>
      <c r="BC322" s="217"/>
      <c r="BD322" s="217"/>
      <c r="BE322" s="217"/>
      <c r="BF322" s="217"/>
      <c r="BG322" s="235"/>
      <c r="BH322" s="235"/>
      <c r="BI322" s="235"/>
      <c r="BJ322" s="241"/>
      <c r="BK322" s="241" t="s">
        <v>827</v>
      </c>
    </row>
    <row r="323" spans="1:63" s="162" customFormat="1" ht="12.95" customHeight="1" x14ac:dyDescent="0.25">
      <c r="A323" s="242" t="s">
        <v>217</v>
      </c>
      <c r="B323" s="217"/>
      <c r="C323" s="232" t="s">
        <v>847</v>
      </c>
      <c r="D323" s="217"/>
      <c r="E323" s="217"/>
      <c r="F323" s="233" t="s">
        <v>519</v>
      </c>
      <c r="G323" s="234" t="s">
        <v>520</v>
      </c>
      <c r="H323" s="234" t="s">
        <v>520</v>
      </c>
      <c r="I323" s="235" t="s">
        <v>120</v>
      </c>
      <c r="J323" s="217"/>
      <c r="K323" s="217"/>
      <c r="L323" s="233">
        <v>80</v>
      </c>
      <c r="M323" s="236" t="s">
        <v>122</v>
      </c>
      <c r="N323" s="233" t="s">
        <v>224</v>
      </c>
      <c r="O323" s="233" t="s">
        <v>840</v>
      </c>
      <c r="P323" s="217" t="s">
        <v>125</v>
      </c>
      <c r="Q323" s="237">
        <v>230000000</v>
      </c>
      <c r="R323" s="233" t="s">
        <v>225</v>
      </c>
      <c r="S323" s="217"/>
      <c r="T323" s="233" t="s">
        <v>167</v>
      </c>
      <c r="U323" s="217"/>
      <c r="V323" s="233"/>
      <c r="W323" s="238">
        <v>0</v>
      </c>
      <c r="X323" s="238">
        <v>90</v>
      </c>
      <c r="Y323" s="238">
        <v>10</v>
      </c>
      <c r="Z323" s="217"/>
      <c r="AA323" s="235" t="s">
        <v>138</v>
      </c>
      <c r="AB323" s="239"/>
      <c r="AC323" s="239"/>
      <c r="AD323" s="239">
        <v>32400000</v>
      </c>
      <c r="AE323" s="239">
        <v>36288000</v>
      </c>
      <c r="AF323" s="239"/>
      <c r="AG323" s="239"/>
      <c r="AH323" s="239">
        <v>64800000</v>
      </c>
      <c r="AI323" s="239">
        <v>72576000</v>
      </c>
      <c r="AJ323" s="239"/>
      <c r="AK323" s="239"/>
      <c r="AL323" s="239">
        <v>64800000</v>
      </c>
      <c r="AM323" s="239">
        <v>72576000</v>
      </c>
      <c r="AN323" s="239"/>
      <c r="AO323" s="239"/>
      <c r="AP323" s="239">
        <v>64800000</v>
      </c>
      <c r="AQ323" s="239">
        <v>72576000</v>
      </c>
      <c r="AR323" s="239"/>
      <c r="AS323" s="239"/>
      <c r="AT323" s="239">
        <v>64800000</v>
      </c>
      <c r="AU323" s="239">
        <v>72576000</v>
      </c>
      <c r="AV323" s="239"/>
      <c r="AW323" s="239">
        <v>291600000</v>
      </c>
      <c r="AX323" s="239">
        <v>326592000.00000006</v>
      </c>
      <c r="AY323" s="217" t="s">
        <v>129</v>
      </c>
      <c r="AZ323" s="233" t="s">
        <v>780</v>
      </c>
      <c r="BA323" s="233" t="s">
        <v>781</v>
      </c>
      <c r="BB323" s="217"/>
      <c r="BC323" s="217"/>
      <c r="BD323" s="217"/>
      <c r="BE323" s="217"/>
      <c r="BF323" s="217"/>
      <c r="BG323" s="235"/>
      <c r="BH323" s="235"/>
      <c r="BI323" s="235"/>
      <c r="BJ323" s="241"/>
      <c r="BK323" s="241" t="s">
        <v>827</v>
      </c>
    </row>
    <row r="324" spans="1:63" s="187" customFormat="1" ht="12.95" customHeight="1" x14ac:dyDescent="0.25">
      <c r="A324" s="1" t="s">
        <v>217</v>
      </c>
      <c r="B324" s="1"/>
      <c r="C324" s="174" t="s">
        <v>788</v>
      </c>
      <c r="D324" s="1"/>
      <c r="E324" s="1"/>
      <c r="F324" s="2" t="s">
        <v>519</v>
      </c>
      <c r="G324" s="3" t="s">
        <v>520</v>
      </c>
      <c r="H324" s="3" t="s">
        <v>520</v>
      </c>
      <c r="I324" s="4" t="s">
        <v>120</v>
      </c>
      <c r="J324" s="1"/>
      <c r="K324" s="1"/>
      <c r="L324" s="2">
        <v>80</v>
      </c>
      <c r="M324" s="5" t="s">
        <v>122</v>
      </c>
      <c r="N324" s="2" t="s">
        <v>224</v>
      </c>
      <c r="O324" s="1" t="s">
        <v>398</v>
      </c>
      <c r="P324" s="1" t="s">
        <v>125</v>
      </c>
      <c r="Q324" s="9">
        <v>230000000</v>
      </c>
      <c r="R324" s="2" t="s">
        <v>231</v>
      </c>
      <c r="S324" s="1"/>
      <c r="T324" s="2" t="s">
        <v>167</v>
      </c>
      <c r="U324" s="1"/>
      <c r="V324" s="2"/>
      <c r="W324" s="16">
        <v>0</v>
      </c>
      <c r="X324" s="16">
        <v>90</v>
      </c>
      <c r="Y324" s="16">
        <v>10</v>
      </c>
      <c r="Z324" s="1"/>
      <c r="AA324" s="4" t="s">
        <v>138</v>
      </c>
      <c r="AB324" s="71"/>
      <c r="AC324" s="71"/>
      <c r="AD324" s="71">
        <v>32400000</v>
      </c>
      <c r="AE324" s="71">
        <f t="shared" si="229"/>
        <v>36288000</v>
      </c>
      <c r="AF324" s="71"/>
      <c r="AG324" s="71"/>
      <c r="AH324" s="71">
        <v>64800000</v>
      </c>
      <c r="AI324" s="71">
        <f t="shared" si="225"/>
        <v>72576000</v>
      </c>
      <c r="AJ324" s="71"/>
      <c r="AK324" s="71"/>
      <c r="AL324" s="71">
        <v>64800000</v>
      </c>
      <c r="AM324" s="71">
        <f t="shared" si="226"/>
        <v>72576000</v>
      </c>
      <c r="AN324" s="71"/>
      <c r="AO324" s="71"/>
      <c r="AP324" s="71">
        <v>64800000</v>
      </c>
      <c r="AQ324" s="71">
        <f t="shared" si="227"/>
        <v>72576000</v>
      </c>
      <c r="AR324" s="71"/>
      <c r="AS324" s="71"/>
      <c r="AT324" s="71">
        <v>64800000</v>
      </c>
      <c r="AU324" s="71">
        <f t="shared" si="228"/>
        <v>72576000</v>
      </c>
      <c r="AV324" s="71"/>
      <c r="AW324" s="42">
        <v>0</v>
      </c>
      <c r="AX324" s="42">
        <f t="shared" ref="AX324" si="231">AW324*1.12</f>
        <v>0</v>
      </c>
      <c r="AY324" s="1" t="s">
        <v>129</v>
      </c>
      <c r="AZ324" s="2" t="s">
        <v>782</v>
      </c>
      <c r="BA324" s="2" t="s">
        <v>783</v>
      </c>
      <c r="BB324" s="1"/>
      <c r="BC324" s="1"/>
      <c r="BD324" s="1"/>
      <c r="BE324" s="1"/>
      <c r="BF324" s="1"/>
      <c r="BG324" s="4"/>
      <c r="BH324" s="4"/>
      <c r="BI324" s="4"/>
      <c r="BJ324" s="32"/>
      <c r="BK324" s="32" t="s">
        <v>403</v>
      </c>
    </row>
    <row r="325" spans="1:63" s="162" customFormat="1" ht="12.95" customHeight="1" x14ac:dyDescent="0.25">
      <c r="A325" s="217" t="s">
        <v>217</v>
      </c>
      <c r="B325" s="217"/>
      <c r="C325" s="232" t="s">
        <v>815</v>
      </c>
      <c r="D325" s="217"/>
      <c r="E325" s="217"/>
      <c r="F325" s="233" t="s">
        <v>519</v>
      </c>
      <c r="G325" s="234" t="s">
        <v>520</v>
      </c>
      <c r="H325" s="234" t="s">
        <v>520</v>
      </c>
      <c r="I325" s="235" t="s">
        <v>120</v>
      </c>
      <c r="J325" s="217"/>
      <c r="K325" s="217"/>
      <c r="L325" s="233">
        <v>80</v>
      </c>
      <c r="M325" s="236" t="s">
        <v>122</v>
      </c>
      <c r="N325" s="233" t="s">
        <v>224</v>
      </c>
      <c r="O325" s="217" t="s">
        <v>694</v>
      </c>
      <c r="P325" s="217" t="s">
        <v>125</v>
      </c>
      <c r="Q325" s="237">
        <v>230000000</v>
      </c>
      <c r="R325" s="233" t="s">
        <v>231</v>
      </c>
      <c r="S325" s="217"/>
      <c r="T325" s="233" t="s">
        <v>167</v>
      </c>
      <c r="U325" s="217"/>
      <c r="V325" s="233"/>
      <c r="W325" s="238">
        <v>0</v>
      </c>
      <c r="X325" s="238">
        <v>90</v>
      </c>
      <c r="Y325" s="238">
        <v>10</v>
      </c>
      <c r="Z325" s="217"/>
      <c r="AA325" s="235" t="s">
        <v>138</v>
      </c>
      <c r="AB325" s="239"/>
      <c r="AC325" s="239"/>
      <c r="AD325" s="239">
        <v>32400000</v>
      </c>
      <c r="AE325" s="239">
        <f t="shared" si="229"/>
        <v>36288000</v>
      </c>
      <c r="AF325" s="239"/>
      <c r="AG325" s="239"/>
      <c r="AH325" s="239">
        <v>64800000</v>
      </c>
      <c r="AI325" s="239">
        <f t="shared" si="225"/>
        <v>72576000</v>
      </c>
      <c r="AJ325" s="239"/>
      <c r="AK325" s="239"/>
      <c r="AL325" s="239">
        <v>64800000</v>
      </c>
      <c r="AM325" s="239">
        <f t="shared" si="226"/>
        <v>72576000</v>
      </c>
      <c r="AN325" s="239"/>
      <c r="AO325" s="239"/>
      <c r="AP325" s="239">
        <v>64800000</v>
      </c>
      <c r="AQ325" s="239">
        <f t="shared" si="227"/>
        <v>72576000</v>
      </c>
      <c r="AR325" s="239"/>
      <c r="AS325" s="239"/>
      <c r="AT325" s="239">
        <v>64800000</v>
      </c>
      <c r="AU325" s="239">
        <f t="shared" si="228"/>
        <v>72576000</v>
      </c>
      <c r="AV325" s="239"/>
      <c r="AW325" s="240">
        <v>0</v>
      </c>
      <c r="AX325" s="240">
        <f t="shared" si="206"/>
        <v>0</v>
      </c>
      <c r="AY325" s="217" t="s">
        <v>129</v>
      </c>
      <c r="AZ325" s="233" t="s">
        <v>782</v>
      </c>
      <c r="BA325" s="233" t="s">
        <v>783</v>
      </c>
      <c r="BB325" s="217"/>
      <c r="BC325" s="217"/>
      <c r="BD325" s="217"/>
      <c r="BE325" s="217"/>
      <c r="BF325" s="217"/>
      <c r="BG325" s="235"/>
      <c r="BH325" s="235"/>
      <c r="BI325" s="235"/>
      <c r="BJ325" s="241"/>
      <c r="BK325" s="241"/>
    </row>
    <row r="326" spans="1:63" s="162" customFormat="1" ht="12.95" customHeight="1" x14ac:dyDescent="0.25">
      <c r="A326" s="242" t="s">
        <v>217</v>
      </c>
      <c r="B326" s="217"/>
      <c r="C326" s="232" t="s">
        <v>815</v>
      </c>
      <c r="D326" s="217"/>
      <c r="E326" s="217"/>
      <c r="F326" s="233" t="s">
        <v>519</v>
      </c>
      <c r="G326" s="234" t="s">
        <v>520</v>
      </c>
      <c r="H326" s="234" t="s">
        <v>520</v>
      </c>
      <c r="I326" s="235" t="s">
        <v>120</v>
      </c>
      <c r="J326" s="217"/>
      <c r="K326" s="217"/>
      <c r="L326" s="233">
        <v>80</v>
      </c>
      <c r="M326" s="236" t="s">
        <v>122</v>
      </c>
      <c r="N326" s="233" t="s">
        <v>224</v>
      </c>
      <c r="O326" s="242" t="s">
        <v>806</v>
      </c>
      <c r="P326" s="217" t="s">
        <v>125</v>
      </c>
      <c r="Q326" s="237">
        <v>230000000</v>
      </c>
      <c r="R326" s="233" t="s">
        <v>231</v>
      </c>
      <c r="S326" s="217"/>
      <c r="T326" s="233" t="s">
        <v>167</v>
      </c>
      <c r="U326" s="217"/>
      <c r="V326" s="233"/>
      <c r="W326" s="238">
        <v>0</v>
      </c>
      <c r="X326" s="238">
        <v>90</v>
      </c>
      <c r="Y326" s="238">
        <v>10</v>
      </c>
      <c r="Z326" s="217"/>
      <c r="AA326" s="235" t="s">
        <v>138</v>
      </c>
      <c r="AB326" s="239"/>
      <c r="AC326" s="239"/>
      <c r="AD326" s="239">
        <v>32400000</v>
      </c>
      <c r="AE326" s="239">
        <v>36288000</v>
      </c>
      <c r="AF326" s="239"/>
      <c r="AG326" s="239"/>
      <c r="AH326" s="239">
        <v>64800000</v>
      </c>
      <c r="AI326" s="239">
        <v>72576000</v>
      </c>
      <c r="AJ326" s="239"/>
      <c r="AK326" s="239"/>
      <c r="AL326" s="239">
        <v>64800000</v>
      </c>
      <c r="AM326" s="239">
        <v>72576000</v>
      </c>
      <c r="AN326" s="239"/>
      <c r="AO326" s="239"/>
      <c r="AP326" s="239">
        <v>64800000</v>
      </c>
      <c r="AQ326" s="239">
        <v>72576000</v>
      </c>
      <c r="AR326" s="239"/>
      <c r="AS326" s="239"/>
      <c r="AT326" s="239">
        <v>64800000</v>
      </c>
      <c r="AU326" s="239">
        <v>72576000</v>
      </c>
      <c r="AV326" s="239"/>
      <c r="AW326" s="239">
        <v>0</v>
      </c>
      <c r="AX326" s="239">
        <v>0</v>
      </c>
      <c r="AY326" s="217" t="s">
        <v>129</v>
      </c>
      <c r="AZ326" s="233" t="s">
        <v>782</v>
      </c>
      <c r="BA326" s="233" t="s">
        <v>783</v>
      </c>
      <c r="BB326" s="217"/>
      <c r="BC326" s="217"/>
      <c r="BD326" s="217"/>
      <c r="BE326" s="217"/>
      <c r="BF326" s="217"/>
      <c r="BG326" s="235"/>
      <c r="BH326" s="235"/>
      <c r="BI326" s="235"/>
      <c r="BJ326" s="241"/>
      <c r="BK326" s="241" t="s">
        <v>827</v>
      </c>
    </row>
    <row r="327" spans="1:63" s="162" customFormat="1" ht="12.95" customHeight="1" x14ac:dyDescent="0.25">
      <c r="A327" s="242" t="s">
        <v>217</v>
      </c>
      <c r="B327" s="217"/>
      <c r="C327" s="232" t="s">
        <v>848</v>
      </c>
      <c r="D327" s="217"/>
      <c r="E327" s="217"/>
      <c r="F327" s="233" t="s">
        <v>519</v>
      </c>
      <c r="G327" s="234" t="s">
        <v>520</v>
      </c>
      <c r="H327" s="234" t="s">
        <v>520</v>
      </c>
      <c r="I327" s="235" t="s">
        <v>120</v>
      </c>
      <c r="J327" s="217"/>
      <c r="K327" s="217"/>
      <c r="L327" s="233">
        <v>80</v>
      </c>
      <c r="M327" s="236" t="s">
        <v>122</v>
      </c>
      <c r="N327" s="233" t="s">
        <v>224</v>
      </c>
      <c r="O327" s="233" t="s">
        <v>840</v>
      </c>
      <c r="P327" s="217" t="s">
        <v>125</v>
      </c>
      <c r="Q327" s="237">
        <v>230000000</v>
      </c>
      <c r="R327" s="233" t="s">
        <v>231</v>
      </c>
      <c r="S327" s="217"/>
      <c r="T327" s="233" t="s">
        <v>167</v>
      </c>
      <c r="U327" s="217"/>
      <c r="V327" s="233"/>
      <c r="W327" s="238">
        <v>0</v>
      </c>
      <c r="X327" s="238">
        <v>90</v>
      </c>
      <c r="Y327" s="238">
        <v>10</v>
      </c>
      <c r="Z327" s="217"/>
      <c r="AA327" s="235" t="s">
        <v>138</v>
      </c>
      <c r="AB327" s="239"/>
      <c r="AC327" s="239"/>
      <c r="AD327" s="239">
        <v>32400000</v>
      </c>
      <c r="AE327" s="239">
        <v>36288000</v>
      </c>
      <c r="AF327" s="239"/>
      <c r="AG327" s="239"/>
      <c r="AH327" s="239">
        <v>64800000</v>
      </c>
      <c r="AI327" s="239">
        <v>72576000</v>
      </c>
      <c r="AJ327" s="239"/>
      <c r="AK327" s="239"/>
      <c r="AL327" s="239">
        <v>64800000</v>
      </c>
      <c r="AM327" s="239">
        <v>72576000</v>
      </c>
      <c r="AN327" s="239"/>
      <c r="AO327" s="239"/>
      <c r="AP327" s="239">
        <v>64800000</v>
      </c>
      <c r="AQ327" s="239">
        <v>72576000</v>
      </c>
      <c r="AR327" s="239"/>
      <c r="AS327" s="239"/>
      <c r="AT327" s="239">
        <v>64800000</v>
      </c>
      <c r="AU327" s="239">
        <v>72576000</v>
      </c>
      <c r="AV327" s="239"/>
      <c r="AW327" s="239">
        <v>291600000</v>
      </c>
      <c r="AX327" s="239">
        <v>326592000.00000006</v>
      </c>
      <c r="AY327" s="217" t="s">
        <v>129</v>
      </c>
      <c r="AZ327" s="233" t="s">
        <v>782</v>
      </c>
      <c r="BA327" s="233" t="s">
        <v>783</v>
      </c>
      <c r="BB327" s="217"/>
      <c r="BC327" s="217"/>
      <c r="BD327" s="217"/>
      <c r="BE327" s="217"/>
      <c r="BF327" s="217"/>
      <c r="BG327" s="235"/>
      <c r="BH327" s="235"/>
      <c r="BI327" s="235"/>
      <c r="BJ327" s="241"/>
      <c r="BK327" s="241" t="s">
        <v>827</v>
      </c>
    </row>
    <row r="328" spans="1:63" s="187" customFormat="1" ht="12.95" customHeight="1" x14ac:dyDescent="0.25">
      <c r="A328" s="1" t="s">
        <v>217</v>
      </c>
      <c r="B328" s="1"/>
      <c r="C328" s="174" t="s">
        <v>789</v>
      </c>
      <c r="D328" s="1"/>
      <c r="E328" s="1"/>
      <c r="F328" s="2" t="s">
        <v>519</v>
      </c>
      <c r="G328" s="3" t="s">
        <v>520</v>
      </c>
      <c r="H328" s="3" t="s">
        <v>520</v>
      </c>
      <c r="I328" s="4" t="s">
        <v>120</v>
      </c>
      <c r="J328" s="1"/>
      <c r="K328" s="1"/>
      <c r="L328" s="2">
        <v>80</v>
      </c>
      <c r="M328" s="5" t="s">
        <v>122</v>
      </c>
      <c r="N328" s="2" t="s">
        <v>224</v>
      </c>
      <c r="O328" s="1" t="s">
        <v>398</v>
      </c>
      <c r="P328" s="1" t="s">
        <v>125</v>
      </c>
      <c r="Q328" s="9">
        <v>230000000</v>
      </c>
      <c r="R328" s="2" t="s">
        <v>511</v>
      </c>
      <c r="S328" s="1"/>
      <c r="T328" s="2" t="s">
        <v>167</v>
      </c>
      <c r="U328" s="1"/>
      <c r="V328" s="2"/>
      <c r="W328" s="16">
        <v>0</v>
      </c>
      <c r="X328" s="16">
        <v>90</v>
      </c>
      <c r="Y328" s="16">
        <v>10</v>
      </c>
      <c r="Z328" s="1"/>
      <c r="AA328" s="4" t="s">
        <v>138</v>
      </c>
      <c r="AB328" s="71"/>
      <c r="AC328" s="71"/>
      <c r="AD328" s="71">
        <v>32400000</v>
      </c>
      <c r="AE328" s="71">
        <f t="shared" si="229"/>
        <v>36288000</v>
      </c>
      <c r="AF328" s="71"/>
      <c r="AG328" s="71"/>
      <c r="AH328" s="71">
        <v>64800000</v>
      </c>
      <c r="AI328" s="71">
        <f t="shared" si="225"/>
        <v>72576000</v>
      </c>
      <c r="AJ328" s="71"/>
      <c r="AK328" s="71"/>
      <c r="AL328" s="71">
        <v>64800000</v>
      </c>
      <c r="AM328" s="71">
        <f t="shared" si="226"/>
        <v>72576000</v>
      </c>
      <c r="AN328" s="71"/>
      <c r="AO328" s="71"/>
      <c r="AP328" s="71">
        <v>64800000</v>
      </c>
      <c r="AQ328" s="71">
        <f t="shared" si="227"/>
        <v>72576000</v>
      </c>
      <c r="AR328" s="71"/>
      <c r="AS328" s="71"/>
      <c r="AT328" s="71">
        <v>64800000</v>
      </c>
      <c r="AU328" s="71">
        <f t="shared" si="228"/>
        <v>72576000</v>
      </c>
      <c r="AV328" s="71"/>
      <c r="AW328" s="42">
        <v>0</v>
      </c>
      <c r="AX328" s="42">
        <f t="shared" ref="AX328" si="232">AW328*1.12</f>
        <v>0</v>
      </c>
      <c r="AY328" s="1" t="s">
        <v>129</v>
      </c>
      <c r="AZ328" s="2" t="s">
        <v>784</v>
      </c>
      <c r="BA328" s="2" t="s">
        <v>785</v>
      </c>
      <c r="BB328" s="1"/>
      <c r="BC328" s="1"/>
      <c r="BD328" s="1"/>
      <c r="BE328" s="1"/>
      <c r="BF328" s="1"/>
      <c r="BG328" s="4"/>
      <c r="BH328" s="4"/>
      <c r="BI328" s="4"/>
      <c r="BJ328" s="32"/>
      <c r="BK328" s="32" t="s">
        <v>403</v>
      </c>
    </row>
    <row r="329" spans="1:63" s="162" customFormat="1" ht="12.95" customHeight="1" x14ac:dyDescent="0.25">
      <c r="A329" s="217" t="s">
        <v>217</v>
      </c>
      <c r="B329" s="217"/>
      <c r="C329" s="232" t="s">
        <v>816</v>
      </c>
      <c r="D329" s="217"/>
      <c r="E329" s="217"/>
      <c r="F329" s="233" t="s">
        <v>519</v>
      </c>
      <c r="G329" s="234" t="s">
        <v>520</v>
      </c>
      <c r="H329" s="234" t="s">
        <v>520</v>
      </c>
      <c r="I329" s="235" t="s">
        <v>120</v>
      </c>
      <c r="J329" s="217"/>
      <c r="K329" s="217"/>
      <c r="L329" s="233">
        <v>80</v>
      </c>
      <c r="M329" s="236" t="s">
        <v>122</v>
      </c>
      <c r="N329" s="233" t="s">
        <v>224</v>
      </c>
      <c r="O329" s="217" t="s">
        <v>694</v>
      </c>
      <c r="P329" s="217" t="s">
        <v>125</v>
      </c>
      <c r="Q329" s="237">
        <v>230000000</v>
      </c>
      <c r="R329" s="233" t="s">
        <v>511</v>
      </c>
      <c r="S329" s="217"/>
      <c r="T329" s="233" t="s">
        <v>167</v>
      </c>
      <c r="U329" s="217"/>
      <c r="V329" s="233"/>
      <c r="W329" s="238">
        <v>0</v>
      </c>
      <c r="X329" s="238">
        <v>90</v>
      </c>
      <c r="Y329" s="238">
        <v>10</v>
      </c>
      <c r="Z329" s="217"/>
      <c r="AA329" s="235" t="s">
        <v>138</v>
      </c>
      <c r="AB329" s="239"/>
      <c r="AC329" s="239"/>
      <c r="AD329" s="239">
        <v>32400000</v>
      </c>
      <c r="AE329" s="239">
        <f t="shared" si="229"/>
        <v>36288000</v>
      </c>
      <c r="AF329" s="239"/>
      <c r="AG329" s="239"/>
      <c r="AH329" s="239">
        <v>64800000</v>
      </c>
      <c r="AI329" s="239">
        <f t="shared" si="225"/>
        <v>72576000</v>
      </c>
      <c r="AJ329" s="239"/>
      <c r="AK329" s="239"/>
      <c r="AL329" s="239">
        <v>64800000</v>
      </c>
      <c r="AM329" s="239">
        <f t="shared" si="226"/>
        <v>72576000</v>
      </c>
      <c r="AN329" s="239"/>
      <c r="AO329" s="239"/>
      <c r="AP329" s="239">
        <v>64800000</v>
      </c>
      <c r="AQ329" s="239">
        <f t="shared" si="227"/>
        <v>72576000</v>
      </c>
      <c r="AR329" s="239"/>
      <c r="AS329" s="239"/>
      <c r="AT329" s="239">
        <v>64800000</v>
      </c>
      <c r="AU329" s="239">
        <f t="shared" si="228"/>
        <v>72576000</v>
      </c>
      <c r="AV329" s="239"/>
      <c r="AW329" s="240">
        <v>0</v>
      </c>
      <c r="AX329" s="240">
        <f t="shared" si="206"/>
        <v>0</v>
      </c>
      <c r="AY329" s="217" t="s">
        <v>129</v>
      </c>
      <c r="AZ329" s="233" t="s">
        <v>784</v>
      </c>
      <c r="BA329" s="233" t="s">
        <v>785</v>
      </c>
      <c r="BB329" s="217"/>
      <c r="BC329" s="217"/>
      <c r="BD329" s="217"/>
      <c r="BE329" s="217"/>
      <c r="BF329" s="217"/>
      <c r="BG329" s="235"/>
      <c r="BH329" s="235"/>
      <c r="BI329" s="235"/>
      <c r="BJ329" s="241"/>
      <c r="BK329" s="241"/>
    </row>
    <row r="330" spans="1:63" s="162" customFormat="1" ht="12.95" customHeight="1" x14ac:dyDescent="0.25">
      <c r="A330" s="242" t="s">
        <v>217</v>
      </c>
      <c r="B330" s="217"/>
      <c r="C330" s="232" t="s">
        <v>816</v>
      </c>
      <c r="D330" s="217"/>
      <c r="E330" s="217"/>
      <c r="F330" s="233" t="s">
        <v>519</v>
      </c>
      <c r="G330" s="234" t="s">
        <v>520</v>
      </c>
      <c r="H330" s="234" t="s">
        <v>520</v>
      </c>
      <c r="I330" s="235" t="s">
        <v>120</v>
      </c>
      <c r="J330" s="217"/>
      <c r="K330" s="217"/>
      <c r="L330" s="233">
        <v>80</v>
      </c>
      <c r="M330" s="236" t="s">
        <v>122</v>
      </c>
      <c r="N330" s="233" t="s">
        <v>224</v>
      </c>
      <c r="O330" s="242" t="s">
        <v>806</v>
      </c>
      <c r="P330" s="217" t="s">
        <v>125</v>
      </c>
      <c r="Q330" s="237">
        <v>230000000</v>
      </c>
      <c r="R330" s="233" t="s">
        <v>511</v>
      </c>
      <c r="S330" s="217"/>
      <c r="T330" s="233" t="s">
        <v>167</v>
      </c>
      <c r="U330" s="217"/>
      <c r="V330" s="233"/>
      <c r="W330" s="238">
        <v>0</v>
      </c>
      <c r="X330" s="238">
        <v>90</v>
      </c>
      <c r="Y330" s="238">
        <v>10</v>
      </c>
      <c r="Z330" s="217"/>
      <c r="AA330" s="235" t="s">
        <v>138</v>
      </c>
      <c r="AB330" s="239"/>
      <c r="AC330" s="239"/>
      <c r="AD330" s="239">
        <v>32400000</v>
      </c>
      <c r="AE330" s="239">
        <v>36288000</v>
      </c>
      <c r="AF330" s="239"/>
      <c r="AG330" s="239"/>
      <c r="AH330" s="239">
        <v>64800000</v>
      </c>
      <c r="AI330" s="239">
        <v>72576000</v>
      </c>
      <c r="AJ330" s="239"/>
      <c r="AK330" s="239"/>
      <c r="AL330" s="239">
        <v>64800000</v>
      </c>
      <c r="AM330" s="239">
        <v>72576000</v>
      </c>
      <c r="AN330" s="239"/>
      <c r="AO330" s="239"/>
      <c r="AP330" s="239">
        <v>64800000</v>
      </c>
      <c r="AQ330" s="239">
        <v>72576000</v>
      </c>
      <c r="AR330" s="239"/>
      <c r="AS330" s="239"/>
      <c r="AT330" s="239">
        <v>64800000</v>
      </c>
      <c r="AU330" s="239">
        <v>72576000</v>
      </c>
      <c r="AV330" s="239"/>
      <c r="AW330" s="239">
        <v>0</v>
      </c>
      <c r="AX330" s="239">
        <v>0</v>
      </c>
      <c r="AY330" s="217" t="s">
        <v>129</v>
      </c>
      <c r="AZ330" s="233" t="s">
        <v>784</v>
      </c>
      <c r="BA330" s="233" t="s">
        <v>785</v>
      </c>
      <c r="BB330" s="217"/>
      <c r="BC330" s="217"/>
      <c r="BD330" s="217"/>
      <c r="BE330" s="217"/>
      <c r="BF330" s="217"/>
      <c r="BG330" s="235"/>
      <c r="BH330" s="235"/>
      <c r="BI330" s="235"/>
      <c r="BJ330" s="241"/>
      <c r="BK330" s="241" t="s">
        <v>827</v>
      </c>
    </row>
    <row r="331" spans="1:63" s="162" customFormat="1" ht="12.95" customHeight="1" x14ac:dyDescent="0.25">
      <c r="A331" s="242" t="s">
        <v>217</v>
      </c>
      <c r="B331" s="217"/>
      <c r="C331" s="232" t="s">
        <v>849</v>
      </c>
      <c r="D331" s="217"/>
      <c r="E331" s="217"/>
      <c r="F331" s="233" t="s">
        <v>519</v>
      </c>
      <c r="G331" s="234" t="s">
        <v>520</v>
      </c>
      <c r="H331" s="234" t="s">
        <v>520</v>
      </c>
      <c r="I331" s="235" t="s">
        <v>120</v>
      </c>
      <c r="J331" s="217"/>
      <c r="K331" s="217"/>
      <c r="L331" s="233">
        <v>80</v>
      </c>
      <c r="M331" s="236" t="s">
        <v>122</v>
      </c>
      <c r="N331" s="233" t="s">
        <v>224</v>
      </c>
      <c r="O331" s="233" t="s">
        <v>840</v>
      </c>
      <c r="P331" s="217" t="s">
        <v>125</v>
      </c>
      <c r="Q331" s="237">
        <v>230000000</v>
      </c>
      <c r="R331" s="233" t="s">
        <v>511</v>
      </c>
      <c r="S331" s="217"/>
      <c r="T331" s="233" t="s">
        <v>167</v>
      </c>
      <c r="U331" s="217"/>
      <c r="V331" s="233"/>
      <c r="W331" s="238">
        <v>0</v>
      </c>
      <c r="X331" s="238">
        <v>90</v>
      </c>
      <c r="Y331" s="238">
        <v>10</v>
      </c>
      <c r="Z331" s="217"/>
      <c r="AA331" s="235" t="s">
        <v>138</v>
      </c>
      <c r="AB331" s="239"/>
      <c r="AC331" s="239"/>
      <c r="AD331" s="239">
        <v>32400000</v>
      </c>
      <c r="AE331" s="239">
        <v>36288000</v>
      </c>
      <c r="AF331" s="239"/>
      <c r="AG331" s="239"/>
      <c r="AH331" s="239">
        <v>64800000</v>
      </c>
      <c r="AI331" s="239">
        <v>72576000</v>
      </c>
      <c r="AJ331" s="239"/>
      <c r="AK331" s="239"/>
      <c r="AL331" s="239">
        <v>64800000</v>
      </c>
      <c r="AM331" s="239">
        <v>72576000</v>
      </c>
      <c r="AN331" s="239"/>
      <c r="AO331" s="239"/>
      <c r="AP331" s="239">
        <v>64800000</v>
      </c>
      <c r="AQ331" s="239">
        <v>72576000</v>
      </c>
      <c r="AR331" s="239"/>
      <c r="AS331" s="239"/>
      <c r="AT331" s="239">
        <v>64800000</v>
      </c>
      <c r="AU331" s="239">
        <v>72576000</v>
      </c>
      <c r="AV331" s="239"/>
      <c r="AW331" s="239">
        <v>291600000</v>
      </c>
      <c r="AX331" s="239">
        <v>326592000.00000006</v>
      </c>
      <c r="AY331" s="217" t="s">
        <v>129</v>
      </c>
      <c r="AZ331" s="233" t="s">
        <v>784</v>
      </c>
      <c r="BA331" s="233" t="s">
        <v>785</v>
      </c>
      <c r="BB331" s="217"/>
      <c r="BC331" s="217"/>
      <c r="BD331" s="217"/>
      <c r="BE331" s="217"/>
      <c r="BF331" s="217"/>
      <c r="BG331" s="235"/>
      <c r="BH331" s="235"/>
      <c r="BI331" s="235"/>
      <c r="BJ331" s="241"/>
      <c r="BK331" s="241" t="s">
        <v>827</v>
      </c>
    </row>
    <row r="332" spans="1:63" s="165" customFormat="1" ht="12.95" customHeight="1" x14ac:dyDescent="0.25">
      <c r="A332" s="15" t="s">
        <v>150</v>
      </c>
      <c r="B332" s="6"/>
      <c r="C332" s="15" t="s">
        <v>809</v>
      </c>
      <c r="D332" s="15"/>
      <c r="E332" s="15"/>
      <c r="F332" s="200" t="s">
        <v>804</v>
      </c>
      <c r="G332" s="200" t="s">
        <v>805</v>
      </c>
      <c r="H332" s="200" t="s">
        <v>805</v>
      </c>
      <c r="I332" s="12" t="s">
        <v>143</v>
      </c>
      <c r="J332" s="6" t="s">
        <v>149</v>
      </c>
      <c r="K332" s="12"/>
      <c r="L332" s="12">
        <v>100</v>
      </c>
      <c r="M332" s="6">
        <v>230000000</v>
      </c>
      <c r="N332" s="6" t="s">
        <v>137</v>
      </c>
      <c r="O332" s="69" t="s">
        <v>806</v>
      </c>
      <c r="P332" s="6" t="s">
        <v>125</v>
      </c>
      <c r="Q332" s="6" t="s">
        <v>122</v>
      </c>
      <c r="R332" s="6" t="s">
        <v>174</v>
      </c>
      <c r="S332" s="6"/>
      <c r="T332" s="6" t="s">
        <v>127</v>
      </c>
      <c r="U332" s="6"/>
      <c r="V332" s="6"/>
      <c r="W332" s="17">
        <v>100</v>
      </c>
      <c r="X332" s="17">
        <v>0</v>
      </c>
      <c r="Y332" s="17">
        <v>0</v>
      </c>
      <c r="Z332" s="12"/>
      <c r="AA332" s="6" t="s">
        <v>138</v>
      </c>
      <c r="AB332" s="17"/>
      <c r="AC332" s="8"/>
      <c r="AD332" s="71">
        <v>237308230</v>
      </c>
      <c r="AE332" s="71">
        <f>AD332*1.12</f>
        <v>265785217.60000002</v>
      </c>
      <c r="AF332" s="19"/>
      <c r="AG332" s="19"/>
      <c r="AH332" s="71">
        <v>237308230</v>
      </c>
      <c r="AI332" s="71">
        <f>AH332*1.12</f>
        <v>265785217.60000002</v>
      </c>
      <c r="AJ332" s="19"/>
      <c r="AK332" s="19"/>
      <c r="AL332" s="71">
        <v>237308230</v>
      </c>
      <c r="AM332" s="71">
        <f>AL332*1.12</f>
        <v>265785217.60000002</v>
      </c>
      <c r="AN332" s="71"/>
      <c r="AO332" s="19"/>
      <c r="AP332" s="19"/>
      <c r="AQ332" s="19"/>
      <c r="AR332" s="71"/>
      <c r="AS332" s="19"/>
      <c r="AT332" s="19"/>
      <c r="AU332" s="19"/>
      <c r="AV332" s="19"/>
      <c r="AW332" s="41">
        <v>0</v>
      </c>
      <c r="AX332" s="41">
        <f>AW332*1.12</f>
        <v>0</v>
      </c>
      <c r="AY332" s="6" t="s">
        <v>129</v>
      </c>
      <c r="AZ332" s="6" t="s">
        <v>807</v>
      </c>
      <c r="BA332" s="6" t="s">
        <v>808</v>
      </c>
      <c r="BB332" s="6"/>
      <c r="BC332" s="6"/>
      <c r="BD332" s="6"/>
      <c r="BE332" s="6"/>
      <c r="BF332" s="6"/>
      <c r="BG332" s="6"/>
      <c r="BH332" s="6"/>
      <c r="BI332" s="6"/>
      <c r="BJ332" s="6"/>
      <c r="BK332" s="27" t="s">
        <v>403</v>
      </c>
    </row>
    <row r="333" spans="1:63" s="162" customFormat="1" ht="12.95" customHeight="1" x14ac:dyDescent="0.25">
      <c r="A333" s="245" t="s">
        <v>150</v>
      </c>
      <c r="B333" s="222"/>
      <c r="C333" s="276" t="s">
        <v>842</v>
      </c>
      <c r="D333" s="243"/>
      <c r="E333" s="243"/>
      <c r="F333" s="277" t="s">
        <v>804</v>
      </c>
      <c r="G333" s="243" t="s">
        <v>805</v>
      </c>
      <c r="H333" s="243" t="s">
        <v>805</v>
      </c>
      <c r="I333" s="107" t="s">
        <v>143</v>
      </c>
      <c r="J333" s="278" t="s">
        <v>149</v>
      </c>
      <c r="K333" s="272"/>
      <c r="L333" s="243">
        <v>100</v>
      </c>
      <c r="M333" s="243" t="s">
        <v>197</v>
      </c>
      <c r="N333" s="279" t="s">
        <v>843</v>
      </c>
      <c r="O333" s="272" t="s">
        <v>840</v>
      </c>
      <c r="P333" s="243" t="s">
        <v>125</v>
      </c>
      <c r="Q333" s="272" t="s">
        <v>122</v>
      </c>
      <c r="R333" s="243" t="s">
        <v>174</v>
      </c>
      <c r="S333" s="272"/>
      <c r="T333" s="280" t="s">
        <v>127</v>
      </c>
      <c r="U333" s="280"/>
      <c r="V333" s="280"/>
      <c r="W333" s="243">
        <v>30</v>
      </c>
      <c r="X333" s="273">
        <v>0</v>
      </c>
      <c r="Y333" s="281">
        <v>70</v>
      </c>
      <c r="Z333" s="282"/>
      <c r="AA333" s="282" t="s">
        <v>138</v>
      </c>
      <c r="AB333" s="282"/>
      <c r="AC333" s="282"/>
      <c r="AD333" s="282">
        <v>237308230</v>
      </c>
      <c r="AE333" s="282">
        <v>265785217.60000002</v>
      </c>
      <c r="AF333" s="282">
        <v>1</v>
      </c>
      <c r="AG333" s="282"/>
      <c r="AH333" s="282">
        <v>237308230</v>
      </c>
      <c r="AI333" s="282">
        <f>237308230*1.12</f>
        <v>265785217.60000002</v>
      </c>
      <c r="AJ333" s="282">
        <v>1</v>
      </c>
      <c r="AK333" s="282"/>
      <c r="AL333" s="282">
        <v>237308230</v>
      </c>
      <c r="AM333" s="282">
        <f>237308230*1.12</f>
        <v>265785217.60000002</v>
      </c>
      <c r="AN333" s="282"/>
      <c r="AO333" s="282"/>
      <c r="AP333" s="282"/>
      <c r="AQ333" s="282"/>
      <c r="AR333" s="282"/>
      <c r="AS333" s="282"/>
      <c r="AT333" s="282"/>
      <c r="AU333" s="282"/>
      <c r="AV333" s="282"/>
      <c r="AW333" s="282">
        <v>711924690</v>
      </c>
      <c r="AX333" s="283">
        <v>797355652.80000007</v>
      </c>
      <c r="AY333" s="282" t="s">
        <v>203</v>
      </c>
      <c r="AZ333" s="243" t="s">
        <v>807</v>
      </c>
      <c r="BA333" s="272" t="s">
        <v>808</v>
      </c>
      <c r="BB333" s="272"/>
      <c r="BC333" s="243"/>
      <c r="BD333" s="243"/>
      <c r="BE333" s="243"/>
      <c r="BF333" s="243"/>
      <c r="BG333" s="243"/>
      <c r="BH333" s="273"/>
      <c r="BI333" s="273"/>
      <c r="BJ333" s="273"/>
      <c r="BK333" s="241" t="s">
        <v>844</v>
      </c>
    </row>
    <row r="334" spans="1:63" s="162" customFormat="1" ht="12.95" customHeight="1" x14ac:dyDescent="0.25">
      <c r="A334" s="243" t="s">
        <v>169</v>
      </c>
      <c r="B334" s="243"/>
      <c r="C334" s="232" t="s">
        <v>834</v>
      </c>
      <c r="D334" s="217"/>
      <c r="E334" s="217"/>
      <c r="F334" s="234" t="s">
        <v>170</v>
      </c>
      <c r="G334" s="235" t="s">
        <v>171</v>
      </c>
      <c r="H334" s="217" t="s">
        <v>171</v>
      </c>
      <c r="I334" s="217" t="s">
        <v>172</v>
      </c>
      <c r="J334" s="233" t="s">
        <v>358</v>
      </c>
      <c r="K334" s="236"/>
      <c r="L334" s="233">
        <v>100</v>
      </c>
      <c r="M334" s="217">
        <v>230000000</v>
      </c>
      <c r="N334" s="217" t="s">
        <v>165</v>
      </c>
      <c r="O334" s="237" t="s">
        <v>806</v>
      </c>
      <c r="P334" s="233" t="s">
        <v>125</v>
      </c>
      <c r="Q334" s="217">
        <v>230000000</v>
      </c>
      <c r="R334" s="233" t="s">
        <v>174</v>
      </c>
      <c r="S334" s="217"/>
      <c r="T334" s="233"/>
      <c r="U334" s="238" t="s">
        <v>695</v>
      </c>
      <c r="V334" s="238" t="s">
        <v>167</v>
      </c>
      <c r="W334" s="238">
        <v>0</v>
      </c>
      <c r="X334" s="217">
        <v>100</v>
      </c>
      <c r="Y334" s="235">
        <v>0</v>
      </c>
      <c r="Z334" s="239"/>
      <c r="AA334" s="239" t="s">
        <v>138</v>
      </c>
      <c r="AB334" s="239"/>
      <c r="AC334" s="239"/>
      <c r="AD334" s="239"/>
      <c r="AE334" s="239"/>
      <c r="AF334" s="239"/>
      <c r="AG334" s="239"/>
      <c r="AH334" s="239">
        <v>18475721</v>
      </c>
      <c r="AI334" s="239">
        <f>AH334*1.12</f>
        <v>20692807.520000003</v>
      </c>
      <c r="AJ334" s="239"/>
      <c r="AK334" s="239"/>
      <c r="AL334" s="239">
        <v>19214749.84</v>
      </c>
      <c r="AM334" s="239">
        <f>AL334*1.12</f>
        <v>21520519.820800003</v>
      </c>
      <c r="AN334" s="239"/>
      <c r="AO334" s="239"/>
      <c r="AP334" s="239">
        <v>19983339.829999998</v>
      </c>
      <c r="AQ334" s="239">
        <f>AP334*1.12</f>
        <v>22381340.6096</v>
      </c>
      <c r="AR334" s="239"/>
      <c r="AS334" s="239"/>
      <c r="AT334" s="239">
        <v>20782673.43</v>
      </c>
      <c r="AU334" s="239">
        <f>AT334*1.12</f>
        <v>23276594.241600003</v>
      </c>
      <c r="AV334" s="239"/>
      <c r="AW334" s="239">
        <v>0</v>
      </c>
      <c r="AX334" s="239">
        <f>AW334*1.12</f>
        <v>0</v>
      </c>
      <c r="AY334" s="244">
        <v>120240021112</v>
      </c>
      <c r="AZ334" s="239" t="s">
        <v>835</v>
      </c>
      <c r="BA334" s="217" t="s">
        <v>836</v>
      </c>
      <c r="BB334" s="233"/>
      <c r="BC334" s="233"/>
      <c r="BD334" s="217"/>
      <c r="BE334" s="217"/>
      <c r="BF334" s="217"/>
      <c r="BG334" s="217"/>
      <c r="BH334" s="217"/>
      <c r="BI334" s="235"/>
      <c r="BJ334" s="235"/>
      <c r="BK334" s="241" t="s">
        <v>837</v>
      </c>
    </row>
    <row r="335" spans="1:63" ht="12.95" customHeight="1" x14ac:dyDescent="0.25">
      <c r="A335" s="306" t="s">
        <v>169</v>
      </c>
      <c r="B335" s="307"/>
      <c r="C335" s="232" t="s">
        <v>845</v>
      </c>
      <c r="D335" s="28"/>
      <c r="E335" s="1"/>
      <c r="F335" s="2" t="s">
        <v>170</v>
      </c>
      <c r="G335" s="3" t="s">
        <v>171</v>
      </c>
      <c r="H335" s="3" t="s">
        <v>171</v>
      </c>
      <c r="I335" s="4" t="s">
        <v>172</v>
      </c>
      <c r="J335" s="1" t="s">
        <v>358</v>
      </c>
      <c r="K335" s="1"/>
      <c r="L335" s="2">
        <v>100</v>
      </c>
      <c r="M335" s="1">
        <v>230000000</v>
      </c>
      <c r="N335" s="1" t="s">
        <v>165</v>
      </c>
      <c r="O335" s="233" t="s">
        <v>840</v>
      </c>
      <c r="P335" s="1" t="s">
        <v>125</v>
      </c>
      <c r="Q335" s="1">
        <v>230000000</v>
      </c>
      <c r="R335" s="1" t="s">
        <v>174</v>
      </c>
      <c r="S335" s="1"/>
      <c r="T335" s="1"/>
      <c r="U335" s="1" t="s">
        <v>695</v>
      </c>
      <c r="V335" s="1" t="s">
        <v>167</v>
      </c>
      <c r="W335" s="1">
        <v>0</v>
      </c>
      <c r="X335" s="1">
        <v>100</v>
      </c>
      <c r="Y335" s="1">
        <v>0</v>
      </c>
      <c r="Z335" s="1"/>
      <c r="AA335" s="4" t="s">
        <v>138</v>
      </c>
      <c r="AB335" s="21"/>
      <c r="AC335" s="18"/>
      <c r="AD335" s="21"/>
      <c r="AE335" s="40"/>
      <c r="AF335" s="18"/>
      <c r="AG335" s="18"/>
      <c r="AH335" s="18">
        <v>18475721</v>
      </c>
      <c r="AI335" s="40">
        <v>20692807.520000003</v>
      </c>
      <c r="AJ335" s="18"/>
      <c r="AK335" s="18"/>
      <c r="AL335" s="18">
        <v>19214749.84</v>
      </c>
      <c r="AM335" s="40">
        <v>21520519.820800003</v>
      </c>
      <c r="AN335" s="71"/>
      <c r="AO335" s="71"/>
      <c r="AP335" s="71">
        <v>19983339.829999998</v>
      </c>
      <c r="AQ335" s="71">
        <v>22381340.6096</v>
      </c>
      <c r="AR335" s="71"/>
      <c r="AS335" s="71"/>
      <c r="AT335" s="71">
        <v>20782673.43</v>
      </c>
      <c r="AU335" s="71">
        <v>23276594.241600003</v>
      </c>
      <c r="AV335" s="85"/>
      <c r="AW335" s="40">
        <v>0</v>
      </c>
      <c r="AX335" s="40">
        <v>0</v>
      </c>
      <c r="AY335" s="6" t="s">
        <v>129</v>
      </c>
      <c r="AZ335" s="6" t="s">
        <v>835</v>
      </c>
      <c r="BA335" s="6" t="s">
        <v>836</v>
      </c>
      <c r="BB335" s="1"/>
      <c r="BC335" s="1"/>
      <c r="BD335" s="1"/>
      <c r="BE335" s="1"/>
      <c r="BF335" s="1"/>
      <c r="BG335" s="1"/>
      <c r="BH335" s="1"/>
      <c r="BI335" s="1"/>
      <c r="BJ335" s="28"/>
      <c r="BK335" s="32" t="s">
        <v>905</v>
      </c>
    </row>
    <row r="336" spans="1:63" ht="12.95" customHeight="1" x14ac:dyDescent="0.25">
      <c r="A336" s="172" t="s">
        <v>856</v>
      </c>
      <c r="B336" s="172"/>
      <c r="C336" s="158" t="s">
        <v>857</v>
      </c>
      <c r="D336" s="158"/>
      <c r="E336" s="158"/>
      <c r="F336" s="158" t="s">
        <v>858</v>
      </c>
      <c r="G336" s="152" t="s">
        <v>859</v>
      </c>
      <c r="H336" s="158" t="s">
        <v>859</v>
      </c>
      <c r="I336" s="158" t="s">
        <v>172</v>
      </c>
      <c r="J336" s="158" t="s">
        <v>173</v>
      </c>
      <c r="K336" s="152"/>
      <c r="L336" s="152">
        <v>100</v>
      </c>
      <c r="M336" s="158">
        <v>230000000</v>
      </c>
      <c r="N336" s="181" t="s">
        <v>123</v>
      </c>
      <c r="O336" s="152" t="s">
        <v>854</v>
      </c>
      <c r="P336" s="152" t="s">
        <v>125</v>
      </c>
      <c r="Q336" s="152" t="s">
        <v>122</v>
      </c>
      <c r="R336" s="152" t="s">
        <v>382</v>
      </c>
      <c r="S336" s="158"/>
      <c r="T336" s="158"/>
      <c r="U336" s="152" t="s">
        <v>695</v>
      </c>
      <c r="V336" s="152" t="s">
        <v>860</v>
      </c>
      <c r="W336" s="152">
        <v>100</v>
      </c>
      <c r="X336" s="158">
        <v>0</v>
      </c>
      <c r="Y336" s="156">
        <v>0</v>
      </c>
      <c r="Z336" s="158"/>
      <c r="AA336" s="158" t="s">
        <v>861</v>
      </c>
      <c r="AB336" s="152"/>
      <c r="AC336" s="158"/>
      <c r="AD336" s="284"/>
      <c r="AE336" s="284"/>
      <c r="AF336" s="158"/>
      <c r="AG336" s="158">
        <v>2447380140.4345975</v>
      </c>
      <c r="AH336" s="284">
        <v>2447380140.4345975</v>
      </c>
      <c r="AI336" s="284">
        <v>2447380140.4345975</v>
      </c>
      <c r="AJ336" s="284"/>
      <c r="AK336" s="158">
        <v>2314576290.9670248</v>
      </c>
      <c r="AL336" s="284">
        <v>2314576290.9670248</v>
      </c>
      <c r="AM336" s="284">
        <v>2314576290.9670248</v>
      </c>
      <c r="AN336" s="284"/>
      <c r="AO336" s="158">
        <v>2294005113.4155335</v>
      </c>
      <c r="AP336" s="284">
        <v>2294005113.4155335</v>
      </c>
      <c r="AQ336" s="284">
        <v>2294005113.4155335</v>
      </c>
      <c r="AR336" s="284"/>
      <c r="AS336" s="152"/>
      <c r="AT336" s="152"/>
      <c r="AU336" s="152"/>
      <c r="AV336" s="152"/>
      <c r="AW336" s="285">
        <v>7055961544.8171558</v>
      </c>
      <c r="AX336" s="286">
        <v>7055961544.8171558</v>
      </c>
      <c r="AY336" s="287">
        <v>120240021112</v>
      </c>
      <c r="AZ336" s="156" t="s">
        <v>862</v>
      </c>
      <c r="BA336" s="288" t="s">
        <v>863</v>
      </c>
      <c r="BB336" s="158"/>
      <c r="BC336" s="158"/>
      <c r="BD336" s="158"/>
      <c r="BE336" s="158"/>
      <c r="BF336" s="158"/>
      <c r="BG336" s="158"/>
      <c r="BH336" s="152"/>
      <c r="BI336" s="152"/>
      <c r="BJ336" s="152"/>
      <c r="BK336" s="28" t="s">
        <v>864</v>
      </c>
    </row>
    <row r="337" spans="1:64" ht="12.95" customHeight="1" x14ac:dyDescent="0.25">
      <c r="A337" s="172" t="s">
        <v>856</v>
      </c>
      <c r="B337" s="172"/>
      <c r="C337" s="158" t="s">
        <v>865</v>
      </c>
      <c r="D337" s="158"/>
      <c r="E337" s="158"/>
      <c r="F337" s="158" t="s">
        <v>858</v>
      </c>
      <c r="G337" s="152" t="s">
        <v>859</v>
      </c>
      <c r="H337" s="158" t="s">
        <v>859</v>
      </c>
      <c r="I337" s="158" t="s">
        <v>172</v>
      </c>
      <c r="J337" s="158" t="s">
        <v>173</v>
      </c>
      <c r="K337" s="152"/>
      <c r="L337" s="152">
        <v>100</v>
      </c>
      <c r="M337" s="158">
        <v>230000000</v>
      </c>
      <c r="N337" s="181" t="s">
        <v>123</v>
      </c>
      <c r="O337" s="152" t="s">
        <v>854</v>
      </c>
      <c r="P337" s="152" t="s">
        <v>125</v>
      </c>
      <c r="Q337" s="152" t="s">
        <v>122</v>
      </c>
      <c r="R337" s="152" t="s">
        <v>382</v>
      </c>
      <c r="S337" s="158"/>
      <c r="T337" s="158"/>
      <c r="U337" s="152" t="s">
        <v>695</v>
      </c>
      <c r="V337" s="152" t="s">
        <v>860</v>
      </c>
      <c r="W337" s="152">
        <v>100</v>
      </c>
      <c r="X337" s="158">
        <v>0</v>
      </c>
      <c r="Y337" s="156">
        <v>0</v>
      </c>
      <c r="Z337" s="158"/>
      <c r="AA337" s="158" t="s">
        <v>138</v>
      </c>
      <c r="AB337" s="152"/>
      <c r="AC337" s="158"/>
      <c r="AD337" s="284"/>
      <c r="AE337" s="284"/>
      <c r="AF337" s="158"/>
      <c r="AG337" s="158">
        <v>4262005309.8349009</v>
      </c>
      <c r="AH337" s="284">
        <v>4262005309.8349009</v>
      </c>
      <c r="AI337" s="284">
        <v>4773445947.015089</v>
      </c>
      <c r="AJ337" s="284"/>
      <c r="AK337" s="158">
        <v>4339892030.2599792</v>
      </c>
      <c r="AL337" s="284">
        <v>4339892030.2599792</v>
      </c>
      <c r="AM337" s="284">
        <v>4860679073.8911772</v>
      </c>
      <c r="AN337" s="284"/>
      <c r="AO337" s="158">
        <v>4286880227.6742163</v>
      </c>
      <c r="AP337" s="284">
        <v>4286880227.6742163</v>
      </c>
      <c r="AQ337" s="284">
        <v>4801305854.9951229</v>
      </c>
      <c r="AR337" s="284"/>
      <c r="AS337" s="152"/>
      <c r="AT337" s="152"/>
      <c r="AU337" s="152"/>
      <c r="AV337" s="152"/>
      <c r="AW337" s="285">
        <v>12888777567.769096</v>
      </c>
      <c r="AX337" s="286">
        <v>14435430875.901388</v>
      </c>
      <c r="AY337" s="287">
        <v>120240021112</v>
      </c>
      <c r="AZ337" s="156" t="s">
        <v>866</v>
      </c>
      <c r="BA337" s="288" t="s">
        <v>867</v>
      </c>
      <c r="BB337" s="158"/>
      <c r="BC337" s="158"/>
      <c r="BD337" s="158"/>
      <c r="BE337" s="158"/>
      <c r="BF337" s="158"/>
      <c r="BG337" s="158"/>
      <c r="BH337" s="152"/>
      <c r="BI337" s="152"/>
      <c r="BJ337" s="152"/>
      <c r="BK337" s="28" t="s">
        <v>864</v>
      </c>
    </row>
    <row r="338" spans="1:64" ht="12.95" customHeight="1" x14ac:dyDescent="0.25">
      <c r="A338" s="172" t="s">
        <v>856</v>
      </c>
      <c r="B338" s="172"/>
      <c r="C338" s="158" t="s">
        <v>868</v>
      </c>
      <c r="D338" s="158"/>
      <c r="E338" s="158"/>
      <c r="F338" s="158" t="s">
        <v>858</v>
      </c>
      <c r="G338" s="152" t="s">
        <v>859</v>
      </c>
      <c r="H338" s="158" t="s">
        <v>859</v>
      </c>
      <c r="I338" s="158" t="s">
        <v>172</v>
      </c>
      <c r="J338" s="158" t="s">
        <v>173</v>
      </c>
      <c r="K338" s="152"/>
      <c r="L338" s="152">
        <v>100</v>
      </c>
      <c r="M338" s="158">
        <v>230000000</v>
      </c>
      <c r="N338" s="181" t="s">
        <v>137</v>
      </c>
      <c r="O338" s="152" t="s">
        <v>854</v>
      </c>
      <c r="P338" s="152" t="s">
        <v>869</v>
      </c>
      <c r="Q338" s="152">
        <v>396653000</v>
      </c>
      <c r="R338" s="152" t="s">
        <v>870</v>
      </c>
      <c r="S338" s="158"/>
      <c r="T338" s="158"/>
      <c r="U338" s="152" t="s">
        <v>695</v>
      </c>
      <c r="V338" s="152" t="s">
        <v>860</v>
      </c>
      <c r="W338" s="152">
        <v>100</v>
      </c>
      <c r="X338" s="158">
        <v>0</v>
      </c>
      <c r="Y338" s="156">
        <v>0</v>
      </c>
      <c r="Z338" s="158"/>
      <c r="AA338" s="158" t="s">
        <v>861</v>
      </c>
      <c r="AB338" s="152"/>
      <c r="AC338" s="158"/>
      <c r="AD338" s="284"/>
      <c r="AE338" s="284"/>
      <c r="AF338" s="158"/>
      <c r="AG338" s="158">
        <v>3537604413.056901</v>
      </c>
      <c r="AH338" s="284">
        <v>3537604413.056901</v>
      </c>
      <c r="AI338" s="284">
        <v>3537604413.056901</v>
      </c>
      <c r="AJ338" s="284"/>
      <c r="AK338" s="158">
        <v>3343804040.1937017</v>
      </c>
      <c r="AL338" s="284">
        <v>3343804040.1937017</v>
      </c>
      <c r="AM338" s="284">
        <v>3343804040.1937017</v>
      </c>
      <c r="AN338" s="284"/>
      <c r="AO338" s="158">
        <v>3312400587.486084</v>
      </c>
      <c r="AP338" s="284">
        <v>3312400587.486084</v>
      </c>
      <c r="AQ338" s="284">
        <v>3312400587.486084</v>
      </c>
      <c r="AR338" s="284"/>
      <c r="AS338" s="152"/>
      <c r="AT338" s="152"/>
      <c r="AU338" s="152"/>
      <c r="AV338" s="152"/>
      <c r="AW338" s="285">
        <v>10193809040.736687</v>
      </c>
      <c r="AX338" s="286">
        <v>10193809040.736687</v>
      </c>
      <c r="AY338" s="287">
        <v>120240021112</v>
      </c>
      <c r="AZ338" s="156" t="s">
        <v>871</v>
      </c>
      <c r="BA338" s="158" t="s">
        <v>872</v>
      </c>
      <c r="BB338" s="158"/>
      <c r="BC338" s="158"/>
      <c r="BD338" s="158"/>
      <c r="BE338" s="158"/>
      <c r="BF338" s="158"/>
      <c r="BG338" s="158"/>
      <c r="BH338" s="152"/>
      <c r="BI338" s="152"/>
      <c r="BJ338" s="152"/>
      <c r="BK338" s="28" t="s">
        <v>864</v>
      </c>
    </row>
    <row r="339" spans="1:64" ht="12.95" customHeight="1" x14ac:dyDescent="0.25">
      <c r="A339" s="172" t="s">
        <v>856</v>
      </c>
      <c r="B339" s="172"/>
      <c r="C339" s="158" t="s">
        <v>873</v>
      </c>
      <c r="D339" s="158"/>
      <c r="E339" s="158"/>
      <c r="F339" s="158" t="s">
        <v>858</v>
      </c>
      <c r="G339" s="152" t="s">
        <v>859</v>
      </c>
      <c r="H339" s="158" t="s">
        <v>859</v>
      </c>
      <c r="I339" s="158" t="s">
        <v>172</v>
      </c>
      <c r="J339" s="158" t="s">
        <v>173</v>
      </c>
      <c r="K339" s="152"/>
      <c r="L339" s="152">
        <v>100</v>
      </c>
      <c r="M339" s="158">
        <v>230000000</v>
      </c>
      <c r="N339" s="181" t="s">
        <v>123</v>
      </c>
      <c r="O339" s="152" t="s">
        <v>854</v>
      </c>
      <c r="P339" s="152" t="s">
        <v>125</v>
      </c>
      <c r="Q339" s="152" t="s">
        <v>197</v>
      </c>
      <c r="R339" s="152" t="s">
        <v>874</v>
      </c>
      <c r="S339" s="158"/>
      <c r="T339" s="158"/>
      <c r="U339" s="152" t="s">
        <v>695</v>
      </c>
      <c r="V339" s="152" t="s">
        <v>860</v>
      </c>
      <c r="W339" s="152">
        <v>100</v>
      </c>
      <c r="X339" s="158">
        <v>0</v>
      </c>
      <c r="Y339" s="156">
        <v>0</v>
      </c>
      <c r="Z339" s="158"/>
      <c r="AA339" s="158" t="s">
        <v>138</v>
      </c>
      <c r="AB339" s="152"/>
      <c r="AC339" s="158"/>
      <c r="AD339" s="284"/>
      <c r="AE339" s="284"/>
      <c r="AF339" s="158"/>
      <c r="AG339" s="158">
        <v>18780124.550000001</v>
      </c>
      <c r="AH339" s="284">
        <v>18780124.550000001</v>
      </c>
      <c r="AI339" s="284">
        <v>21033739.496000003</v>
      </c>
      <c r="AJ339" s="284"/>
      <c r="AK339" s="158">
        <v>17751294.099999998</v>
      </c>
      <c r="AL339" s="284">
        <v>17751294.099999998</v>
      </c>
      <c r="AM339" s="284">
        <v>19881449.392000001</v>
      </c>
      <c r="AN339" s="284"/>
      <c r="AO339" s="158">
        <v>17584582.199999999</v>
      </c>
      <c r="AP339" s="284">
        <v>17584582.199999999</v>
      </c>
      <c r="AQ339" s="284">
        <v>19694732.063999999</v>
      </c>
      <c r="AR339" s="284"/>
      <c r="AS339" s="152"/>
      <c r="AT339" s="152"/>
      <c r="AU339" s="152"/>
      <c r="AV339" s="152"/>
      <c r="AW339" s="285">
        <v>54116000.849999994</v>
      </c>
      <c r="AX339" s="286">
        <v>60609920.952000007</v>
      </c>
      <c r="AY339" s="287">
        <v>120240021112</v>
      </c>
      <c r="AZ339" s="156" t="s">
        <v>875</v>
      </c>
      <c r="BA339" s="158" t="s">
        <v>876</v>
      </c>
      <c r="BB339" s="158"/>
      <c r="BC339" s="158"/>
      <c r="BD339" s="158"/>
      <c r="BE339" s="158"/>
      <c r="BF339" s="158"/>
      <c r="BG339" s="158"/>
      <c r="BH339" s="152"/>
      <c r="BI339" s="152"/>
      <c r="BJ339" s="152"/>
      <c r="BK339" s="28" t="s">
        <v>864</v>
      </c>
    </row>
    <row r="340" spans="1:64" ht="12.95" customHeight="1" x14ac:dyDescent="0.25">
      <c r="A340" s="172" t="s">
        <v>856</v>
      </c>
      <c r="B340" s="172"/>
      <c r="C340" s="158" t="s">
        <v>877</v>
      </c>
      <c r="D340" s="158"/>
      <c r="E340" s="158"/>
      <c r="F340" s="158" t="s">
        <v>858</v>
      </c>
      <c r="G340" s="152" t="s">
        <v>859</v>
      </c>
      <c r="H340" s="158" t="s">
        <v>859</v>
      </c>
      <c r="I340" s="158" t="s">
        <v>172</v>
      </c>
      <c r="J340" s="158" t="s">
        <v>173</v>
      </c>
      <c r="K340" s="152"/>
      <c r="L340" s="152">
        <v>100</v>
      </c>
      <c r="M340" s="158">
        <v>230000000</v>
      </c>
      <c r="N340" s="181" t="s">
        <v>123</v>
      </c>
      <c r="O340" s="152" t="s">
        <v>854</v>
      </c>
      <c r="P340" s="152" t="s">
        <v>125</v>
      </c>
      <c r="Q340" s="152" t="s">
        <v>122</v>
      </c>
      <c r="R340" s="152" t="s">
        <v>382</v>
      </c>
      <c r="S340" s="158"/>
      <c r="T340" s="158"/>
      <c r="U340" s="152" t="s">
        <v>695</v>
      </c>
      <c r="V340" s="152" t="s">
        <v>860</v>
      </c>
      <c r="W340" s="152">
        <v>100</v>
      </c>
      <c r="X340" s="158">
        <v>0</v>
      </c>
      <c r="Y340" s="156">
        <v>0</v>
      </c>
      <c r="Z340" s="158"/>
      <c r="AA340" s="158" t="s">
        <v>138</v>
      </c>
      <c r="AB340" s="152"/>
      <c r="AC340" s="158"/>
      <c r="AD340" s="284"/>
      <c r="AE340" s="284"/>
      <c r="AF340" s="158"/>
      <c r="AG340" s="158">
        <v>418096097.8696</v>
      </c>
      <c r="AH340" s="284">
        <v>418096097.8696</v>
      </c>
      <c r="AI340" s="284">
        <v>468267629.61395204</v>
      </c>
      <c r="AJ340" s="284"/>
      <c r="AK340" s="158">
        <v>438051178.89359999</v>
      </c>
      <c r="AL340" s="284">
        <v>438051178.89359999</v>
      </c>
      <c r="AM340" s="284">
        <v>490617320.36083204</v>
      </c>
      <c r="AN340" s="284"/>
      <c r="AO340" s="158">
        <v>427113034.74720001</v>
      </c>
      <c r="AP340" s="284">
        <v>427113034.74720001</v>
      </c>
      <c r="AQ340" s="284">
        <v>478366598.91686404</v>
      </c>
      <c r="AR340" s="284"/>
      <c r="AS340" s="152"/>
      <c r="AT340" s="152"/>
      <c r="AU340" s="152"/>
      <c r="AV340" s="152"/>
      <c r="AW340" s="285">
        <v>1283260311.5104001</v>
      </c>
      <c r="AX340" s="286">
        <v>1437251548.8916483</v>
      </c>
      <c r="AY340" s="287">
        <v>120240021112</v>
      </c>
      <c r="AZ340" s="156" t="s">
        <v>878</v>
      </c>
      <c r="BA340" s="158" t="s">
        <v>879</v>
      </c>
      <c r="BB340" s="158"/>
      <c r="BC340" s="158"/>
      <c r="BD340" s="158"/>
      <c r="BE340" s="158"/>
      <c r="BF340" s="158"/>
      <c r="BG340" s="158"/>
      <c r="BH340" s="152"/>
      <c r="BI340" s="152"/>
      <c r="BJ340" s="152"/>
      <c r="BK340" s="28" t="s">
        <v>864</v>
      </c>
    </row>
    <row r="341" spans="1:64" ht="12.95" customHeight="1" x14ac:dyDescent="0.25">
      <c r="A341" s="172" t="s">
        <v>856</v>
      </c>
      <c r="B341" s="172"/>
      <c r="C341" s="158" t="s">
        <v>880</v>
      </c>
      <c r="D341" s="158"/>
      <c r="E341" s="158"/>
      <c r="F341" s="158" t="s">
        <v>858</v>
      </c>
      <c r="G341" s="152" t="s">
        <v>859</v>
      </c>
      <c r="H341" s="158" t="s">
        <v>859</v>
      </c>
      <c r="I341" s="158" t="s">
        <v>172</v>
      </c>
      <c r="J341" s="158" t="s">
        <v>173</v>
      </c>
      <c r="K341" s="152"/>
      <c r="L341" s="152">
        <v>100</v>
      </c>
      <c r="M341" s="158">
        <v>230000000</v>
      </c>
      <c r="N341" s="181" t="s">
        <v>123</v>
      </c>
      <c r="O341" s="152" t="s">
        <v>854</v>
      </c>
      <c r="P341" s="152" t="s">
        <v>125</v>
      </c>
      <c r="Q341" s="152" t="s">
        <v>122</v>
      </c>
      <c r="R341" s="152" t="s">
        <v>382</v>
      </c>
      <c r="S341" s="158"/>
      <c r="T341" s="158"/>
      <c r="U341" s="152" t="s">
        <v>695</v>
      </c>
      <c r="V341" s="152" t="s">
        <v>860</v>
      </c>
      <c r="W341" s="152">
        <v>100</v>
      </c>
      <c r="X341" s="158">
        <v>0</v>
      </c>
      <c r="Y341" s="156">
        <v>0</v>
      </c>
      <c r="Z341" s="158"/>
      <c r="AA341" s="158" t="s">
        <v>138</v>
      </c>
      <c r="AB341" s="152"/>
      <c r="AC341" s="158"/>
      <c r="AD341" s="284"/>
      <c r="AE341" s="284"/>
      <c r="AF341" s="158"/>
      <c r="AG341" s="158">
        <v>1905806400.7950001</v>
      </c>
      <c r="AH341" s="284">
        <v>1905806400.7950001</v>
      </c>
      <c r="AI341" s="284">
        <v>2134503168.8904002</v>
      </c>
      <c r="AJ341" s="284"/>
      <c r="AK341" s="158">
        <v>1935438405.905</v>
      </c>
      <c r="AL341" s="284">
        <v>1935438405.905</v>
      </c>
      <c r="AM341" s="284">
        <v>2167691014.6136003</v>
      </c>
      <c r="AN341" s="284"/>
      <c r="AO341" s="158">
        <v>1897659304.9925001</v>
      </c>
      <c r="AP341" s="284">
        <v>1897659304.9925001</v>
      </c>
      <c r="AQ341" s="284">
        <v>2125378421.5916002</v>
      </c>
      <c r="AR341" s="284"/>
      <c r="AS341" s="152"/>
      <c r="AT341" s="152"/>
      <c r="AU341" s="152"/>
      <c r="AV341" s="152"/>
      <c r="AW341" s="285">
        <v>5738904111.6925001</v>
      </c>
      <c r="AX341" s="286">
        <v>6427572605.0956001</v>
      </c>
      <c r="AY341" s="287">
        <v>120240021112</v>
      </c>
      <c r="AZ341" s="156" t="s">
        <v>881</v>
      </c>
      <c r="BA341" s="158" t="s">
        <v>882</v>
      </c>
      <c r="BB341" s="158"/>
      <c r="BC341" s="158"/>
      <c r="BD341" s="158"/>
      <c r="BE341" s="158"/>
      <c r="BF341" s="158"/>
      <c r="BG341" s="158"/>
      <c r="BH341" s="152"/>
      <c r="BI341" s="152"/>
      <c r="BJ341" s="152"/>
      <c r="BK341" s="28" t="s">
        <v>864</v>
      </c>
    </row>
    <row r="342" spans="1:64" ht="12.95" customHeight="1" x14ac:dyDescent="0.25">
      <c r="A342" s="172" t="s">
        <v>856</v>
      </c>
      <c r="B342" s="172"/>
      <c r="C342" s="158" t="s">
        <v>883</v>
      </c>
      <c r="D342" s="158"/>
      <c r="E342" s="158"/>
      <c r="F342" s="158" t="s">
        <v>884</v>
      </c>
      <c r="G342" s="152" t="s">
        <v>885</v>
      </c>
      <c r="H342" s="158" t="s">
        <v>886</v>
      </c>
      <c r="I342" s="158" t="s">
        <v>172</v>
      </c>
      <c r="J342" s="158" t="s">
        <v>173</v>
      </c>
      <c r="K342" s="152"/>
      <c r="L342" s="152">
        <v>100</v>
      </c>
      <c r="M342" s="158">
        <v>230000000</v>
      </c>
      <c r="N342" s="181" t="s">
        <v>123</v>
      </c>
      <c r="O342" s="152" t="s">
        <v>854</v>
      </c>
      <c r="P342" s="152" t="s">
        <v>125</v>
      </c>
      <c r="Q342" s="152" t="s">
        <v>197</v>
      </c>
      <c r="R342" s="152" t="s">
        <v>874</v>
      </c>
      <c r="S342" s="158"/>
      <c r="T342" s="158"/>
      <c r="U342" s="152" t="s">
        <v>695</v>
      </c>
      <c r="V342" s="152" t="s">
        <v>860</v>
      </c>
      <c r="W342" s="152">
        <v>0</v>
      </c>
      <c r="X342" s="156">
        <v>100</v>
      </c>
      <c r="Y342" s="156">
        <v>0</v>
      </c>
      <c r="Z342" s="158"/>
      <c r="AA342" s="158" t="s">
        <v>138</v>
      </c>
      <c r="AB342" s="152"/>
      <c r="AC342" s="158"/>
      <c r="AD342" s="284"/>
      <c r="AE342" s="284"/>
      <c r="AF342" s="158"/>
      <c r="AG342" s="158">
        <v>117145422.5</v>
      </c>
      <c r="AH342" s="284">
        <v>117145422.5</v>
      </c>
      <c r="AI342" s="284">
        <v>131202873.20000002</v>
      </c>
      <c r="AJ342" s="284"/>
      <c r="AK342" s="158">
        <v>114083950</v>
      </c>
      <c r="AL342" s="284">
        <v>114083950</v>
      </c>
      <c r="AM342" s="284">
        <v>127774024.00000001</v>
      </c>
      <c r="AN342" s="284"/>
      <c r="AO342" s="158">
        <v>113416192.5</v>
      </c>
      <c r="AP342" s="284">
        <v>113416192.5</v>
      </c>
      <c r="AQ342" s="284">
        <v>127026135.60000001</v>
      </c>
      <c r="AR342" s="284"/>
      <c r="AS342" s="152"/>
      <c r="AT342" s="152"/>
      <c r="AU342" s="152"/>
      <c r="AV342" s="152"/>
      <c r="AW342" s="285">
        <v>344645565</v>
      </c>
      <c r="AX342" s="286">
        <v>386003032.80000007</v>
      </c>
      <c r="AY342" s="287">
        <v>120240021112</v>
      </c>
      <c r="AZ342" s="156" t="s">
        <v>887</v>
      </c>
      <c r="BA342" s="158" t="s">
        <v>888</v>
      </c>
      <c r="BB342" s="158"/>
      <c r="BC342" s="158"/>
      <c r="BD342" s="158"/>
      <c r="BE342" s="158"/>
      <c r="BF342" s="158"/>
      <c r="BG342" s="158"/>
      <c r="BH342" s="152"/>
      <c r="BI342" s="152"/>
      <c r="BJ342" s="152"/>
      <c r="BK342" s="28" t="s">
        <v>864</v>
      </c>
    </row>
    <row r="343" spans="1:64" ht="12.95" customHeight="1" x14ac:dyDescent="0.25">
      <c r="A343" s="330" t="s">
        <v>217</v>
      </c>
      <c r="B343" s="331"/>
      <c r="C343" s="332" t="s">
        <v>926</v>
      </c>
      <c r="D343" s="332"/>
      <c r="E343" s="332"/>
      <c r="F343" s="332" t="s">
        <v>519</v>
      </c>
      <c r="G343" s="333" t="s">
        <v>520</v>
      </c>
      <c r="H343" s="332" t="s">
        <v>520</v>
      </c>
      <c r="I343" s="332" t="s">
        <v>120</v>
      </c>
      <c r="J343" s="332"/>
      <c r="K343" s="333"/>
      <c r="L343" s="333">
        <v>80</v>
      </c>
      <c r="M343" s="332" t="s">
        <v>122</v>
      </c>
      <c r="N343" s="334" t="s">
        <v>224</v>
      </c>
      <c r="O343" s="333" t="s">
        <v>907</v>
      </c>
      <c r="P343" s="333" t="s">
        <v>125</v>
      </c>
      <c r="Q343" s="333">
        <v>230000000</v>
      </c>
      <c r="R343" s="333" t="s">
        <v>174</v>
      </c>
      <c r="S343" s="332"/>
      <c r="T343" s="332" t="s">
        <v>146</v>
      </c>
      <c r="U343" s="333"/>
      <c r="V343" s="333"/>
      <c r="W343" s="333">
        <v>0</v>
      </c>
      <c r="X343" s="335">
        <v>90</v>
      </c>
      <c r="Y343" s="335">
        <v>10</v>
      </c>
      <c r="Z343" s="332"/>
      <c r="AA343" s="332" t="s">
        <v>138</v>
      </c>
      <c r="AB343" s="333"/>
      <c r="AC343" s="332"/>
      <c r="AD343" s="336">
        <v>5133786</v>
      </c>
      <c r="AE343" s="336">
        <v>5749840.3200000003</v>
      </c>
      <c r="AF343" s="332"/>
      <c r="AG343" s="332"/>
      <c r="AH343" s="336">
        <v>16172217</v>
      </c>
      <c r="AI343" s="336">
        <v>18112883.040000003</v>
      </c>
      <c r="AJ343" s="336"/>
      <c r="AK343" s="332"/>
      <c r="AL343" s="336"/>
      <c r="AM343" s="336"/>
      <c r="AN343" s="336"/>
      <c r="AO343" s="332"/>
      <c r="AP343" s="336"/>
      <c r="AQ343" s="336"/>
      <c r="AR343" s="336"/>
      <c r="AS343" s="333"/>
      <c r="AT343" s="333"/>
      <c r="AU343" s="333"/>
      <c r="AV343" s="333"/>
      <c r="AW343" s="337">
        <v>21306003</v>
      </c>
      <c r="AX343" s="338">
        <v>23862723.360000003</v>
      </c>
      <c r="AY343" s="339" t="s">
        <v>129</v>
      </c>
      <c r="AZ343" s="335" t="s">
        <v>913</v>
      </c>
      <c r="BA343" s="332" t="s">
        <v>914</v>
      </c>
      <c r="BB343" s="332"/>
      <c r="BC343" s="332"/>
      <c r="BD343" s="332"/>
      <c r="BE343" s="332"/>
      <c r="BF343" s="332"/>
      <c r="BG343" s="332"/>
      <c r="BH343" s="333"/>
      <c r="BI343" s="333"/>
      <c r="BJ343" s="340"/>
      <c r="BK343" s="28" t="s">
        <v>864</v>
      </c>
    </row>
    <row r="344" spans="1:64" ht="12.95" customHeight="1" x14ac:dyDescent="0.25">
      <c r="A344" s="330" t="s">
        <v>217</v>
      </c>
      <c r="B344" s="331"/>
      <c r="C344" s="332" t="s">
        <v>927</v>
      </c>
      <c r="D344" s="332"/>
      <c r="E344" s="332"/>
      <c r="F344" s="332" t="s">
        <v>519</v>
      </c>
      <c r="G344" s="333" t="s">
        <v>520</v>
      </c>
      <c r="H344" s="332" t="s">
        <v>520</v>
      </c>
      <c r="I344" s="332" t="s">
        <v>143</v>
      </c>
      <c r="J344" s="332" t="s">
        <v>651</v>
      </c>
      <c r="K344" s="333"/>
      <c r="L344" s="333">
        <v>80</v>
      </c>
      <c r="M344" s="332" t="s">
        <v>122</v>
      </c>
      <c r="N344" s="334" t="s">
        <v>224</v>
      </c>
      <c r="O344" s="333" t="s">
        <v>907</v>
      </c>
      <c r="P344" s="333" t="s">
        <v>125</v>
      </c>
      <c r="Q344" s="333">
        <v>230000000</v>
      </c>
      <c r="R344" s="333" t="s">
        <v>174</v>
      </c>
      <c r="S344" s="332"/>
      <c r="T344" s="332" t="s">
        <v>146</v>
      </c>
      <c r="U344" s="333"/>
      <c r="V344" s="333"/>
      <c r="W344" s="333">
        <v>0</v>
      </c>
      <c r="X344" s="335">
        <v>90</v>
      </c>
      <c r="Y344" s="335">
        <v>10</v>
      </c>
      <c r="Z344" s="332"/>
      <c r="AA344" s="332" t="s">
        <v>138</v>
      </c>
      <c r="AB344" s="333"/>
      <c r="AC344" s="332"/>
      <c r="AD344" s="336">
        <v>1774642</v>
      </c>
      <c r="AE344" s="336">
        <v>1987599.0400000003</v>
      </c>
      <c r="AF344" s="332"/>
      <c r="AG344" s="332"/>
      <c r="AH344" s="336">
        <v>5590396</v>
      </c>
      <c r="AI344" s="336">
        <v>6261243.5200000005</v>
      </c>
      <c r="AJ344" s="336"/>
      <c r="AK344" s="332"/>
      <c r="AL344" s="336"/>
      <c r="AM344" s="336">
        <v>0</v>
      </c>
      <c r="AN344" s="336"/>
      <c r="AO344" s="332"/>
      <c r="AP344" s="336"/>
      <c r="AQ344" s="336">
        <v>0</v>
      </c>
      <c r="AR344" s="336"/>
      <c r="AS344" s="333"/>
      <c r="AT344" s="333"/>
      <c r="AU344" s="333">
        <v>0</v>
      </c>
      <c r="AV344" s="333"/>
      <c r="AW344" s="337">
        <v>0</v>
      </c>
      <c r="AX344" s="338">
        <v>0</v>
      </c>
      <c r="AY344" s="339" t="s">
        <v>129</v>
      </c>
      <c r="AZ344" s="335" t="s">
        <v>915</v>
      </c>
      <c r="BA344" s="332" t="s">
        <v>916</v>
      </c>
      <c r="BB344" s="332"/>
      <c r="BC344" s="332"/>
      <c r="BD344" s="332"/>
      <c r="BE344" s="332"/>
      <c r="BF344" s="332"/>
      <c r="BG344" s="332"/>
      <c r="BH344" s="333"/>
      <c r="BI344" s="333"/>
      <c r="BJ344" s="340"/>
      <c r="BK344" s="28" t="s">
        <v>864</v>
      </c>
    </row>
    <row r="345" spans="1:64" s="348" customFormat="1" ht="12.95" customHeight="1" x14ac:dyDescent="0.25">
      <c r="A345" s="158" t="s">
        <v>217</v>
      </c>
      <c r="B345" s="148"/>
      <c r="C345" s="148" t="s">
        <v>930</v>
      </c>
      <c r="D345" s="178"/>
      <c r="E345" s="178"/>
      <c r="F345" s="341" t="s">
        <v>519</v>
      </c>
      <c r="G345" s="341" t="s">
        <v>520</v>
      </c>
      <c r="H345" s="341" t="s">
        <v>520</v>
      </c>
      <c r="I345" s="341" t="s">
        <v>143</v>
      </c>
      <c r="J345" s="342" t="s">
        <v>931</v>
      </c>
      <c r="K345" s="341"/>
      <c r="L345" s="343">
        <v>80</v>
      </c>
      <c r="M345" s="341" t="s">
        <v>122</v>
      </c>
      <c r="N345" s="341" t="s">
        <v>224</v>
      </c>
      <c r="O345" s="341" t="s">
        <v>921</v>
      </c>
      <c r="P345" s="341" t="s">
        <v>125</v>
      </c>
      <c r="Q345" s="341">
        <v>230000000</v>
      </c>
      <c r="R345" s="341" t="s">
        <v>174</v>
      </c>
      <c r="S345" s="341"/>
      <c r="T345" s="344" t="s">
        <v>146</v>
      </c>
      <c r="U345" s="341"/>
      <c r="V345" s="341"/>
      <c r="W345" s="343">
        <v>0</v>
      </c>
      <c r="X345" s="343">
        <v>100</v>
      </c>
      <c r="Y345" s="343">
        <v>0</v>
      </c>
      <c r="Z345" s="345"/>
      <c r="AA345" s="341" t="s">
        <v>138</v>
      </c>
      <c r="AB345" s="341"/>
      <c r="AC345" s="341"/>
      <c r="AD345" s="345">
        <v>1774642</v>
      </c>
      <c r="AE345" s="345">
        <f>AD345*1.12</f>
        <v>1987599.0400000003</v>
      </c>
      <c r="AF345" s="345"/>
      <c r="AG345" s="345"/>
      <c r="AH345" s="345">
        <v>5590396</v>
      </c>
      <c r="AI345" s="345">
        <f>AH345*1.12</f>
        <v>6261243.5200000005</v>
      </c>
      <c r="AJ345" s="345"/>
      <c r="AK345" s="345"/>
      <c r="AL345" s="345"/>
      <c r="AM345" s="345">
        <f>AL345*1.12</f>
        <v>0</v>
      </c>
      <c r="AN345" s="345"/>
      <c r="AO345" s="345"/>
      <c r="AP345" s="345"/>
      <c r="AQ345" s="345">
        <f>AP345*1.12</f>
        <v>0</v>
      </c>
      <c r="AR345" s="345"/>
      <c r="AS345" s="345"/>
      <c r="AT345" s="345"/>
      <c r="AU345" s="345">
        <f>AT345*1.12</f>
        <v>0</v>
      </c>
      <c r="AV345" s="341" t="s">
        <v>716</v>
      </c>
      <c r="AW345" s="345">
        <f>AD345+AH345</f>
        <v>7365038</v>
      </c>
      <c r="AX345" s="345">
        <f>AW345*1.12</f>
        <v>8248842.5600000005</v>
      </c>
      <c r="AY345" s="341" t="s">
        <v>129</v>
      </c>
      <c r="AZ345" s="341" t="s">
        <v>915</v>
      </c>
      <c r="BA345" s="341" t="s">
        <v>916</v>
      </c>
      <c r="BB345" s="346"/>
      <c r="BC345" s="346"/>
      <c r="BD345" s="346"/>
      <c r="BE345" s="346"/>
      <c r="BF345" s="346"/>
      <c r="BG345" s="346"/>
      <c r="BH345" s="346"/>
      <c r="BI345" s="346"/>
      <c r="BJ345" s="347"/>
      <c r="BK345" s="294"/>
      <c r="BL345" s="165"/>
    </row>
    <row r="346" spans="1:64" ht="12.95" customHeight="1" x14ac:dyDescent="0.25">
      <c r="A346" s="330" t="s">
        <v>917</v>
      </c>
      <c r="B346" s="331"/>
      <c r="C346" s="332" t="s">
        <v>928</v>
      </c>
      <c r="D346" s="332"/>
      <c r="E346" s="332"/>
      <c r="F346" s="332" t="s">
        <v>918</v>
      </c>
      <c r="G346" s="333" t="s">
        <v>919</v>
      </c>
      <c r="H346" s="332" t="s">
        <v>920</v>
      </c>
      <c r="I346" s="332" t="s">
        <v>643</v>
      </c>
      <c r="J346" s="332" t="s">
        <v>380</v>
      </c>
      <c r="K346" s="333"/>
      <c r="L346" s="333">
        <v>70</v>
      </c>
      <c r="M346" s="332">
        <v>230000000</v>
      </c>
      <c r="N346" s="334" t="s">
        <v>224</v>
      </c>
      <c r="O346" s="333" t="s">
        <v>907</v>
      </c>
      <c r="P346" s="333" t="s">
        <v>125</v>
      </c>
      <c r="Q346" s="333" t="s">
        <v>122</v>
      </c>
      <c r="R346" s="333" t="s">
        <v>382</v>
      </c>
      <c r="S346" s="332"/>
      <c r="T346" s="332"/>
      <c r="U346" s="333" t="s">
        <v>921</v>
      </c>
      <c r="V346" s="333" t="s">
        <v>127</v>
      </c>
      <c r="W346" s="333">
        <v>0</v>
      </c>
      <c r="X346" s="335">
        <v>100</v>
      </c>
      <c r="Y346" s="335">
        <v>0</v>
      </c>
      <c r="Z346" s="332"/>
      <c r="AA346" s="332" t="s">
        <v>138</v>
      </c>
      <c r="AB346" s="333"/>
      <c r="AC346" s="332"/>
      <c r="AD346" s="336">
        <v>1519314558.7331002</v>
      </c>
      <c r="AE346" s="336">
        <v>1701632305.7810724</v>
      </c>
      <c r="AF346" s="332"/>
      <c r="AG346" s="332"/>
      <c r="AH346" s="336">
        <v>4537099049.8887997</v>
      </c>
      <c r="AI346" s="336">
        <v>5081550935.8754559</v>
      </c>
      <c r="AJ346" s="336"/>
      <c r="AK346" s="332"/>
      <c r="AL346" s="336">
        <v>4651742676.4190006</v>
      </c>
      <c r="AM346" s="336">
        <v>5209951797.5892811</v>
      </c>
      <c r="AN346" s="336"/>
      <c r="AO346" s="332"/>
      <c r="AP346" s="336"/>
      <c r="AQ346" s="336"/>
      <c r="AR346" s="336"/>
      <c r="AS346" s="333"/>
      <c r="AT346" s="333"/>
      <c r="AU346" s="333"/>
      <c r="AV346" s="333"/>
      <c r="AW346" s="337">
        <v>10708156285.040901</v>
      </c>
      <c r="AX346" s="338">
        <v>11993135039.24581</v>
      </c>
      <c r="AY346" s="339" t="s">
        <v>129</v>
      </c>
      <c r="AZ346" s="335" t="s">
        <v>922</v>
      </c>
      <c r="BA346" s="332" t="s">
        <v>923</v>
      </c>
      <c r="BB346" s="332"/>
      <c r="BC346" s="332"/>
      <c r="BD346" s="332"/>
      <c r="BE346" s="332"/>
      <c r="BF346" s="332"/>
      <c r="BG346" s="332"/>
      <c r="BH346" s="333"/>
      <c r="BI346" s="333"/>
      <c r="BJ346" s="340"/>
      <c r="BK346" s="28" t="s">
        <v>864</v>
      </c>
    </row>
    <row r="347" spans="1:64" ht="12.95" customHeight="1" x14ac:dyDescent="0.25">
      <c r="A347" s="349" t="s">
        <v>932</v>
      </c>
      <c r="B347" s="349"/>
      <c r="C347" s="4" t="s">
        <v>947</v>
      </c>
      <c r="D347" s="107"/>
      <c r="E347" s="107"/>
      <c r="F347" s="107" t="s">
        <v>933</v>
      </c>
      <c r="G347" s="107" t="s">
        <v>934</v>
      </c>
      <c r="H347" s="107" t="s">
        <v>935</v>
      </c>
      <c r="I347" s="107" t="s">
        <v>172</v>
      </c>
      <c r="J347" s="307" t="s">
        <v>173</v>
      </c>
      <c r="K347" s="307"/>
      <c r="L347" s="107">
        <v>100</v>
      </c>
      <c r="M347" s="346">
        <v>230000000</v>
      </c>
      <c r="N347" s="307" t="s">
        <v>123</v>
      </c>
      <c r="O347" s="307" t="s">
        <v>921</v>
      </c>
      <c r="P347" s="307" t="s">
        <v>125</v>
      </c>
      <c r="Q347" s="307" t="s">
        <v>122</v>
      </c>
      <c r="R347" s="107" t="s">
        <v>382</v>
      </c>
      <c r="S347" s="107"/>
      <c r="T347" s="307"/>
      <c r="U347" s="307" t="s">
        <v>695</v>
      </c>
      <c r="V347" s="307" t="s">
        <v>860</v>
      </c>
      <c r="W347" s="107">
        <v>0</v>
      </c>
      <c r="X347" s="350">
        <v>100</v>
      </c>
      <c r="Y347" s="107">
        <v>0</v>
      </c>
      <c r="Z347" s="107"/>
      <c r="AA347" s="307" t="s">
        <v>861</v>
      </c>
      <c r="AB347" s="107"/>
      <c r="AC347" s="351">
        <v>20791294200</v>
      </c>
      <c r="AD347" s="351">
        <f>AC347</f>
        <v>20791294200</v>
      </c>
      <c r="AE347" s="351">
        <f>AD347</f>
        <v>20791294200</v>
      </c>
      <c r="AF347" s="107"/>
      <c r="AG347" s="351">
        <v>20719905600</v>
      </c>
      <c r="AH347" s="351">
        <f>AG347</f>
        <v>20719905600</v>
      </c>
      <c r="AI347" s="351">
        <f>AH347</f>
        <v>20719905600</v>
      </c>
      <c r="AJ347" s="107"/>
      <c r="AK347" s="351">
        <v>20692411400</v>
      </c>
      <c r="AL347" s="351">
        <f>AK347</f>
        <v>20692411400</v>
      </c>
      <c r="AM347" s="351">
        <f>AL347</f>
        <v>20692411400</v>
      </c>
      <c r="AN347" s="107"/>
      <c r="AO347" s="351"/>
      <c r="AP347" s="351"/>
      <c r="AQ347" s="350"/>
      <c r="AR347" s="352"/>
      <c r="AS347" s="107"/>
      <c r="AT347" s="107"/>
      <c r="AU347" s="107"/>
      <c r="AV347" s="307"/>
      <c r="AW347" s="353">
        <v>0</v>
      </c>
      <c r="AX347" s="353">
        <v>0</v>
      </c>
      <c r="AY347" s="350">
        <v>120240021112</v>
      </c>
      <c r="AZ347" s="352" t="s">
        <v>936</v>
      </c>
      <c r="BA347" s="107" t="s">
        <v>937</v>
      </c>
      <c r="BB347" s="107"/>
      <c r="BC347" s="107"/>
      <c r="BD347" s="107"/>
      <c r="BE347" s="107"/>
      <c r="BF347" s="107"/>
      <c r="BG347" s="307"/>
      <c r="BH347" s="307"/>
    </row>
    <row r="348" spans="1:64" ht="12.95" customHeight="1" x14ac:dyDescent="0.25">
      <c r="A348" s="365" t="s">
        <v>932</v>
      </c>
      <c r="B348" s="365"/>
      <c r="C348" s="366" t="s">
        <v>950</v>
      </c>
      <c r="D348" s="366"/>
      <c r="E348" s="366"/>
      <c r="F348" s="366" t="s">
        <v>933</v>
      </c>
      <c r="G348" s="366" t="s">
        <v>934</v>
      </c>
      <c r="H348" s="366" t="s">
        <v>935</v>
      </c>
      <c r="I348" s="366" t="s">
        <v>172</v>
      </c>
      <c r="J348" s="367" t="s">
        <v>173</v>
      </c>
      <c r="K348" s="367"/>
      <c r="L348" s="366">
        <v>100</v>
      </c>
      <c r="M348" s="368">
        <v>230000000</v>
      </c>
      <c r="N348" s="367" t="s">
        <v>123</v>
      </c>
      <c r="O348" s="367" t="s">
        <v>921</v>
      </c>
      <c r="P348" s="367" t="s">
        <v>125</v>
      </c>
      <c r="Q348" s="367" t="s">
        <v>122</v>
      </c>
      <c r="R348" s="366" t="s">
        <v>382</v>
      </c>
      <c r="S348" s="366"/>
      <c r="T348" s="367"/>
      <c r="U348" s="367" t="s">
        <v>695</v>
      </c>
      <c r="V348" s="367" t="s">
        <v>860</v>
      </c>
      <c r="W348" s="366">
        <v>0</v>
      </c>
      <c r="X348" s="369">
        <v>100</v>
      </c>
      <c r="Y348" s="366">
        <v>0</v>
      </c>
      <c r="Z348" s="366"/>
      <c r="AA348" s="367" t="s">
        <v>861</v>
      </c>
      <c r="AB348" s="366"/>
      <c r="AC348" s="370"/>
      <c r="AD348" s="370"/>
      <c r="AE348" s="370"/>
      <c r="AF348" s="366"/>
      <c r="AG348" s="371">
        <v>20791294200</v>
      </c>
      <c r="AH348" s="371">
        <f>AG348</f>
        <v>20791294200</v>
      </c>
      <c r="AI348" s="371">
        <f>AH348</f>
        <v>20791294200</v>
      </c>
      <c r="AJ348" s="366"/>
      <c r="AK348" s="371">
        <v>20719905600</v>
      </c>
      <c r="AL348" s="371">
        <f>AK348</f>
        <v>20719905600</v>
      </c>
      <c r="AM348" s="371">
        <f>AL348</f>
        <v>20719905600</v>
      </c>
      <c r="AN348" s="366"/>
      <c r="AO348" s="370">
        <v>20692411400</v>
      </c>
      <c r="AP348" s="370">
        <f>AO348</f>
        <v>20692411400</v>
      </c>
      <c r="AQ348" s="370">
        <f>AP348</f>
        <v>20692411400</v>
      </c>
      <c r="AR348" s="372"/>
      <c r="AS348" s="366"/>
      <c r="AT348" s="366"/>
      <c r="AU348" s="366"/>
      <c r="AV348" s="367"/>
      <c r="AW348" s="373">
        <v>62203611200</v>
      </c>
      <c r="AX348" s="373">
        <v>62203611200</v>
      </c>
      <c r="AY348" s="369">
        <v>120240021112</v>
      </c>
      <c r="AZ348" s="372" t="s">
        <v>936</v>
      </c>
      <c r="BA348" s="366" t="s">
        <v>937</v>
      </c>
      <c r="BB348" s="366"/>
      <c r="BC348" s="366"/>
      <c r="BD348" s="366"/>
      <c r="BE348" s="366"/>
      <c r="BF348" s="366"/>
      <c r="BG348" s="367"/>
      <c r="BH348" s="367"/>
      <c r="BI348" s="374"/>
      <c r="BJ348" s="374"/>
      <c r="BK348" s="374"/>
    </row>
    <row r="349" spans="1:64" ht="12.95" customHeight="1" x14ac:dyDescent="0.25">
      <c r="A349" s="349" t="s">
        <v>932</v>
      </c>
      <c r="B349" s="349"/>
      <c r="C349" s="4" t="s">
        <v>948</v>
      </c>
      <c r="D349" s="107"/>
      <c r="E349" s="107"/>
      <c r="F349" s="107" t="s">
        <v>933</v>
      </c>
      <c r="G349" s="107" t="s">
        <v>934</v>
      </c>
      <c r="H349" s="107" t="s">
        <v>935</v>
      </c>
      <c r="I349" s="107" t="s">
        <v>172</v>
      </c>
      <c r="J349" s="307" t="s">
        <v>173</v>
      </c>
      <c r="K349" s="307"/>
      <c r="L349" s="107">
        <v>100</v>
      </c>
      <c r="M349" s="346">
        <v>230000000</v>
      </c>
      <c r="N349" s="307" t="s">
        <v>123</v>
      </c>
      <c r="O349" s="307" t="s">
        <v>921</v>
      </c>
      <c r="P349" s="307" t="s">
        <v>125</v>
      </c>
      <c r="Q349" s="307" t="s">
        <v>122</v>
      </c>
      <c r="R349" s="107" t="s">
        <v>382</v>
      </c>
      <c r="S349" s="107"/>
      <c r="T349" s="307"/>
      <c r="U349" s="307" t="s">
        <v>695</v>
      </c>
      <c r="V349" s="307" t="s">
        <v>860</v>
      </c>
      <c r="W349" s="107">
        <v>0</v>
      </c>
      <c r="X349" s="350">
        <v>100</v>
      </c>
      <c r="Y349" s="107">
        <v>0</v>
      </c>
      <c r="Z349" s="107"/>
      <c r="AA349" s="307" t="s">
        <v>138</v>
      </c>
      <c r="AB349" s="107"/>
      <c r="AC349" s="351">
        <v>15540000.000000002</v>
      </c>
      <c r="AD349" s="351">
        <f t="shared" ref="AD349" si="233">AC349</f>
        <v>15540000.000000002</v>
      </c>
      <c r="AE349" s="351">
        <f>AD349*1.12</f>
        <v>17404800.000000004</v>
      </c>
      <c r="AF349" s="107"/>
      <c r="AG349" s="351">
        <v>15540000.000000002</v>
      </c>
      <c r="AH349" s="351">
        <f>AG349</f>
        <v>15540000.000000002</v>
      </c>
      <c r="AI349" s="351">
        <f>AH349*1.12</f>
        <v>17404800.000000004</v>
      </c>
      <c r="AJ349" s="107"/>
      <c r="AK349" s="351">
        <v>15540000.000000002</v>
      </c>
      <c r="AL349" s="351">
        <f t="shared" ref="AL349" si="234">AK349</f>
        <v>15540000.000000002</v>
      </c>
      <c r="AM349" s="351">
        <f>AL349*1.12</f>
        <v>17404800.000000004</v>
      </c>
      <c r="AN349" s="107"/>
      <c r="AO349" s="351"/>
      <c r="AP349" s="351"/>
      <c r="AQ349" s="350"/>
      <c r="AR349" s="352"/>
      <c r="AS349" s="107"/>
      <c r="AT349" s="107"/>
      <c r="AU349" s="107"/>
      <c r="AV349" s="307"/>
      <c r="AW349" s="353">
        <v>0</v>
      </c>
      <c r="AX349" s="353">
        <v>0</v>
      </c>
      <c r="AY349" s="350">
        <v>120240021112</v>
      </c>
      <c r="AZ349" s="352" t="s">
        <v>938</v>
      </c>
      <c r="BA349" s="107" t="s">
        <v>939</v>
      </c>
      <c r="BB349" s="107"/>
      <c r="BC349" s="107"/>
      <c r="BD349" s="107"/>
      <c r="BE349" s="107"/>
      <c r="BF349" s="107"/>
      <c r="BG349" s="307"/>
      <c r="BH349" s="307"/>
    </row>
    <row r="350" spans="1:64" ht="12.95" customHeight="1" x14ac:dyDescent="0.25">
      <c r="A350" s="365" t="s">
        <v>932</v>
      </c>
      <c r="B350" s="365"/>
      <c r="C350" s="366" t="s">
        <v>951</v>
      </c>
      <c r="D350" s="366"/>
      <c r="E350" s="366"/>
      <c r="F350" s="366" t="s">
        <v>933</v>
      </c>
      <c r="G350" s="366" t="s">
        <v>934</v>
      </c>
      <c r="H350" s="366" t="s">
        <v>935</v>
      </c>
      <c r="I350" s="366" t="s">
        <v>172</v>
      </c>
      <c r="J350" s="367" t="s">
        <v>173</v>
      </c>
      <c r="K350" s="367"/>
      <c r="L350" s="366">
        <v>100</v>
      </c>
      <c r="M350" s="368">
        <v>230000000</v>
      </c>
      <c r="N350" s="367" t="s">
        <v>123</v>
      </c>
      <c r="O350" s="367" t="s">
        <v>921</v>
      </c>
      <c r="P350" s="367" t="s">
        <v>125</v>
      </c>
      <c r="Q350" s="367" t="s">
        <v>122</v>
      </c>
      <c r="R350" s="366" t="s">
        <v>382</v>
      </c>
      <c r="S350" s="366"/>
      <c r="T350" s="367"/>
      <c r="U350" s="367" t="s">
        <v>695</v>
      </c>
      <c r="V350" s="367" t="s">
        <v>860</v>
      </c>
      <c r="W350" s="366">
        <v>0</v>
      </c>
      <c r="X350" s="369">
        <v>100</v>
      </c>
      <c r="Y350" s="366">
        <v>0</v>
      </c>
      <c r="Z350" s="366"/>
      <c r="AA350" s="367" t="s">
        <v>138</v>
      </c>
      <c r="AB350" s="366"/>
      <c r="AC350" s="370"/>
      <c r="AD350" s="370"/>
      <c r="AE350" s="370"/>
      <c r="AF350" s="366"/>
      <c r="AG350" s="371">
        <v>15540000.000000002</v>
      </c>
      <c r="AH350" s="371">
        <f t="shared" ref="AH350" si="235">AG350</f>
        <v>15540000.000000002</v>
      </c>
      <c r="AI350" s="371">
        <f>AH350*1.12</f>
        <v>17404800.000000004</v>
      </c>
      <c r="AJ350" s="366"/>
      <c r="AK350" s="371">
        <v>15540000.000000002</v>
      </c>
      <c r="AL350" s="371">
        <f>AK350</f>
        <v>15540000.000000002</v>
      </c>
      <c r="AM350" s="371">
        <f>AL350*1.12</f>
        <v>17404800.000000004</v>
      </c>
      <c r="AN350" s="366"/>
      <c r="AO350" s="370">
        <v>15540000.000000002</v>
      </c>
      <c r="AP350" s="370">
        <f t="shared" ref="AP350" si="236">AO350</f>
        <v>15540000.000000002</v>
      </c>
      <c r="AQ350" s="370">
        <f>AP350*1.12</f>
        <v>17404800.000000004</v>
      </c>
      <c r="AR350" s="372"/>
      <c r="AS350" s="366"/>
      <c r="AT350" s="366"/>
      <c r="AU350" s="366"/>
      <c r="AV350" s="367"/>
      <c r="AW350" s="373">
        <v>46620000.000000007</v>
      </c>
      <c r="AX350" s="373">
        <v>52214400.000000015</v>
      </c>
      <c r="AY350" s="369">
        <v>120240021112</v>
      </c>
      <c r="AZ350" s="372" t="s">
        <v>938</v>
      </c>
      <c r="BA350" s="366" t="s">
        <v>939</v>
      </c>
      <c r="BB350" s="366"/>
      <c r="BC350" s="366"/>
      <c r="BD350" s="366"/>
      <c r="BE350" s="366"/>
      <c r="BF350" s="366"/>
      <c r="BG350" s="367"/>
      <c r="BH350" s="367"/>
      <c r="BI350" s="374"/>
      <c r="BJ350" s="374"/>
      <c r="BK350" s="374"/>
    </row>
    <row r="351" spans="1:64" s="364" customFormat="1" ht="12.95" customHeight="1" x14ac:dyDescent="0.2">
      <c r="A351" s="294" t="s">
        <v>150</v>
      </c>
      <c r="B351" s="354"/>
      <c r="C351" s="355" t="s">
        <v>943</v>
      </c>
      <c r="D351" s="243"/>
      <c r="E351" s="355"/>
      <c r="F351" s="356" t="s">
        <v>944</v>
      </c>
      <c r="G351" s="356" t="s">
        <v>945</v>
      </c>
      <c r="H351" s="356" t="s">
        <v>946</v>
      </c>
      <c r="I351" s="354" t="s">
        <v>172</v>
      </c>
      <c r="J351" s="354" t="s">
        <v>173</v>
      </c>
      <c r="K351" s="354"/>
      <c r="L351" s="109">
        <v>100</v>
      </c>
      <c r="M351" s="357">
        <v>230000000</v>
      </c>
      <c r="N351" s="357" t="s">
        <v>137</v>
      </c>
      <c r="O351" s="357" t="s">
        <v>921</v>
      </c>
      <c r="P351" s="357" t="s">
        <v>125</v>
      </c>
      <c r="Q351" s="357" t="s">
        <v>122</v>
      </c>
      <c r="R351" s="357" t="s">
        <v>174</v>
      </c>
      <c r="S351" s="354"/>
      <c r="T351" s="354"/>
      <c r="U351" s="354" t="s">
        <v>921</v>
      </c>
      <c r="V351" s="354" t="s">
        <v>127</v>
      </c>
      <c r="W351" s="358">
        <v>0</v>
      </c>
      <c r="X351" s="358">
        <v>100</v>
      </c>
      <c r="Y351" s="358">
        <v>0</v>
      </c>
      <c r="Z351" s="354"/>
      <c r="AA351" s="354" t="s">
        <v>138</v>
      </c>
      <c r="AB351" s="358">
        <v>1</v>
      </c>
      <c r="AC351" s="359">
        <v>58857325.310000002</v>
      </c>
      <c r="AD351" s="359">
        <f>AC351</f>
        <v>58857325.310000002</v>
      </c>
      <c r="AE351" s="359">
        <f>AD351*1.12</f>
        <v>65920204.347200006</v>
      </c>
      <c r="AF351" s="358">
        <v>1</v>
      </c>
      <c r="AG351" s="359">
        <v>235429301.25</v>
      </c>
      <c r="AH351" s="359">
        <f>AG351</f>
        <v>235429301.25</v>
      </c>
      <c r="AI351" s="359">
        <f>AH351*1.12</f>
        <v>263680817.40000004</v>
      </c>
      <c r="AJ351" s="358">
        <v>1</v>
      </c>
      <c r="AK351" s="359">
        <v>235429301.25</v>
      </c>
      <c r="AL351" s="359">
        <f>AK351</f>
        <v>235429301.25</v>
      </c>
      <c r="AM351" s="359">
        <f>AL351*1.12</f>
        <v>263680817.40000004</v>
      </c>
      <c r="AN351" s="360"/>
      <c r="AO351" s="361"/>
      <c r="AP351" s="361"/>
      <c r="AQ351" s="359"/>
      <c r="AR351" s="360"/>
      <c r="AS351" s="361"/>
      <c r="AT351" s="361"/>
      <c r="AU351" s="359"/>
      <c r="AV351" s="352"/>
      <c r="AW351" s="359">
        <f>AD351+AH351+AL351</f>
        <v>529715927.81</v>
      </c>
      <c r="AX351" s="359">
        <f>AW351*1.12</f>
        <v>593281839.14720011</v>
      </c>
      <c r="AY351" s="362" t="s">
        <v>129</v>
      </c>
      <c r="AZ351" s="352" t="s">
        <v>940</v>
      </c>
      <c r="BA351" s="352" t="s">
        <v>941</v>
      </c>
      <c r="BB351" s="354"/>
      <c r="BC351" s="354"/>
      <c r="BD351" s="357"/>
      <c r="BE351" s="354"/>
      <c r="BF351" s="363"/>
      <c r="BG351" s="294" t="s">
        <v>942</v>
      </c>
    </row>
    <row r="352" spans="1:64" ht="12.95" customHeight="1" x14ac:dyDescent="0.25">
      <c r="A352" s="139"/>
      <c r="B352" s="135"/>
      <c r="C352" s="135"/>
      <c r="D352" s="135"/>
      <c r="E352" s="215" t="s">
        <v>370</v>
      </c>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40"/>
      <c r="AD352" s="140"/>
      <c r="AE352" s="140"/>
      <c r="AF352" s="140"/>
      <c r="AG352" s="140"/>
      <c r="AH352" s="140"/>
      <c r="AI352" s="140"/>
      <c r="AJ352" s="140"/>
      <c r="AK352" s="140"/>
      <c r="AL352" s="140"/>
      <c r="AM352" s="140"/>
      <c r="AN352" s="140"/>
      <c r="AO352" s="140"/>
      <c r="AP352" s="140"/>
      <c r="AQ352" s="140"/>
      <c r="AR352" s="140"/>
      <c r="AS352" s="140"/>
      <c r="AT352" s="140"/>
      <c r="AU352" s="140"/>
      <c r="AV352" s="136"/>
      <c r="AW352" s="125">
        <f>SUM(AW209:AW351)</f>
        <v>145102152138.56125</v>
      </c>
      <c r="AX352" s="125">
        <f>SUM(AX209:AX346)</f>
        <v>90130897141.774948</v>
      </c>
      <c r="AY352" s="135"/>
      <c r="AZ352" s="135"/>
      <c r="BA352" s="135"/>
      <c r="BB352" s="135"/>
      <c r="BC352" s="135"/>
      <c r="BD352" s="135"/>
      <c r="BE352" s="135"/>
      <c r="BF352" s="135"/>
      <c r="BG352" s="135"/>
      <c r="BH352" s="135"/>
      <c r="BI352" s="135"/>
      <c r="BJ352" s="141"/>
      <c r="BK352" s="141"/>
    </row>
    <row r="353" spans="1:63" ht="12.95" customHeight="1" thickBot="1" x14ac:dyDescent="0.3">
      <c r="A353" s="144"/>
      <c r="B353" s="145"/>
      <c r="C353" s="145"/>
      <c r="D353" s="145"/>
      <c r="E353" s="218" t="s">
        <v>371</v>
      </c>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6"/>
      <c r="AD353" s="146"/>
      <c r="AE353" s="146"/>
      <c r="AF353" s="146"/>
      <c r="AG353" s="146"/>
      <c r="AH353" s="146"/>
      <c r="AI353" s="146"/>
      <c r="AJ353" s="146"/>
      <c r="AK353" s="146"/>
      <c r="AL353" s="146"/>
      <c r="AM353" s="146"/>
      <c r="AN353" s="146"/>
      <c r="AO353" s="146"/>
      <c r="AP353" s="146"/>
      <c r="AQ353" s="146"/>
      <c r="AR353" s="146"/>
      <c r="AS353" s="146"/>
      <c r="AT353" s="146"/>
      <c r="AU353" s="146"/>
      <c r="AV353" s="147"/>
      <c r="AW353" s="129">
        <f>AW160+AW207+AW352</f>
        <v>164758634845.74854</v>
      </c>
      <c r="AX353" s="129">
        <f>AX160+AX207+AX352</f>
        <v>112146157773.82472</v>
      </c>
      <c r="AY353" s="135"/>
      <c r="AZ353" s="135"/>
      <c r="BA353" s="135"/>
      <c r="BB353" s="135"/>
      <c r="BC353" s="135"/>
      <c r="BD353" s="135"/>
      <c r="BE353" s="135"/>
      <c r="BF353" s="135"/>
      <c r="BG353" s="135"/>
      <c r="BH353" s="135"/>
      <c r="BI353" s="135"/>
      <c r="BJ353" s="141"/>
      <c r="BK353" s="141"/>
    </row>
  </sheetData>
  <protectedRanges>
    <protectedRange sqref="G173" name="Диапазон3_27_1_2_1_1_1_24_1_1_1" securityDescriptor="O:WDG:WDD:(A;;CC;;;S-1-5-21-1281035640-548247933-376692995-11259)(A;;CC;;;S-1-5-21-1281035640-548247933-376692995-11258)(A;;CC;;;S-1-5-21-1281035640-548247933-376692995-5864)"/>
    <protectedRange sqref="H173" name="Диапазон3_27_1_2_2_1_1_24_1_1_1" securityDescriptor="O:WDG:WDD:(A;;CC;;;S-1-5-21-1281035640-548247933-376692995-11259)(A;;CC;;;S-1-5-21-1281035640-548247933-376692995-11258)(A;;CC;;;S-1-5-21-1281035640-548247933-376692995-5864)"/>
    <protectedRange sqref="I260" name="Диапазон3_74_5_1_5_2_1_1_1_1_1_2" securityDescriptor="O:WDG:WDD:(A;;CC;;;S-1-5-21-1281035640-548247933-376692995-11259)(A;;CC;;;S-1-5-21-1281035640-548247933-376692995-11258)(A;;CC;;;S-1-5-21-1281035640-548247933-376692995-5864)"/>
    <protectedRange sqref="I261" name="Диапазон3_74_5_1_5_2_1_1_1_1_1_2_4_1" securityDescriptor="O:WDG:WDD:(A;;CC;;;S-1-5-21-1281035640-548247933-376692995-11259)(A;;CC;;;S-1-5-21-1281035640-548247933-376692995-11258)(A;;CC;;;S-1-5-21-1281035640-548247933-376692995-5864)"/>
    <protectedRange sqref="J230" name="Диапазон3_74_5_1_5_2_1_1_1_1_1_2_5_1_1_1" securityDescriptor="O:WDG:WDD:(A;;CC;;;S-1-5-21-1281035640-548247933-376692995-11259)(A;;CC;;;S-1-5-21-1281035640-548247933-376692995-11258)(A;;CC;;;S-1-5-21-1281035640-548247933-376692995-5864)"/>
    <protectedRange sqref="K264" name="Диапазон3_74_5_1_5_2_1_1_1_1_1_2_5_2_1_1_1" securityDescriptor="O:WDG:WDD:(A;;CC;;;S-1-5-21-1281035640-548247933-376692995-11259)(A;;CC;;;S-1-5-21-1281035640-548247933-376692995-11258)(A;;CC;;;S-1-5-21-1281035640-548247933-376692995-5864)"/>
    <protectedRange sqref="K268" name="Диапазон3_74_5_1_5_2_1_1_1_1_1_2_5_2_1_2_1" securityDescriptor="O:WDG:WDD:(A;;CC;;;S-1-5-21-1281035640-548247933-376692995-11259)(A;;CC;;;S-1-5-21-1281035640-548247933-376692995-11258)(A;;CC;;;S-1-5-21-1281035640-548247933-376692995-5864)"/>
    <protectedRange sqref="K272" name="Диапазон3_74_5_1_5_2_1_1_1_1_1_2_5_2_1_3_1" securityDescriptor="O:WDG:WDD:(A;;CC;;;S-1-5-21-1281035640-548247933-376692995-11259)(A;;CC;;;S-1-5-21-1281035640-548247933-376692995-11258)(A;;CC;;;S-1-5-21-1281035640-548247933-376692995-5864)"/>
    <protectedRange sqref="K276" name="Диапазон3_74_5_1_5_2_1_1_1_1_1_2_5_2_1_4_1" securityDescriptor="O:WDG:WDD:(A;;CC;;;S-1-5-21-1281035640-548247933-376692995-11259)(A;;CC;;;S-1-5-21-1281035640-548247933-376692995-11258)(A;;CC;;;S-1-5-21-1281035640-548247933-376692995-5864)"/>
    <protectedRange sqref="G276" name="Диапазон3_27_1_2_1_1_1_89_1_1_1" securityDescriptor="O:WDG:WDD:(A;;CC;;;S-1-5-21-1281035640-548247933-376692995-11259)(A;;CC;;;S-1-5-21-1281035640-548247933-376692995-11258)(A;;CC;;;S-1-5-21-1281035640-548247933-376692995-5864)"/>
    <protectedRange sqref="H276" name="Диапазон3_27_1_2_2_1_1_89_1_1_1" securityDescriptor="O:WDG:WDD:(A;;CC;;;S-1-5-21-1281035640-548247933-376692995-11259)(A;;CC;;;S-1-5-21-1281035640-548247933-376692995-11258)(A;;CC;;;S-1-5-21-1281035640-548247933-376692995-5864)"/>
    <protectedRange sqref="J231" name="Диапазон3_74_5_1_5_2_1_1_1_1_1_2_5_1_1_1_1_1" securityDescriptor="O:WDG:WDD:(A;;CC;;;S-1-5-21-1281035640-548247933-376692995-11259)(A;;CC;;;S-1-5-21-1281035640-548247933-376692995-11258)(A;;CC;;;S-1-5-21-1281035640-548247933-376692995-5864)"/>
    <protectedRange sqref="K279" name="Диапазон3_74_5_1_5_2_1_1_1_1_1_2_5_2_1_4_1_1" securityDescriptor="O:WDG:WDD:(A;;CC;;;S-1-5-21-1281035640-548247933-376692995-11259)(A;;CC;;;S-1-5-21-1281035640-548247933-376692995-11258)(A;;CC;;;S-1-5-21-1281035640-548247933-376692995-5864)"/>
    <protectedRange sqref="G279" name="Диапазон3_27_1_2_1_1_1_89_1_1_1_1" securityDescriptor="O:WDG:WDD:(A;;CC;;;S-1-5-21-1281035640-548247933-376692995-11259)(A;;CC;;;S-1-5-21-1281035640-548247933-376692995-11258)(A;;CC;;;S-1-5-21-1281035640-548247933-376692995-5864)"/>
    <protectedRange sqref="H279" name="Диапазон3_27_1_2_2_1_1_89_1_1_1_1" securityDescriptor="O:WDG:WDD:(A;;CC;;;S-1-5-21-1281035640-548247933-376692995-11259)(A;;CC;;;S-1-5-21-1281035640-548247933-376692995-11258)(A;;CC;;;S-1-5-21-1281035640-548247933-376692995-5864)"/>
    <protectedRange sqref="G175 G180 G183 G186" name="Диапазон3_27_1_2_1_1_1_24_1_1_1_1" securityDescriptor="O:WDG:WDD:(A;;CC;;;S-1-5-21-1281035640-548247933-376692995-11259)(A;;CC;;;S-1-5-21-1281035640-548247933-376692995-11258)(A;;CC;;;S-1-5-21-1281035640-548247933-376692995-5864)"/>
    <protectedRange sqref="H175 H180 H183 H186" name="Диапазон3_27_1_2_2_1_1_24_1_1_1_1" securityDescriptor="O:WDG:WDD:(A;;CC;;;S-1-5-21-1281035640-548247933-376692995-11259)(A;;CC;;;S-1-5-21-1281035640-548247933-376692995-11258)(A;;CC;;;S-1-5-21-1281035640-548247933-376692995-5864)"/>
    <protectedRange sqref="K273" name="Диапазон3_74_5_1_5_2_1_1_1_1_1_2_5_2_1_3_1_1" securityDescriptor="O:WDG:WDD:(A;;CC;;;S-1-5-21-1281035640-548247933-376692995-11259)(A;;CC;;;S-1-5-21-1281035640-548247933-376692995-11258)(A;;CC;;;S-1-5-21-1281035640-548247933-376692995-5864)"/>
    <protectedRange sqref="K269" name="Диапазон3_74_5_1_5_2_1_1_1_1_1_2_5_2_1_2_1_1" securityDescriptor="O:WDG:WDD:(A;;CC;;;S-1-5-21-1281035640-548247933-376692995-11259)(A;;CC;;;S-1-5-21-1281035640-548247933-376692995-11258)(A;;CC;;;S-1-5-21-1281035640-548247933-376692995-5864)"/>
    <protectedRange sqref="J232" name="Диапазон3_74_5_1_5_2_1_1_1_1_1_2_5_1_1_1_1_1_1" securityDescriptor="O:WDG:WDD:(A;;CC;;;S-1-5-21-1281035640-548247933-376692995-11259)(A;;CC;;;S-1-5-21-1281035640-548247933-376692995-11258)(A;;CC;;;S-1-5-21-1281035640-548247933-376692995-5864)"/>
    <protectedRange sqref="J294:J296" name="Диапазон3_74_5_1_5_2_1_1_1_1_1_2_5_1_1_1_1_1_1_1" securityDescriptor="O:WDG:WDD:(A;;CC;;;S-1-5-21-1281035640-548247933-376692995-11259)(A;;CC;;;S-1-5-21-1281035640-548247933-376692995-11258)(A;;CC;;;S-1-5-21-1281035640-548247933-376692995-5864)"/>
    <protectedRange sqref="K270" name="Диапазон3_74_5_1_5_2_1_1_1_1_1_2_5_2_1_2_1_1_1" securityDescriptor="O:WDG:WDD:(A;;CC;;;S-1-5-21-1281035640-548247933-376692995-11259)(A;;CC;;;S-1-5-21-1281035640-548247933-376692995-11258)(A;;CC;;;S-1-5-21-1281035640-548247933-376692995-5864)"/>
    <protectedRange sqref="G176" name="Диапазон3_27_1_2_1_1_1_24_1_1_1_1_1" securityDescriptor="O:WDG:WDD:(A;;CC;;;S-1-5-21-1281035640-548247933-376692995-11259)(A;;CC;;;S-1-5-21-1281035640-548247933-376692995-11258)(A;;CC;;;S-1-5-21-1281035640-548247933-376692995-5864)"/>
    <protectedRange sqref="H176" name="Диапазон3_27_1_2_2_1_1_24_1_1_1_1_1" securityDescriptor="O:WDG:WDD:(A;;CC;;;S-1-5-21-1281035640-548247933-376692995-11259)(A;;CC;;;S-1-5-21-1281035640-548247933-376692995-11258)(A;;CC;;;S-1-5-21-1281035640-548247933-376692995-5864)"/>
    <protectedRange sqref="G181" name="Диапазон3_27_1_2_1_1_1_24_1_1_1_1_2" securityDescriptor="O:WDG:WDD:(A;;CC;;;S-1-5-21-1281035640-548247933-376692995-11259)(A;;CC;;;S-1-5-21-1281035640-548247933-376692995-11258)(A;;CC;;;S-1-5-21-1281035640-548247933-376692995-5864)"/>
    <protectedRange sqref="H181" name="Диапазон3_27_1_2_2_1_1_24_1_1_1_1_2" securityDescriptor="O:WDG:WDD:(A;;CC;;;S-1-5-21-1281035640-548247933-376692995-11259)(A;;CC;;;S-1-5-21-1281035640-548247933-376692995-11258)(A;;CC;;;S-1-5-21-1281035640-548247933-376692995-5864)"/>
    <protectedRange sqref="G184" name="Диапазон3_27_1_2_1_1_1_24_1_1_1_1_3" securityDescriptor="O:WDG:WDD:(A;;CC;;;S-1-5-21-1281035640-548247933-376692995-11259)(A;;CC;;;S-1-5-21-1281035640-548247933-376692995-11258)(A;;CC;;;S-1-5-21-1281035640-548247933-376692995-5864)"/>
    <protectedRange sqref="H184" name="Диапазон3_27_1_2_2_1_1_24_1_1_1_1_3" securityDescriptor="O:WDG:WDD:(A;;CC;;;S-1-5-21-1281035640-548247933-376692995-11259)(A;;CC;;;S-1-5-21-1281035640-548247933-376692995-11258)(A;;CC;;;S-1-5-21-1281035640-548247933-376692995-5864)"/>
    <protectedRange sqref="G187" name="Диапазон3_27_1_2_1_1_1_24_1_1_1_1_4" securityDescriptor="O:WDG:WDD:(A;;CC;;;S-1-5-21-1281035640-548247933-376692995-11259)(A;;CC;;;S-1-5-21-1281035640-548247933-376692995-11258)(A;;CC;;;S-1-5-21-1281035640-548247933-376692995-5864)"/>
    <protectedRange sqref="H187" name="Диапазон3_27_1_2_2_1_1_24_1_1_1_1_4" securityDescriptor="O:WDG:WDD:(A;;CC;;;S-1-5-21-1281035640-548247933-376692995-11259)(A;;CC;;;S-1-5-21-1281035640-548247933-376692995-11258)(A;;CC;;;S-1-5-21-1281035640-548247933-376692995-5864)"/>
    <protectedRange sqref="G189" name="Диапазон3_27_1_2_1_1_1_24_1_1_1_2" securityDescriptor="O:WDG:WDD:(A;;CC;;;S-1-5-21-1281035640-548247933-376692995-11259)(A;;CC;;;S-1-5-21-1281035640-548247933-376692995-11258)(A;;CC;;;S-1-5-21-1281035640-548247933-376692995-5864)"/>
    <protectedRange sqref="H189" name="Диапазон3_27_1_2_2_1_1_24_1_1_1_2" securityDescriptor="O:WDG:WDD:(A;;CC;;;S-1-5-21-1281035640-548247933-376692995-11259)(A;;CC;;;S-1-5-21-1281035640-548247933-376692995-11258)(A;;CC;;;S-1-5-21-1281035640-548247933-376692995-5864)"/>
    <protectedRange sqref="K274" name="Диапазон3_74_5_1_5_2_1_1_1_1_1_2_5_2_1_3_1_1_1" securityDescriptor="O:WDG:WDD:(A;;CC;;;S-1-5-21-1281035640-548247933-376692995-11259)(A;;CC;;;S-1-5-21-1281035640-548247933-376692995-11258)(A;;CC;;;S-1-5-21-1281035640-548247933-376692995-5864)"/>
    <protectedRange sqref="J314" name="Диапазон3_74_5_1_5_2_1_1_1_1_1_2_5_1_1_1_1_1_1_2" securityDescriptor="O:WDG:WDD:(A;;CC;;;S-1-5-21-1281035640-548247933-376692995-11259)(A;;CC;;;S-1-5-21-1281035640-548247933-376692995-11258)(A;;CC;;;S-1-5-21-1281035640-548247933-376692995-5864)"/>
    <protectedRange sqref="K310:K313" name="Диапазон3_74_5_1_5_2_1_1_1_1_1_2_5_2_1_2_1_1_1_1" securityDescriptor="O:WDG:WDD:(A;;CC;;;S-1-5-21-1281035640-548247933-376692995-11259)(A;;CC;;;S-1-5-21-1281035640-548247933-376692995-11258)(A;;CC;;;S-1-5-21-1281035640-548247933-376692995-5864)"/>
    <protectedRange sqref="G177" name="Диапазон3_27_1_2_1_1_1_24_1_1_1_1_1_1" securityDescriptor="O:WDG:WDD:(A;;CC;;;S-1-5-21-1281035640-548247933-376692995-11259)(A;;CC;;;S-1-5-21-1281035640-548247933-376692995-11258)(A;;CC;;;S-1-5-21-1281035640-548247933-376692995-5864)"/>
    <protectedRange sqref="H177" name="Диапазон3_27_1_2_2_1_1_24_1_1_1_1_1_1" securityDescriptor="O:WDG:WDD:(A;;CC;;;S-1-5-21-1281035640-548247933-376692995-11259)(A;;CC;;;S-1-5-21-1281035640-548247933-376692995-11258)(A;;CC;;;S-1-5-21-1281035640-548247933-376692995-5864)"/>
    <protectedRange sqref="G182" name="Диапазон3_27_1_2_1_1_1_24_1_1_1_1_2_1" securityDescriptor="O:WDG:WDD:(A;;CC;;;S-1-5-21-1281035640-548247933-376692995-11259)(A;;CC;;;S-1-5-21-1281035640-548247933-376692995-11258)(A;;CC;;;S-1-5-21-1281035640-548247933-376692995-5864)"/>
    <protectedRange sqref="H182" name="Диапазон3_27_1_2_2_1_1_24_1_1_1_1_2_1" securityDescriptor="O:WDG:WDD:(A;;CC;;;S-1-5-21-1281035640-548247933-376692995-11259)(A;;CC;;;S-1-5-21-1281035640-548247933-376692995-11258)(A;;CC;;;S-1-5-21-1281035640-548247933-376692995-5864)"/>
    <protectedRange sqref="G185" name="Диапазон3_27_1_2_1_1_1_24_1_1_1_1_3_1" securityDescriptor="O:WDG:WDD:(A;;CC;;;S-1-5-21-1281035640-548247933-376692995-11259)(A;;CC;;;S-1-5-21-1281035640-548247933-376692995-11258)(A;;CC;;;S-1-5-21-1281035640-548247933-376692995-5864)"/>
    <protectedRange sqref="H185" name="Диапазон3_27_1_2_2_1_1_24_1_1_1_1_3_1" securityDescriptor="O:WDG:WDD:(A;;CC;;;S-1-5-21-1281035640-548247933-376692995-11259)(A;;CC;;;S-1-5-21-1281035640-548247933-376692995-11258)(A;;CC;;;S-1-5-21-1281035640-548247933-376692995-5864)"/>
    <protectedRange sqref="G198" name="Диапазон3_27_1_2_1_1_1_24_1_1_1_3" securityDescriptor="O:WDG:WDD:(A;;CC;;;S-1-5-21-1281035640-548247933-376692995-11259)(A;;CC;;;S-1-5-21-1281035640-548247933-376692995-11258)(A;;CC;;;S-1-5-21-1281035640-548247933-376692995-5864)"/>
    <protectedRange sqref="H198" name="Диапазон3_27_1_2_2_1_1_24_1_1_1_3" securityDescriptor="O:WDG:WDD:(A;;CC;;;S-1-5-21-1281035640-548247933-376692995-11259)(A;;CC;;;S-1-5-21-1281035640-548247933-376692995-11258)(A;;CC;;;S-1-5-21-1281035640-548247933-376692995-5864)"/>
    <protectedRange sqref="K316 K320 K324 K328" name="Диапазон3_74_5_1_5_2_1_1_1_1_1_2_5_2_1_2_1_1_1_2" securityDescriptor="O:WDG:WDD:(A;;CC;;;S-1-5-21-1281035640-548247933-376692995-11259)(A;;CC;;;S-1-5-21-1281035640-548247933-376692995-11258)(A;;CC;;;S-1-5-21-1281035640-548247933-376692995-5864)"/>
    <protectedRange sqref="G188" name="Диапазон3_27_1_2_1_1_1_24_1_1_1_1_4_1" securityDescriptor="O:WDG:WDD:(A;;CC;;;S-1-5-21-1281035640-548247933-376692995-11259)(A;;CC;;;S-1-5-21-1281035640-548247933-376692995-11258)(A;;CC;;;S-1-5-21-1281035640-548247933-376692995-5864)"/>
    <protectedRange sqref="H188" name="Диапазон3_27_1_2_2_1_1_24_1_1_1_1_4_1" securityDescriptor="O:WDG:WDD:(A;;CC;;;S-1-5-21-1281035640-548247933-376692995-11259)(A;;CC;;;S-1-5-21-1281035640-548247933-376692995-11258)(A;;CC;;;S-1-5-21-1281035640-548247933-376692995-5864)"/>
    <protectedRange sqref="G199" name="Диапазон3_27_1_2_1_1_1_24_1_1_1_3_1" securityDescriptor="O:WDG:WDD:(A;;CC;;;S-1-5-21-1281035640-548247933-376692995-11259)(A;;CC;;;S-1-5-21-1281035640-548247933-376692995-11258)(A;;CC;;;S-1-5-21-1281035640-548247933-376692995-5864)"/>
    <protectedRange sqref="H199" name="Диапазон3_27_1_2_2_1_1_24_1_1_1_3_1" securityDescriptor="O:WDG:WDD:(A;;CC;;;S-1-5-21-1281035640-548247933-376692995-11259)(A;;CC;;;S-1-5-21-1281035640-548247933-376692995-11258)(A;;CC;;;S-1-5-21-1281035640-548247933-376692995-5864)"/>
    <protectedRange sqref="K265" name="Диапазон3_74_5_1_5_2_1_1_1_1_1_2_5_2_1_1_1_1" securityDescriptor="O:WDG:WDD:(A;;CC;;;S-1-5-21-1281035640-548247933-376692995-11259)(A;;CC;;;S-1-5-21-1281035640-548247933-376692995-11258)(A;;CC;;;S-1-5-21-1281035640-548247933-376692995-5864)"/>
    <protectedRange sqref="I332" name="Диапазон3_74_5_1_5_2_1_1_1_1_1_2_5_2_1_2_1_1_1_3" securityDescriptor="O:WDG:WDD:(A;;CC;;;S-1-5-21-1281035640-548247933-376692995-11259)(A;;CC;;;S-1-5-21-1281035640-548247933-376692995-11258)(A;;CC;;;S-1-5-21-1281035640-548247933-376692995-5864)"/>
    <protectedRange sqref="G178:G179" name="Диапазон3_27_1_2_1_1_1_24_1_1_1_1_1_1_1" securityDescriptor="O:WDG:WDD:(A;;CC;;;S-1-5-21-1281035640-548247933-376692995-11259)(A;;CC;;;S-1-5-21-1281035640-548247933-376692995-11258)(A;;CC;;;S-1-5-21-1281035640-548247933-376692995-5864)"/>
    <protectedRange sqref="H178:H179" name="Диапазон3_27_1_2_2_1_1_24_1_1_1_1_1_1_1" securityDescriptor="O:WDG:WDD:(A;;CC;;;S-1-5-21-1281035640-548247933-376692995-11259)(A;;CC;;;S-1-5-21-1281035640-548247933-376692995-11258)(A;;CC;;;S-1-5-21-1281035640-548247933-376692995-5864)"/>
    <protectedRange sqref="K317" name="Диапазон3_74_5_1_5_2_1_1_1_1_1_2_5_2_1_2_1_1_1_2_1" securityDescriptor="O:WDG:WDD:(A;;CC;;;S-1-5-21-1281035640-548247933-376692995-11259)(A;;CC;;;S-1-5-21-1281035640-548247933-376692995-11258)(A;;CC;;;S-1-5-21-1281035640-548247933-376692995-5864)"/>
    <protectedRange sqref="K321" name="Диапазон3_74_5_1_5_2_1_1_1_1_1_2_5_2_1_2_1_1_1_2_1_1" securityDescriptor="O:WDG:WDD:(A;;CC;;;S-1-5-21-1281035640-548247933-376692995-11259)(A;;CC;;;S-1-5-21-1281035640-548247933-376692995-11258)(A;;CC;;;S-1-5-21-1281035640-548247933-376692995-5864)"/>
    <protectedRange sqref="K325" name="Диапазон3_74_5_1_5_2_1_1_1_1_1_2_5_2_1_2_1_1_1_2_1_2" securityDescriptor="O:WDG:WDD:(A;;CC;;;S-1-5-21-1281035640-548247933-376692995-11259)(A;;CC;;;S-1-5-21-1281035640-548247933-376692995-11258)(A;;CC;;;S-1-5-21-1281035640-548247933-376692995-5864)"/>
    <protectedRange sqref="K329" name="Диапазон3_74_5_1_5_2_1_1_1_1_1_2_5_2_1_2_1_1_1_2_1_3" securityDescriptor="O:WDG:WDD:(A;;CC;;;S-1-5-21-1281035640-548247933-376692995-11259)(A;;CC;;;S-1-5-21-1281035640-548247933-376692995-11258)(A;;CC;;;S-1-5-21-1281035640-548247933-376692995-5864)"/>
    <protectedRange sqref="G200" name="Диапазон3_27_1_2_1_1_1_24_1_1_1_1_1_1_2" securityDescriptor="O:WDG:WDD:(A;;CC;;;S-1-5-21-1281035640-548247933-376692995-11259)(A;;CC;;;S-1-5-21-1281035640-548247933-376692995-11258)(A;;CC;;;S-1-5-21-1281035640-548247933-376692995-5864)"/>
    <protectedRange sqref="H200" name="Диапазон3_27_1_2_2_1_1_24_1_1_1_1_1_1_2" securityDescriptor="O:WDG:WDD:(A;;CC;;;S-1-5-21-1281035640-548247933-376692995-11259)(A;;CC;;;S-1-5-21-1281035640-548247933-376692995-11258)(A;;CC;;;S-1-5-21-1281035640-548247933-376692995-5864)"/>
    <protectedRange sqref="G203" name="Диапазон3_27_1_2_1_1_1_24_1_1" securityDescriptor="O:WDG:WDD:(A;;CC;;;S-1-5-21-1281035640-548247933-376692995-11259)(A;;CC;;;S-1-5-21-1281035640-548247933-376692995-11258)(A;;CC;;;S-1-5-21-1281035640-548247933-376692995-5864)"/>
    <protectedRange sqref="H203" name="Диапазон3_27_1_2_2_1_1_24_1_1" securityDescriptor="O:WDG:WDD:(A;;CC;;;S-1-5-21-1281035640-548247933-376692995-11259)(A;;CC;;;S-1-5-21-1281035640-548247933-376692995-11258)(A;;CC;;;S-1-5-21-1281035640-548247933-376692995-5864)"/>
    <protectedRange sqref="K322" name="Диапазон3_74_5_1_5_2_1_1_1_1_1_2_5_2_1_2_1_1_1_2_2" securityDescriptor="O:WDG:WDD:(A;;CC;;;S-1-5-21-1281035640-548247933-376692995-11259)(A;;CC;;;S-1-5-21-1281035640-548247933-376692995-11258)(A;;CC;;;S-1-5-21-1281035640-548247933-376692995-5864)"/>
    <protectedRange sqref="K326" name="Диапазон3_74_5_1_5_2_1_1_1_1_1_2_5_2_1_2_1_1_1_2_3" securityDescriptor="O:WDG:WDD:(A;;CC;;;S-1-5-21-1281035640-548247933-376692995-11259)(A;;CC;;;S-1-5-21-1281035640-548247933-376692995-11258)(A;;CC;;;S-1-5-21-1281035640-548247933-376692995-5864)"/>
    <protectedRange sqref="K330" name="Диапазон3_74_5_1_5_2_1_1_1_1_1_2_5_2_1_2_1_1_1_2_4" securityDescriptor="O:WDG:WDD:(A;;CC;;;S-1-5-21-1281035640-548247933-376692995-11259)(A;;CC;;;S-1-5-21-1281035640-548247933-376692995-11258)(A;;CC;;;S-1-5-21-1281035640-548247933-376692995-5864)"/>
    <protectedRange sqref="I334" name="Диапазон3_74_5_1_5_2_1_1_1_1_1_2_5_2_1_2_1_1_1_2_1_4" securityDescriptor="O:WDG:WDD:(A;;CC;;;S-1-5-21-1281035640-548247933-376692995-11259)(A;;CC;;;S-1-5-21-1281035640-548247933-376692995-11258)(A;;CC;;;S-1-5-21-1281035640-548247933-376692995-5864)"/>
    <protectedRange sqref="G201" name="Диапазон3_27_1_2_1_1_1_24_1_1_1_1_1_1_3" securityDescriptor="O:WDG:WDD:(A;;CC;;;S-1-5-21-1281035640-548247933-376692995-11259)(A;;CC;;;S-1-5-21-1281035640-548247933-376692995-11258)(A;;CC;;;S-1-5-21-1281035640-548247933-376692995-5864)"/>
    <protectedRange sqref="H201" name="Диапазон3_27_1_2_2_1_1_24_1_1_1_1_1_1_3" securityDescriptor="O:WDG:WDD:(A;;CC;;;S-1-5-21-1281035640-548247933-376692995-11259)(A;;CC;;;S-1-5-21-1281035640-548247933-376692995-11258)(A;;CC;;;S-1-5-21-1281035640-548247933-376692995-5864)"/>
    <protectedRange sqref="H333" name="Диапазон3_74_5_1_5_2_1_1_1_1_1_2_5_2_1_2_1_1_1_2_1_5" securityDescriptor="O:WDG:WDD:(A;;CC;;;S-1-5-21-1281035640-548247933-376692995-11259)(A;;CC;;;S-1-5-21-1281035640-548247933-376692995-11258)(A;;CC;;;S-1-5-21-1281035640-548247933-376692995-5864)"/>
    <protectedRange sqref="K323" name="Диапазон3_74_5_1_5_2_1_1_1_1_1_2_5_2_1_2_1_1_1_2_2_1" securityDescriptor="O:WDG:WDD:(A;;CC;;;S-1-5-21-1281035640-548247933-376692995-11259)(A;;CC;;;S-1-5-21-1281035640-548247933-376692995-11258)(A;;CC;;;S-1-5-21-1281035640-548247933-376692995-5864)"/>
    <protectedRange sqref="K327" name="Диапазон3_74_5_1_5_2_1_1_1_1_1_2_5_2_1_2_1_1_1_2_3_1" securityDescriptor="O:WDG:WDD:(A;;CC;;;S-1-5-21-1281035640-548247933-376692995-11259)(A;;CC;;;S-1-5-21-1281035640-548247933-376692995-11258)(A;;CC;;;S-1-5-21-1281035640-548247933-376692995-5864)"/>
    <protectedRange sqref="K331" name="Диапазон3_74_5_1_5_2_1_1_1_1_1_2_5_2_1_2_1_1_1_2_4_1" securityDescriptor="O:WDG:WDD:(A;;CC;;;S-1-5-21-1281035640-548247933-376692995-11259)(A;;CC;;;S-1-5-21-1281035640-548247933-376692995-11258)(A;;CC;;;S-1-5-21-1281035640-548247933-376692995-5864)"/>
    <protectedRange sqref="H225" name="Диапазон3_74_5_1_5_2_1_1_1_1_1_2_5_2_1_2_1_1_1_2_1_6" securityDescriptor="O:WDG:WDD:(A;;CC;;;S-1-5-21-1281035640-548247933-376692995-11259)(A;;CC;;;S-1-5-21-1281035640-548247933-376692995-11258)(A;;CC;;;S-1-5-21-1281035640-548247933-376692995-5864)"/>
    <protectedRange sqref="K257" name="Диапазон3_74_5_1_5_2_1_1_1_1_1_2_5_2_1_2_1_1_1_2_2_2" securityDescriptor="O:WDG:WDD:(A;;CC;;;S-1-5-21-1281035640-548247933-376692995-11259)(A;;CC;;;S-1-5-21-1281035640-548247933-376692995-11258)(A;;CC;;;S-1-5-21-1281035640-548247933-376692995-5864)"/>
    <protectedRange sqref="I347 I349" name="Диапазон3_74_5_1_5_2_1_1_1_1_1_2_5_1_2_1_1_1" securityDescriptor="O:WDG:WDD:(A;;CC;;;S-1-5-21-1281035640-548247933-376692995-11259)(A;;CC;;;S-1-5-21-1281035640-548247933-376692995-11258)(A;;CC;;;S-1-5-21-1281035640-548247933-376692995-5864)"/>
    <protectedRange sqref="I348 I350" name="Диапазон3_74_5_1_5_2_1_1_1_1_1_2_5_1_2_1_1_1_1" securityDescriptor="O:WDG:WDD:(A;;CC;;;S-1-5-21-1281035640-548247933-376692995-11259)(A;;CC;;;S-1-5-21-1281035640-548247933-376692995-11258)(A;;CC;;;S-1-5-21-1281035640-548247933-376692995-5864)"/>
  </protectedRanges>
  <autoFilter ref="A21:WXF354"/>
  <conditionalFormatting sqref="D207">
    <cfRule type="duplicateValues" dxfId="107" priority="113"/>
  </conditionalFormatting>
  <conditionalFormatting sqref="D352:D353">
    <cfRule type="duplicateValues" dxfId="106" priority="114"/>
  </conditionalFormatting>
  <conditionalFormatting sqref="E39">
    <cfRule type="duplicateValues" dxfId="105" priority="107"/>
  </conditionalFormatting>
  <conditionalFormatting sqref="E42 E45 E48 E51 E54 E57 E60 E63 E66 E69 E72 E75 E78 E81 E84 E87 E90 E93 E96 E99 E102 E105 E108 E111 E114 E116 E119 E122 E125 E128 E131 E134 E137">
    <cfRule type="duplicateValues" dxfId="104" priority="108"/>
  </conditionalFormatting>
  <conditionalFormatting sqref="E40">
    <cfRule type="duplicateValues" dxfId="103" priority="106"/>
  </conditionalFormatting>
  <conditionalFormatting sqref="E43">
    <cfRule type="duplicateValues" dxfId="102" priority="105"/>
  </conditionalFormatting>
  <conditionalFormatting sqref="E46">
    <cfRule type="duplicateValues" dxfId="101" priority="104"/>
  </conditionalFormatting>
  <conditionalFormatting sqref="E49">
    <cfRule type="duplicateValues" dxfId="100" priority="103"/>
  </conditionalFormatting>
  <conditionalFormatting sqref="E52">
    <cfRule type="duplicateValues" dxfId="99" priority="102"/>
  </conditionalFormatting>
  <conditionalFormatting sqref="E55">
    <cfRule type="duplicateValues" dxfId="98" priority="101"/>
  </conditionalFormatting>
  <conditionalFormatting sqref="E58">
    <cfRule type="duplicateValues" dxfId="97" priority="100"/>
  </conditionalFormatting>
  <conditionalFormatting sqref="E61">
    <cfRule type="duplicateValues" dxfId="96" priority="99"/>
  </conditionalFormatting>
  <conditionalFormatting sqref="E64">
    <cfRule type="duplicateValues" dxfId="95" priority="98"/>
  </conditionalFormatting>
  <conditionalFormatting sqref="E67">
    <cfRule type="duplicateValues" dxfId="94" priority="97"/>
  </conditionalFormatting>
  <conditionalFormatting sqref="E70">
    <cfRule type="duplicateValues" dxfId="93" priority="96"/>
  </conditionalFormatting>
  <conditionalFormatting sqref="E73">
    <cfRule type="duplicateValues" dxfId="92" priority="95"/>
  </conditionalFormatting>
  <conditionalFormatting sqref="E76">
    <cfRule type="duplicateValues" dxfId="91" priority="94"/>
  </conditionalFormatting>
  <conditionalFormatting sqref="E79">
    <cfRule type="duplicateValues" dxfId="90" priority="93"/>
  </conditionalFormatting>
  <conditionalFormatting sqref="E82">
    <cfRule type="duplicateValues" dxfId="89" priority="92"/>
  </conditionalFormatting>
  <conditionalFormatting sqref="E85">
    <cfRule type="duplicateValues" dxfId="88" priority="91"/>
  </conditionalFormatting>
  <conditionalFormatting sqref="E88">
    <cfRule type="duplicateValues" dxfId="87" priority="90"/>
  </conditionalFormatting>
  <conditionalFormatting sqref="E91">
    <cfRule type="duplicateValues" dxfId="86" priority="89"/>
  </conditionalFormatting>
  <conditionalFormatting sqref="E94">
    <cfRule type="duplicateValues" dxfId="85" priority="88"/>
  </conditionalFormatting>
  <conditionalFormatting sqref="E97">
    <cfRule type="duplicateValues" dxfId="84" priority="87"/>
  </conditionalFormatting>
  <conditionalFormatting sqref="E100">
    <cfRule type="duplicateValues" dxfId="83" priority="86"/>
  </conditionalFormatting>
  <conditionalFormatting sqref="E103">
    <cfRule type="duplicateValues" dxfId="82" priority="85"/>
  </conditionalFormatting>
  <conditionalFormatting sqref="E106">
    <cfRule type="duplicateValues" dxfId="81" priority="84"/>
  </conditionalFormatting>
  <conditionalFormatting sqref="E109">
    <cfRule type="duplicateValues" dxfId="80" priority="83"/>
  </conditionalFormatting>
  <conditionalFormatting sqref="E112">
    <cfRule type="duplicateValues" dxfId="79" priority="82"/>
  </conditionalFormatting>
  <conditionalFormatting sqref="E115">
    <cfRule type="duplicateValues" dxfId="78" priority="81"/>
  </conditionalFormatting>
  <conditionalFormatting sqref="E117">
    <cfRule type="duplicateValues" dxfId="77" priority="80"/>
  </conditionalFormatting>
  <conditionalFormatting sqref="E120">
    <cfRule type="duplicateValues" dxfId="76" priority="79"/>
  </conditionalFormatting>
  <conditionalFormatting sqref="E123">
    <cfRule type="duplicateValues" dxfId="75" priority="78"/>
  </conditionalFormatting>
  <conditionalFormatting sqref="E126">
    <cfRule type="duplicateValues" dxfId="74" priority="77"/>
  </conditionalFormatting>
  <conditionalFormatting sqref="E129">
    <cfRule type="duplicateValues" dxfId="73" priority="76"/>
  </conditionalFormatting>
  <conditionalFormatting sqref="E132">
    <cfRule type="duplicateValues" dxfId="72" priority="75"/>
  </conditionalFormatting>
  <conditionalFormatting sqref="E135">
    <cfRule type="duplicateValues" dxfId="71" priority="74"/>
  </conditionalFormatting>
  <conditionalFormatting sqref="E138 E140:E141">
    <cfRule type="duplicateValues" dxfId="70" priority="73"/>
  </conditionalFormatting>
  <conditionalFormatting sqref="C26">
    <cfRule type="duplicateValues" dxfId="69" priority="72"/>
  </conditionalFormatting>
  <conditionalFormatting sqref="C30">
    <cfRule type="duplicateValues" dxfId="68" priority="71"/>
  </conditionalFormatting>
  <conditionalFormatting sqref="C34">
    <cfRule type="duplicateValues" dxfId="67" priority="70"/>
  </conditionalFormatting>
  <conditionalFormatting sqref="C38">
    <cfRule type="duplicateValues" dxfId="66" priority="69"/>
  </conditionalFormatting>
  <conditionalFormatting sqref="E41">
    <cfRule type="duplicateValues" dxfId="65" priority="67"/>
  </conditionalFormatting>
  <conditionalFormatting sqref="C41">
    <cfRule type="duplicateValues" dxfId="64" priority="68"/>
  </conditionalFormatting>
  <conditionalFormatting sqref="E44">
    <cfRule type="duplicateValues" dxfId="63" priority="65"/>
  </conditionalFormatting>
  <conditionalFormatting sqref="C44">
    <cfRule type="duplicateValues" dxfId="62" priority="66"/>
  </conditionalFormatting>
  <conditionalFormatting sqref="E47">
    <cfRule type="duplicateValues" dxfId="61" priority="63"/>
  </conditionalFormatting>
  <conditionalFormatting sqref="C47">
    <cfRule type="duplicateValues" dxfId="60" priority="64"/>
  </conditionalFormatting>
  <conditionalFormatting sqref="E50">
    <cfRule type="duplicateValues" dxfId="59" priority="61"/>
  </conditionalFormatting>
  <conditionalFormatting sqref="C50">
    <cfRule type="duplicateValues" dxfId="58" priority="62"/>
  </conditionalFormatting>
  <conditionalFormatting sqref="E53">
    <cfRule type="duplicateValues" dxfId="57" priority="59"/>
  </conditionalFormatting>
  <conditionalFormatting sqref="C53">
    <cfRule type="duplicateValues" dxfId="56" priority="60"/>
  </conditionalFormatting>
  <conditionalFormatting sqref="E56">
    <cfRule type="duplicateValues" dxfId="55" priority="57"/>
  </conditionalFormatting>
  <conditionalFormatting sqref="C56">
    <cfRule type="duplicateValues" dxfId="54" priority="58"/>
  </conditionalFormatting>
  <conditionalFormatting sqref="E59">
    <cfRule type="duplicateValues" dxfId="53" priority="55"/>
  </conditionalFormatting>
  <conditionalFormatting sqref="C59">
    <cfRule type="duplicateValues" dxfId="52" priority="56"/>
  </conditionalFormatting>
  <conditionalFormatting sqref="E62">
    <cfRule type="duplicateValues" dxfId="51" priority="53"/>
  </conditionalFormatting>
  <conditionalFormatting sqref="C62">
    <cfRule type="duplicateValues" dxfId="50" priority="54"/>
  </conditionalFormatting>
  <conditionalFormatting sqref="E65">
    <cfRule type="duplicateValues" dxfId="49" priority="51"/>
  </conditionalFormatting>
  <conditionalFormatting sqref="C65">
    <cfRule type="duplicateValues" dxfId="48" priority="52"/>
  </conditionalFormatting>
  <conditionalFormatting sqref="E68">
    <cfRule type="duplicateValues" dxfId="47" priority="49"/>
  </conditionalFormatting>
  <conditionalFormatting sqref="C68">
    <cfRule type="duplicateValues" dxfId="46" priority="50"/>
  </conditionalFormatting>
  <conditionalFormatting sqref="E71">
    <cfRule type="duplicateValues" dxfId="45" priority="47"/>
  </conditionalFormatting>
  <conditionalFormatting sqref="C71">
    <cfRule type="duplicateValues" dxfId="44" priority="48"/>
  </conditionalFormatting>
  <conditionalFormatting sqref="E74">
    <cfRule type="duplicateValues" dxfId="43" priority="45"/>
  </conditionalFormatting>
  <conditionalFormatting sqref="C74">
    <cfRule type="duplicateValues" dxfId="42" priority="46"/>
  </conditionalFormatting>
  <conditionalFormatting sqref="E77">
    <cfRule type="duplicateValues" dxfId="41" priority="43"/>
  </conditionalFormatting>
  <conditionalFormatting sqref="C77">
    <cfRule type="duplicateValues" dxfId="40" priority="44"/>
  </conditionalFormatting>
  <conditionalFormatting sqref="E80">
    <cfRule type="duplicateValues" dxfId="39" priority="41"/>
  </conditionalFormatting>
  <conditionalFormatting sqref="C80">
    <cfRule type="duplicateValues" dxfId="38" priority="42"/>
  </conditionalFormatting>
  <conditionalFormatting sqref="E83">
    <cfRule type="duplicateValues" dxfId="37" priority="39"/>
  </conditionalFormatting>
  <conditionalFormatting sqref="C83">
    <cfRule type="duplicateValues" dxfId="36" priority="40"/>
  </conditionalFormatting>
  <conditionalFormatting sqref="E86">
    <cfRule type="duplicateValues" dxfId="35" priority="37"/>
  </conditionalFormatting>
  <conditionalFormatting sqref="C86">
    <cfRule type="duplicateValues" dxfId="34" priority="38"/>
  </conditionalFormatting>
  <conditionalFormatting sqref="E89">
    <cfRule type="duplicateValues" dxfId="33" priority="35"/>
  </conditionalFormatting>
  <conditionalFormatting sqref="C89">
    <cfRule type="duplicateValues" dxfId="32" priority="36"/>
  </conditionalFormatting>
  <conditionalFormatting sqref="E92">
    <cfRule type="duplicateValues" dxfId="31" priority="33"/>
  </conditionalFormatting>
  <conditionalFormatting sqref="C92">
    <cfRule type="duplicateValues" dxfId="30" priority="34"/>
  </conditionalFormatting>
  <conditionalFormatting sqref="E95">
    <cfRule type="duplicateValues" dxfId="29" priority="31"/>
  </conditionalFormatting>
  <conditionalFormatting sqref="C95">
    <cfRule type="duplicateValues" dxfId="28" priority="32"/>
  </conditionalFormatting>
  <conditionalFormatting sqref="E98">
    <cfRule type="duplicateValues" dxfId="27" priority="27"/>
  </conditionalFormatting>
  <conditionalFormatting sqref="C98">
    <cfRule type="duplicateValues" dxfId="26" priority="28"/>
  </conditionalFormatting>
  <conditionalFormatting sqref="E101">
    <cfRule type="duplicateValues" dxfId="25" priority="25"/>
  </conditionalFormatting>
  <conditionalFormatting sqref="C101">
    <cfRule type="duplicateValues" dxfId="24" priority="26"/>
  </conditionalFormatting>
  <conditionalFormatting sqref="E104">
    <cfRule type="duplicateValues" dxfId="23" priority="23"/>
  </conditionalFormatting>
  <conditionalFormatting sqref="C104">
    <cfRule type="duplicateValues" dxfId="22" priority="24"/>
  </conditionalFormatting>
  <conditionalFormatting sqref="E107">
    <cfRule type="duplicateValues" dxfId="21" priority="21"/>
  </conditionalFormatting>
  <conditionalFormatting sqref="C107">
    <cfRule type="duplicateValues" dxfId="20" priority="22"/>
  </conditionalFormatting>
  <conditionalFormatting sqref="E110">
    <cfRule type="duplicateValues" dxfId="19" priority="19"/>
  </conditionalFormatting>
  <conditionalFormatting sqref="C110">
    <cfRule type="duplicateValues" dxfId="18" priority="20"/>
  </conditionalFormatting>
  <conditionalFormatting sqref="E113">
    <cfRule type="duplicateValues" dxfId="17" priority="17"/>
  </conditionalFormatting>
  <conditionalFormatting sqref="C113">
    <cfRule type="duplicateValues" dxfId="16" priority="18"/>
  </conditionalFormatting>
  <conditionalFormatting sqref="E118">
    <cfRule type="duplicateValues" dxfId="15" priority="15"/>
  </conditionalFormatting>
  <conditionalFormatting sqref="C118">
    <cfRule type="duplicateValues" dxfId="14" priority="16"/>
  </conditionalFormatting>
  <conditionalFormatting sqref="E121">
    <cfRule type="duplicateValues" dxfId="13" priority="13"/>
  </conditionalFormatting>
  <conditionalFormatting sqref="C121">
    <cfRule type="duplicateValues" dxfId="12" priority="14"/>
  </conditionalFormatting>
  <conditionalFormatting sqref="E124">
    <cfRule type="duplicateValues" dxfId="11" priority="11"/>
  </conditionalFormatting>
  <conditionalFormatting sqref="C124">
    <cfRule type="duplicateValues" dxfId="10" priority="12"/>
  </conditionalFormatting>
  <conditionalFormatting sqref="E127">
    <cfRule type="duplicateValues" dxfId="9" priority="9"/>
  </conditionalFormatting>
  <conditionalFormatting sqref="C127">
    <cfRule type="duplicateValues" dxfId="8" priority="10"/>
  </conditionalFormatting>
  <conditionalFormatting sqref="E130">
    <cfRule type="duplicateValues" dxfId="7" priority="7"/>
  </conditionalFormatting>
  <conditionalFormatting sqref="C130">
    <cfRule type="duplicateValues" dxfId="6" priority="8"/>
  </conditionalFormatting>
  <conditionalFormatting sqref="E133">
    <cfRule type="duplicateValues" dxfId="5" priority="5"/>
  </conditionalFormatting>
  <conditionalFormatting sqref="C133">
    <cfRule type="duplicateValues" dxfId="4" priority="6"/>
  </conditionalFormatting>
  <conditionalFormatting sqref="E136">
    <cfRule type="duplicateValues" dxfId="3" priority="3"/>
  </conditionalFormatting>
  <conditionalFormatting sqref="C136">
    <cfRule type="duplicateValues" dxfId="2" priority="4"/>
  </conditionalFormatting>
  <conditionalFormatting sqref="E139">
    <cfRule type="duplicateValues" dxfId="1" priority="1"/>
  </conditionalFormatting>
  <conditionalFormatting sqref="C139">
    <cfRule type="duplicateValues" dxfId="0" priority="2"/>
  </conditionalFormatting>
  <dataValidations count="16">
    <dataValidation type="list" allowBlank="1" showInputMessage="1" showErrorMessage="1" sqref="X261:X262 X277:X278 X280 X264:X267 X318:X319 X335">
      <formula1>Тип_дней</formula1>
    </dataValidation>
    <dataValidation type="list" allowBlank="1" showInputMessage="1" sqref="BD264:BD265 BG264:BG265">
      <formula1>атр</formula1>
    </dataValidation>
    <dataValidation type="custom" allowBlank="1" showInputMessage="1" showErrorMessage="1" sqref="Y160:AN160">
      <formula1>#REF!*#REF!</formula1>
    </dataValidation>
    <dataValidation type="list" allowBlank="1" showInputMessage="1" showErrorMessage="1" sqref="WVB983312:WVB984184 J65814:J66686 IP65808:IP66680 SL65808:SL66680 ACH65808:ACH66680 AMD65808:AMD66680 AVZ65808:AVZ66680 BFV65808:BFV66680 BPR65808:BPR66680 BZN65808:BZN66680 CJJ65808:CJJ66680 CTF65808:CTF66680 DDB65808:DDB66680 DMX65808:DMX66680 DWT65808:DWT66680 EGP65808:EGP66680 EQL65808:EQL66680 FAH65808:FAH66680 FKD65808:FKD66680 FTZ65808:FTZ66680 GDV65808:GDV66680 GNR65808:GNR66680 GXN65808:GXN66680 HHJ65808:HHJ66680 HRF65808:HRF66680 IBB65808:IBB66680 IKX65808:IKX66680 IUT65808:IUT66680 JEP65808:JEP66680 JOL65808:JOL66680 JYH65808:JYH66680 KID65808:KID66680 KRZ65808:KRZ66680 LBV65808:LBV66680 LLR65808:LLR66680 LVN65808:LVN66680 MFJ65808:MFJ66680 MPF65808:MPF66680 MZB65808:MZB66680 NIX65808:NIX66680 NST65808:NST66680 OCP65808:OCP66680 OML65808:OML66680 OWH65808:OWH66680 PGD65808:PGD66680 PPZ65808:PPZ66680 PZV65808:PZV66680 QJR65808:QJR66680 QTN65808:QTN66680 RDJ65808:RDJ66680 RNF65808:RNF66680 RXB65808:RXB66680 SGX65808:SGX66680 SQT65808:SQT66680 TAP65808:TAP66680 TKL65808:TKL66680 TUH65808:TUH66680 UED65808:UED66680 UNZ65808:UNZ66680 UXV65808:UXV66680 VHR65808:VHR66680 VRN65808:VRN66680 WBJ65808:WBJ66680 WLF65808:WLF66680 WVB65808:WVB66680 J131350:J132222 IP131344:IP132216 SL131344:SL132216 ACH131344:ACH132216 AMD131344:AMD132216 AVZ131344:AVZ132216 BFV131344:BFV132216 BPR131344:BPR132216 BZN131344:BZN132216 CJJ131344:CJJ132216 CTF131344:CTF132216 DDB131344:DDB132216 DMX131344:DMX132216 DWT131344:DWT132216 EGP131344:EGP132216 EQL131344:EQL132216 FAH131344:FAH132216 FKD131344:FKD132216 FTZ131344:FTZ132216 GDV131344:GDV132216 GNR131344:GNR132216 GXN131344:GXN132216 HHJ131344:HHJ132216 HRF131344:HRF132216 IBB131344:IBB132216 IKX131344:IKX132216 IUT131344:IUT132216 JEP131344:JEP132216 JOL131344:JOL132216 JYH131344:JYH132216 KID131344:KID132216 KRZ131344:KRZ132216 LBV131344:LBV132216 LLR131344:LLR132216 LVN131344:LVN132216 MFJ131344:MFJ132216 MPF131344:MPF132216 MZB131344:MZB132216 NIX131344:NIX132216 NST131344:NST132216 OCP131344:OCP132216 OML131344:OML132216 OWH131344:OWH132216 PGD131344:PGD132216 PPZ131344:PPZ132216 PZV131344:PZV132216 QJR131344:QJR132216 QTN131344:QTN132216 RDJ131344:RDJ132216 RNF131344:RNF132216 RXB131344:RXB132216 SGX131344:SGX132216 SQT131344:SQT132216 TAP131344:TAP132216 TKL131344:TKL132216 TUH131344:TUH132216 UED131344:UED132216 UNZ131344:UNZ132216 UXV131344:UXV132216 VHR131344:VHR132216 VRN131344:VRN132216 WBJ131344:WBJ132216 WLF131344:WLF132216 WVB131344:WVB132216 J196886:J197758 IP196880:IP197752 SL196880:SL197752 ACH196880:ACH197752 AMD196880:AMD197752 AVZ196880:AVZ197752 BFV196880:BFV197752 BPR196880:BPR197752 BZN196880:BZN197752 CJJ196880:CJJ197752 CTF196880:CTF197752 DDB196880:DDB197752 DMX196880:DMX197752 DWT196880:DWT197752 EGP196880:EGP197752 EQL196880:EQL197752 FAH196880:FAH197752 FKD196880:FKD197752 FTZ196880:FTZ197752 GDV196880:GDV197752 GNR196880:GNR197752 GXN196880:GXN197752 HHJ196880:HHJ197752 HRF196880:HRF197752 IBB196880:IBB197752 IKX196880:IKX197752 IUT196880:IUT197752 JEP196880:JEP197752 JOL196880:JOL197752 JYH196880:JYH197752 KID196880:KID197752 KRZ196880:KRZ197752 LBV196880:LBV197752 LLR196880:LLR197752 LVN196880:LVN197752 MFJ196880:MFJ197752 MPF196880:MPF197752 MZB196880:MZB197752 NIX196880:NIX197752 NST196880:NST197752 OCP196880:OCP197752 OML196880:OML197752 OWH196880:OWH197752 PGD196880:PGD197752 PPZ196880:PPZ197752 PZV196880:PZV197752 QJR196880:QJR197752 QTN196880:QTN197752 RDJ196880:RDJ197752 RNF196880:RNF197752 RXB196880:RXB197752 SGX196880:SGX197752 SQT196880:SQT197752 TAP196880:TAP197752 TKL196880:TKL197752 TUH196880:TUH197752 UED196880:UED197752 UNZ196880:UNZ197752 UXV196880:UXV197752 VHR196880:VHR197752 VRN196880:VRN197752 WBJ196880:WBJ197752 WLF196880:WLF197752 WVB196880:WVB197752 J262422:J263294 IP262416:IP263288 SL262416:SL263288 ACH262416:ACH263288 AMD262416:AMD263288 AVZ262416:AVZ263288 BFV262416:BFV263288 BPR262416:BPR263288 BZN262416:BZN263288 CJJ262416:CJJ263288 CTF262416:CTF263288 DDB262416:DDB263288 DMX262416:DMX263288 DWT262416:DWT263288 EGP262416:EGP263288 EQL262416:EQL263288 FAH262416:FAH263288 FKD262416:FKD263288 FTZ262416:FTZ263288 GDV262416:GDV263288 GNR262416:GNR263288 GXN262416:GXN263288 HHJ262416:HHJ263288 HRF262416:HRF263288 IBB262416:IBB263288 IKX262416:IKX263288 IUT262416:IUT263288 JEP262416:JEP263288 JOL262416:JOL263288 JYH262416:JYH263288 KID262416:KID263288 KRZ262416:KRZ263288 LBV262416:LBV263288 LLR262416:LLR263288 LVN262416:LVN263288 MFJ262416:MFJ263288 MPF262416:MPF263288 MZB262416:MZB263288 NIX262416:NIX263288 NST262416:NST263288 OCP262416:OCP263288 OML262416:OML263288 OWH262416:OWH263288 PGD262416:PGD263288 PPZ262416:PPZ263288 PZV262416:PZV263288 QJR262416:QJR263288 QTN262416:QTN263288 RDJ262416:RDJ263288 RNF262416:RNF263288 RXB262416:RXB263288 SGX262416:SGX263288 SQT262416:SQT263288 TAP262416:TAP263288 TKL262416:TKL263288 TUH262416:TUH263288 UED262416:UED263288 UNZ262416:UNZ263288 UXV262416:UXV263288 VHR262416:VHR263288 VRN262416:VRN263288 WBJ262416:WBJ263288 WLF262416:WLF263288 WVB262416:WVB263288 J327958:J328830 IP327952:IP328824 SL327952:SL328824 ACH327952:ACH328824 AMD327952:AMD328824 AVZ327952:AVZ328824 BFV327952:BFV328824 BPR327952:BPR328824 BZN327952:BZN328824 CJJ327952:CJJ328824 CTF327952:CTF328824 DDB327952:DDB328824 DMX327952:DMX328824 DWT327952:DWT328824 EGP327952:EGP328824 EQL327952:EQL328824 FAH327952:FAH328824 FKD327952:FKD328824 FTZ327952:FTZ328824 GDV327952:GDV328824 GNR327952:GNR328824 GXN327952:GXN328824 HHJ327952:HHJ328824 HRF327952:HRF328824 IBB327952:IBB328824 IKX327952:IKX328824 IUT327952:IUT328824 JEP327952:JEP328824 JOL327952:JOL328824 JYH327952:JYH328824 KID327952:KID328824 KRZ327952:KRZ328824 LBV327952:LBV328824 LLR327952:LLR328824 LVN327952:LVN328824 MFJ327952:MFJ328824 MPF327952:MPF328824 MZB327952:MZB328824 NIX327952:NIX328824 NST327952:NST328824 OCP327952:OCP328824 OML327952:OML328824 OWH327952:OWH328824 PGD327952:PGD328824 PPZ327952:PPZ328824 PZV327952:PZV328824 QJR327952:QJR328824 QTN327952:QTN328824 RDJ327952:RDJ328824 RNF327952:RNF328824 RXB327952:RXB328824 SGX327952:SGX328824 SQT327952:SQT328824 TAP327952:TAP328824 TKL327952:TKL328824 TUH327952:TUH328824 UED327952:UED328824 UNZ327952:UNZ328824 UXV327952:UXV328824 VHR327952:VHR328824 VRN327952:VRN328824 WBJ327952:WBJ328824 WLF327952:WLF328824 WVB327952:WVB328824 J393494:J394366 IP393488:IP394360 SL393488:SL394360 ACH393488:ACH394360 AMD393488:AMD394360 AVZ393488:AVZ394360 BFV393488:BFV394360 BPR393488:BPR394360 BZN393488:BZN394360 CJJ393488:CJJ394360 CTF393488:CTF394360 DDB393488:DDB394360 DMX393488:DMX394360 DWT393488:DWT394360 EGP393488:EGP394360 EQL393488:EQL394360 FAH393488:FAH394360 FKD393488:FKD394360 FTZ393488:FTZ394360 GDV393488:GDV394360 GNR393488:GNR394360 GXN393488:GXN394360 HHJ393488:HHJ394360 HRF393488:HRF394360 IBB393488:IBB394360 IKX393488:IKX394360 IUT393488:IUT394360 JEP393488:JEP394360 JOL393488:JOL394360 JYH393488:JYH394360 KID393488:KID394360 KRZ393488:KRZ394360 LBV393488:LBV394360 LLR393488:LLR394360 LVN393488:LVN394360 MFJ393488:MFJ394360 MPF393488:MPF394360 MZB393488:MZB394360 NIX393488:NIX394360 NST393488:NST394360 OCP393488:OCP394360 OML393488:OML394360 OWH393488:OWH394360 PGD393488:PGD394360 PPZ393488:PPZ394360 PZV393488:PZV394360 QJR393488:QJR394360 QTN393488:QTN394360 RDJ393488:RDJ394360 RNF393488:RNF394360 RXB393488:RXB394360 SGX393488:SGX394360 SQT393488:SQT394360 TAP393488:TAP394360 TKL393488:TKL394360 TUH393488:TUH394360 UED393488:UED394360 UNZ393488:UNZ394360 UXV393488:UXV394360 VHR393488:VHR394360 VRN393488:VRN394360 WBJ393488:WBJ394360 WLF393488:WLF394360 WVB393488:WVB394360 J459030:J459902 IP459024:IP459896 SL459024:SL459896 ACH459024:ACH459896 AMD459024:AMD459896 AVZ459024:AVZ459896 BFV459024:BFV459896 BPR459024:BPR459896 BZN459024:BZN459896 CJJ459024:CJJ459896 CTF459024:CTF459896 DDB459024:DDB459896 DMX459024:DMX459896 DWT459024:DWT459896 EGP459024:EGP459896 EQL459024:EQL459896 FAH459024:FAH459896 FKD459024:FKD459896 FTZ459024:FTZ459896 GDV459024:GDV459896 GNR459024:GNR459896 GXN459024:GXN459896 HHJ459024:HHJ459896 HRF459024:HRF459896 IBB459024:IBB459896 IKX459024:IKX459896 IUT459024:IUT459896 JEP459024:JEP459896 JOL459024:JOL459896 JYH459024:JYH459896 KID459024:KID459896 KRZ459024:KRZ459896 LBV459024:LBV459896 LLR459024:LLR459896 LVN459024:LVN459896 MFJ459024:MFJ459896 MPF459024:MPF459896 MZB459024:MZB459896 NIX459024:NIX459896 NST459024:NST459896 OCP459024:OCP459896 OML459024:OML459896 OWH459024:OWH459896 PGD459024:PGD459896 PPZ459024:PPZ459896 PZV459024:PZV459896 QJR459024:QJR459896 QTN459024:QTN459896 RDJ459024:RDJ459896 RNF459024:RNF459896 RXB459024:RXB459896 SGX459024:SGX459896 SQT459024:SQT459896 TAP459024:TAP459896 TKL459024:TKL459896 TUH459024:TUH459896 UED459024:UED459896 UNZ459024:UNZ459896 UXV459024:UXV459896 VHR459024:VHR459896 VRN459024:VRN459896 WBJ459024:WBJ459896 WLF459024:WLF459896 WVB459024:WVB459896 J524566:J525438 IP524560:IP525432 SL524560:SL525432 ACH524560:ACH525432 AMD524560:AMD525432 AVZ524560:AVZ525432 BFV524560:BFV525432 BPR524560:BPR525432 BZN524560:BZN525432 CJJ524560:CJJ525432 CTF524560:CTF525432 DDB524560:DDB525432 DMX524560:DMX525432 DWT524560:DWT525432 EGP524560:EGP525432 EQL524560:EQL525432 FAH524560:FAH525432 FKD524560:FKD525432 FTZ524560:FTZ525432 GDV524560:GDV525432 GNR524560:GNR525432 GXN524560:GXN525432 HHJ524560:HHJ525432 HRF524560:HRF525432 IBB524560:IBB525432 IKX524560:IKX525432 IUT524560:IUT525432 JEP524560:JEP525432 JOL524560:JOL525432 JYH524560:JYH525432 KID524560:KID525432 KRZ524560:KRZ525432 LBV524560:LBV525432 LLR524560:LLR525432 LVN524560:LVN525432 MFJ524560:MFJ525432 MPF524560:MPF525432 MZB524560:MZB525432 NIX524560:NIX525432 NST524560:NST525432 OCP524560:OCP525432 OML524560:OML525432 OWH524560:OWH525432 PGD524560:PGD525432 PPZ524560:PPZ525432 PZV524560:PZV525432 QJR524560:QJR525432 QTN524560:QTN525432 RDJ524560:RDJ525432 RNF524560:RNF525432 RXB524560:RXB525432 SGX524560:SGX525432 SQT524560:SQT525432 TAP524560:TAP525432 TKL524560:TKL525432 TUH524560:TUH525432 UED524560:UED525432 UNZ524560:UNZ525432 UXV524560:UXV525432 VHR524560:VHR525432 VRN524560:VRN525432 WBJ524560:WBJ525432 WLF524560:WLF525432 WVB524560:WVB525432 J590102:J590974 IP590096:IP590968 SL590096:SL590968 ACH590096:ACH590968 AMD590096:AMD590968 AVZ590096:AVZ590968 BFV590096:BFV590968 BPR590096:BPR590968 BZN590096:BZN590968 CJJ590096:CJJ590968 CTF590096:CTF590968 DDB590096:DDB590968 DMX590096:DMX590968 DWT590096:DWT590968 EGP590096:EGP590968 EQL590096:EQL590968 FAH590096:FAH590968 FKD590096:FKD590968 FTZ590096:FTZ590968 GDV590096:GDV590968 GNR590096:GNR590968 GXN590096:GXN590968 HHJ590096:HHJ590968 HRF590096:HRF590968 IBB590096:IBB590968 IKX590096:IKX590968 IUT590096:IUT590968 JEP590096:JEP590968 JOL590096:JOL590968 JYH590096:JYH590968 KID590096:KID590968 KRZ590096:KRZ590968 LBV590096:LBV590968 LLR590096:LLR590968 LVN590096:LVN590968 MFJ590096:MFJ590968 MPF590096:MPF590968 MZB590096:MZB590968 NIX590096:NIX590968 NST590096:NST590968 OCP590096:OCP590968 OML590096:OML590968 OWH590096:OWH590968 PGD590096:PGD590968 PPZ590096:PPZ590968 PZV590096:PZV590968 QJR590096:QJR590968 QTN590096:QTN590968 RDJ590096:RDJ590968 RNF590096:RNF590968 RXB590096:RXB590968 SGX590096:SGX590968 SQT590096:SQT590968 TAP590096:TAP590968 TKL590096:TKL590968 TUH590096:TUH590968 UED590096:UED590968 UNZ590096:UNZ590968 UXV590096:UXV590968 VHR590096:VHR590968 VRN590096:VRN590968 WBJ590096:WBJ590968 WLF590096:WLF590968 WVB590096:WVB590968 J655638:J656510 IP655632:IP656504 SL655632:SL656504 ACH655632:ACH656504 AMD655632:AMD656504 AVZ655632:AVZ656504 BFV655632:BFV656504 BPR655632:BPR656504 BZN655632:BZN656504 CJJ655632:CJJ656504 CTF655632:CTF656504 DDB655632:DDB656504 DMX655632:DMX656504 DWT655632:DWT656504 EGP655632:EGP656504 EQL655632:EQL656504 FAH655632:FAH656504 FKD655632:FKD656504 FTZ655632:FTZ656504 GDV655632:GDV656504 GNR655632:GNR656504 GXN655632:GXN656504 HHJ655632:HHJ656504 HRF655632:HRF656504 IBB655632:IBB656504 IKX655632:IKX656504 IUT655632:IUT656504 JEP655632:JEP656504 JOL655632:JOL656504 JYH655632:JYH656504 KID655632:KID656504 KRZ655632:KRZ656504 LBV655632:LBV656504 LLR655632:LLR656504 LVN655632:LVN656504 MFJ655632:MFJ656504 MPF655632:MPF656504 MZB655632:MZB656504 NIX655632:NIX656504 NST655632:NST656504 OCP655632:OCP656504 OML655632:OML656504 OWH655632:OWH656504 PGD655632:PGD656504 PPZ655632:PPZ656504 PZV655632:PZV656504 QJR655632:QJR656504 QTN655632:QTN656504 RDJ655632:RDJ656504 RNF655632:RNF656504 RXB655632:RXB656504 SGX655632:SGX656504 SQT655632:SQT656504 TAP655632:TAP656504 TKL655632:TKL656504 TUH655632:TUH656504 UED655632:UED656504 UNZ655632:UNZ656504 UXV655632:UXV656504 VHR655632:VHR656504 VRN655632:VRN656504 WBJ655632:WBJ656504 WLF655632:WLF656504 WVB655632:WVB656504 J721174:J722046 IP721168:IP722040 SL721168:SL722040 ACH721168:ACH722040 AMD721168:AMD722040 AVZ721168:AVZ722040 BFV721168:BFV722040 BPR721168:BPR722040 BZN721168:BZN722040 CJJ721168:CJJ722040 CTF721168:CTF722040 DDB721168:DDB722040 DMX721168:DMX722040 DWT721168:DWT722040 EGP721168:EGP722040 EQL721168:EQL722040 FAH721168:FAH722040 FKD721168:FKD722040 FTZ721168:FTZ722040 GDV721168:GDV722040 GNR721168:GNR722040 GXN721168:GXN722040 HHJ721168:HHJ722040 HRF721168:HRF722040 IBB721168:IBB722040 IKX721168:IKX722040 IUT721168:IUT722040 JEP721168:JEP722040 JOL721168:JOL722040 JYH721168:JYH722040 KID721168:KID722040 KRZ721168:KRZ722040 LBV721168:LBV722040 LLR721168:LLR722040 LVN721168:LVN722040 MFJ721168:MFJ722040 MPF721168:MPF722040 MZB721168:MZB722040 NIX721168:NIX722040 NST721168:NST722040 OCP721168:OCP722040 OML721168:OML722040 OWH721168:OWH722040 PGD721168:PGD722040 PPZ721168:PPZ722040 PZV721168:PZV722040 QJR721168:QJR722040 QTN721168:QTN722040 RDJ721168:RDJ722040 RNF721168:RNF722040 RXB721168:RXB722040 SGX721168:SGX722040 SQT721168:SQT722040 TAP721168:TAP722040 TKL721168:TKL722040 TUH721168:TUH722040 UED721168:UED722040 UNZ721168:UNZ722040 UXV721168:UXV722040 VHR721168:VHR722040 VRN721168:VRN722040 WBJ721168:WBJ722040 WLF721168:WLF722040 WVB721168:WVB722040 J786710:J787582 IP786704:IP787576 SL786704:SL787576 ACH786704:ACH787576 AMD786704:AMD787576 AVZ786704:AVZ787576 BFV786704:BFV787576 BPR786704:BPR787576 BZN786704:BZN787576 CJJ786704:CJJ787576 CTF786704:CTF787576 DDB786704:DDB787576 DMX786704:DMX787576 DWT786704:DWT787576 EGP786704:EGP787576 EQL786704:EQL787576 FAH786704:FAH787576 FKD786704:FKD787576 FTZ786704:FTZ787576 GDV786704:GDV787576 GNR786704:GNR787576 GXN786704:GXN787576 HHJ786704:HHJ787576 HRF786704:HRF787576 IBB786704:IBB787576 IKX786704:IKX787576 IUT786704:IUT787576 JEP786704:JEP787576 JOL786704:JOL787576 JYH786704:JYH787576 KID786704:KID787576 KRZ786704:KRZ787576 LBV786704:LBV787576 LLR786704:LLR787576 LVN786704:LVN787576 MFJ786704:MFJ787576 MPF786704:MPF787576 MZB786704:MZB787576 NIX786704:NIX787576 NST786704:NST787576 OCP786704:OCP787576 OML786704:OML787576 OWH786704:OWH787576 PGD786704:PGD787576 PPZ786704:PPZ787576 PZV786704:PZV787576 QJR786704:QJR787576 QTN786704:QTN787576 RDJ786704:RDJ787576 RNF786704:RNF787576 RXB786704:RXB787576 SGX786704:SGX787576 SQT786704:SQT787576 TAP786704:TAP787576 TKL786704:TKL787576 TUH786704:TUH787576 UED786704:UED787576 UNZ786704:UNZ787576 UXV786704:UXV787576 VHR786704:VHR787576 VRN786704:VRN787576 WBJ786704:WBJ787576 WLF786704:WLF787576 WVB786704:WVB787576 J852246:J853118 IP852240:IP853112 SL852240:SL853112 ACH852240:ACH853112 AMD852240:AMD853112 AVZ852240:AVZ853112 BFV852240:BFV853112 BPR852240:BPR853112 BZN852240:BZN853112 CJJ852240:CJJ853112 CTF852240:CTF853112 DDB852240:DDB853112 DMX852240:DMX853112 DWT852240:DWT853112 EGP852240:EGP853112 EQL852240:EQL853112 FAH852240:FAH853112 FKD852240:FKD853112 FTZ852240:FTZ853112 GDV852240:GDV853112 GNR852240:GNR853112 GXN852240:GXN853112 HHJ852240:HHJ853112 HRF852240:HRF853112 IBB852240:IBB853112 IKX852240:IKX853112 IUT852240:IUT853112 JEP852240:JEP853112 JOL852240:JOL853112 JYH852240:JYH853112 KID852240:KID853112 KRZ852240:KRZ853112 LBV852240:LBV853112 LLR852240:LLR853112 LVN852240:LVN853112 MFJ852240:MFJ853112 MPF852240:MPF853112 MZB852240:MZB853112 NIX852240:NIX853112 NST852240:NST853112 OCP852240:OCP853112 OML852240:OML853112 OWH852240:OWH853112 PGD852240:PGD853112 PPZ852240:PPZ853112 PZV852240:PZV853112 QJR852240:QJR853112 QTN852240:QTN853112 RDJ852240:RDJ853112 RNF852240:RNF853112 RXB852240:RXB853112 SGX852240:SGX853112 SQT852240:SQT853112 TAP852240:TAP853112 TKL852240:TKL853112 TUH852240:TUH853112 UED852240:UED853112 UNZ852240:UNZ853112 UXV852240:UXV853112 VHR852240:VHR853112 VRN852240:VRN853112 WBJ852240:WBJ853112 WLF852240:WLF853112 WVB852240:WVB853112 J917782:J918654 IP917776:IP918648 SL917776:SL918648 ACH917776:ACH918648 AMD917776:AMD918648 AVZ917776:AVZ918648 BFV917776:BFV918648 BPR917776:BPR918648 BZN917776:BZN918648 CJJ917776:CJJ918648 CTF917776:CTF918648 DDB917776:DDB918648 DMX917776:DMX918648 DWT917776:DWT918648 EGP917776:EGP918648 EQL917776:EQL918648 FAH917776:FAH918648 FKD917776:FKD918648 FTZ917776:FTZ918648 GDV917776:GDV918648 GNR917776:GNR918648 GXN917776:GXN918648 HHJ917776:HHJ918648 HRF917776:HRF918648 IBB917776:IBB918648 IKX917776:IKX918648 IUT917776:IUT918648 JEP917776:JEP918648 JOL917776:JOL918648 JYH917776:JYH918648 KID917776:KID918648 KRZ917776:KRZ918648 LBV917776:LBV918648 LLR917776:LLR918648 LVN917776:LVN918648 MFJ917776:MFJ918648 MPF917776:MPF918648 MZB917776:MZB918648 NIX917776:NIX918648 NST917776:NST918648 OCP917776:OCP918648 OML917776:OML918648 OWH917776:OWH918648 PGD917776:PGD918648 PPZ917776:PPZ918648 PZV917776:PZV918648 QJR917776:QJR918648 QTN917776:QTN918648 RDJ917776:RDJ918648 RNF917776:RNF918648 RXB917776:RXB918648 SGX917776:SGX918648 SQT917776:SQT918648 TAP917776:TAP918648 TKL917776:TKL918648 TUH917776:TUH918648 UED917776:UED918648 UNZ917776:UNZ918648 UXV917776:UXV918648 VHR917776:VHR918648 VRN917776:VRN918648 WBJ917776:WBJ918648 WLF917776:WLF918648 WVB917776:WVB918648 J983318:J984190 IP983312:IP984184 SL983312:SL984184 ACH983312:ACH984184 AMD983312:AMD984184 AVZ983312:AVZ984184 BFV983312:BFV984184 BPR983312:BPR984184 BZN983312:BZN984184 CJJ983312:CJJ984184 CTF983312:CTF984184 DDB983312:DDB984184 DMX983312:DMX984184 DWT983312:DWT984184 EGP983312:EGP984184 EQL983312:EQL984184 FAH983312:FAH984184 FKD983312:FKD984184 FTZ983312:FTZ984184 GDV983312:GDV984184 GNR983312:GNR984184 GXN983312:GXN984184 HHJ983312:HHJ984184 HRF983312:HRF984184 IBB983312:IBB984184 IKX983312:IKX984184 IUT983312:IUT984184 JEP983312:JEP984184 JOL983312:JOL984184 JYH983312:JYH984184 KID983312:KID984184 KRZ983312:KRZ984184 LBV983312:LBV984184 LLR983312:LLR984184 LVN983312:LVN984184 MFJ983312:MFJ984184 MPF983312:MPF984184 MZB983312:MZB984184 NIX983312:NIX984184 NST983312:NST984184 OCP983312:OCP984184 OML983312:OML984184 OWH983312:OWH984184 PGD983312:PGD984184 PPZ983312:PPZ984184 PZV983312:PZV984184 QJR983312:QJR984184 QTN983312:QTN984184 RDJ983312:RDJ984184 RNF983312:RNF984184 RXB983312:RXB984184 SGX983312:SGX984184 SQT983312:SQT984184 TAP983312:TAP984184 TKL983312:TKL984184 TUH983312:TUH984184 UED983312:UED984184 UNZ983312:UNZ984184 UXV983312:UXV984184 VHR983312:VHR984184 VRN983312:VRN984184 WBJ983312:WBJ984184 WLF983312:WLF984184 WBJ355:WBJ1144 J356:J1150 VRN355:VRN1144 VHR355:VHR1144 UXV355:UXV1144 UNZ355:UNZ1144 UED355:UED1144 TUH355:TUH1144 TKL355:TKL1144 TAP355:TAP1144 SQT355:SQT1144 SGX355:SGX1144 RXB355:RXB1144 RNF355:RNF1144 RDJ355:RDJ1144 QTN355:QTN1144 QJR355:QJR1144 PZV355:PZV1144 PPZ355:PPZ1144 PGD355:PGD1144 OWH355:OWH1144 OML355:OML1144 OCP355:OCP1144 NST355:NST1144 NIX355:NIX1144 MZB355:MZB1144 MPF355:MPF1144 MFJ355:MFJ1144 LVN355:LVN1144 LLR355:LLR1144 LBV355:LBV1144 KRZ355:KRZ1144 KID355:KID1144 JYH355:JYH1144 JOL355:JOL1144 JEP355:JEP1144 IUT355:IUT1144 IKX355:IKX1144 IBB355:IBB1144 HRF355:HRF1144 HHJ355:HHJ1144 GXN355:GXN1144 GNR355:GNR1144 GDV355:GDV1144 FTZ355:FTZ1144 FKD355:FKD1144 FAH355:FAH1144 EQL355:EQL1144 EGP355:EGP1144 DWT355:DWT1144 DMX355:DMX1144 DDB355:DDB1144 CTF355:CTF1144 CJJ355:CJJ1144 BZN355:BZN1144 BPR355:BPR1144 BFV355:BFV1144 AVZ355:AVZ1144 AMD355:AMD1144 ACH355:ACH1144 SL355:SL1144 IP355:IP1144 WVB355:WVB1144 K352:K353 AMD22 AVZ22 BFV22 BPR22 BZN22 CJJ22 CTF22 DDB22 DMX22 DWT22 EGP22 EQL22 FAH22 FKD22 FTZ22 GDV22 GNR22 GXN22 HHJ22 HRF22 IBB22 IKX22 IUT22 JEP22 JOL22 JYH22 KID22 KRZ22 LBV22 LLR22 LVN22 MFJ22 MPF22 MZB22 NIX22 NST22 OCP22 OML22 OWH22 PGD22 PPZ22 PZV22 QJR22 QTN22 RDJ22 RNF22 RXB22 SGX22 SQT22 TAP22 TKL22 TUH22 UED22 UNZ22 UXV22 VHR22 VRN22 WBJ22 WLF22 WVB22 IP22 SL22 ACH22 J22 AVZ161 BFV161 BPR161 BZN161 CJJ161 CTF161 DDB161 DMX161 DWT161 EGP161 EQL161 FAH161 FKD161 FTZ161 GDV161 GNR161 GXN161 HHJ161 HRF161 IBB161 IKX161 IUT161 JEP161 JOL161 JYH161 KID161 KRZ161 LBV161 LLR161 LVN161 MFJ161 MPF161 MZB161 NIX161 NST161 OCP161 OML161 OWH161 PGD161 PPZ161 PZV161 QJR161 QTN161 RDJ161 RNF161 RXB161 SGX161 SQT161 TAP161 TKL161 TUH161 UED161 UNZ161 UXV161 VHR161 VRN161 WBJ161 WLF161 WVB161 IP161 SL161 G160 ACH161 AMA160 ACE160 SI160 IM160 WUY160 WLC160 WBG160 VRK160 VHO160 UXS160 UNW160 UEA160 TUE160 TKI160 TAM160 SQQ160 SGU160 RWY160 RNC160 RDG160 QTK160 QJO160 PZS160 PPW160 PGA160 OWE160 OMI160 OCM160 NSQ160 NIU160 MYY160 MPC160 MFG160 LVK160 LLO160 LBS160 KRW160 KIA160 JYE160 JOI160 JEM160 IUQ160 IKU160 IAY160 HRC160 HHG160 GXK160 GNO160 GDS160 FTW160 FKA160 FAE160 EQI160 EGM160 DWQ160 DMU160 DCY160 CTC160 CJG160 BZK160 BPO160 BFS160 AVW160 AMD161 J258:J259 J209:J210 J277:J278 DWY266:DWY267 DBV335 WUV275 WKZ275 WBD275 VRH275 VHL275 UXP275 UNT275 UDX275 TUB275 TKF275 TAJ275 SQN275 SGR275 RWV275 RMZ275 RDD275 QTH275 QJL275 PZP275 PPT275 PFX275 OWB275 OMF275 OCJ275 NSN275 NIR275 MYV275 MOZ275 MFD275 LVH275 LLL275 LBP275 KRT275 KHX275 JYB275 JOF275 JEJ275 IUN275 IKR275 IAV275 HQZ275 HHD275 GXH275 GNL275 GDP275 FTT275 FJX275 FAB275 EQF275 EGJ275 DWN275 DMR275 DCV275 CSZ275 CJD275 BZH275 BPL275 BFP275 AVT275 ALX275 ACB275 SF275 IJ275 ACJ352:ACJ353 SN352:SN353 IR352:IR353 WVD352:WVD353 WLH352:WLH353 WBL352:WBL353 VRP352:VRP353 VHT352:VHT353 UXX352:UXX353 UOB352:UOB353 UEF352:UEF353 TUJ352:TUJ353 TKN352:TKN353 TAR352:TAR353 SQV352:SQV353 SGZ352:SGZ353 RXD352:RXD353 RNH352:RNH353 RDL352:RDL353 QTP352:QTP353 QJT352:QJT353 PZX352:PZX353 PQB352:PQB353 PGF352:PGF353 OWJ352:OWJ353 OMN352:OMN353 OCR352:OCR353 NSV352:NSV353 NIZ352:NIZ353 MZD352:MZD353 MPH352:MPH353 MFL352:MFL353 LVP352:LVP353 LLT352:LLT353 LBX352:LBX353 KSB352:KSB353 KIF352:KIF353 JYJ352:JYJ353 JON352:JON353 JER352:JER353 IUV352:IUV353 IKZ352:IKZ353 IBD352:IBD353 HRH352:HRH353 HHL352:HHL353 GXP352:GXP353 GNT352:GNT353 GDX352:GDX353 FUB352:FUB353 FKF352:FKF353 FAJ352:FAJ353 EQN352:EQN353 EGR352:EGR353 DWV352:DWV353 DMZ352:DMZ353 DDD352:DDD353 CTH352:CTH353 CJL352:CJL353 BZP352:BZP353 BPT352:BPT353 BFX352:BFX353 AWB352:AWB353 AMF352:AMF353 K272:K276 EGU266:EGU267 EQQ266:EQQ267 FAM266:FAM267 FKI266:FKI267 FUE266:FUE267 GEA266:GEA267 GNW266:GNW267 GXS266:GXS267 HHO266:HHO267 HRK266:HRK267 IBG266:IBG267 ILC266:ILC267 IUY266:IUY267 JEU266:JEU267 JOQ266:JOQ267 JYM266:JYM267 KII266:KII267 KSE266:KSE267 LCA266:LCA267 LLW266:LLW267 LVS266:LVS267 MFO266:MFO267 MPK266:MPK267 MZG266:MZG267 NJC266:NJC267 NSY266:NSY267 OCU266:OCU267 OMQ266:OMQ267 OWM266:OWM267 PGI266:PGI267 PQE266:PQE267 QAA266:QAA267 QJW266:QJW267 QTS266:QTS267 RDO266:RDO267 RNK266:RNK267 RXG266:RXG267 SHC266:SHC267 SQY266:SQY267 TAU266:TAU267 TKQ266:TKQ267 TUM266:TUM267 UEI266:UEI267 UOE266:UOE267 UYA266:UYA267 VHW266:VHW267 VRS266:VRS267 WBO266:WBO267 WLK266:WLK267 WVG266:WVG267 IU266:IU267 SQ266:SQ267 ACM266:ACM267 AMI266:AMI267 AWE266:AWE267 BGA266:BGA267 BPW266:BPW267 BZS266:BZS267 CJO266:CJO267 CTK266:CTK267 DDG266:DDG267 DNC266:DNC267 DTZ281 J294:J296 EFJ280 EPF280 EZB280 FIX280 FST280 GCP280 GML280 GWH280 HGD280 HPZ280 HZV280 IJR280 ITN280 JDJ280 JNF280 JXB280 KGX280 KQT280 LAP280 LKL280 LUH280 MED280 MNZ280 MXV280 NHR280 NRN280 OBJ280 OLF280 OVB280 PEX280 POT280 PYP280 QIL280 QSH280 RCD280 RLZ280 RVV280 SFR280 SPN280 SZJ280 TJF280 TTB280 UCX280 UMT280 UWP280 VGL280 VQH280 WAD280 WJZ280 WTV280 HJ280 RF280 ABB280 AKX280 AUT280 BEP280 BOL280 BYH280 CID280 CRZ280 DBV280 DLR280 DVN318:DVN319 K279:K280 DVN280 DKD281 EDV281 ENR281 EXN281 FHJ281 FRF281 GBB281 GKX281 GUT281 HEP281 HOL281 HYH281 IID281 IRZ281 JBV281 JLR281 JVN281 KFJ281 KPF281 KZB281 LIX281 LST281 MCP281 MML281 MWH281 NGD281 NPZ281 NZV281 OJR281 OTN281 PDJ281 PNF281 PXB281 QGX281 QQT281 RAP281 RKL281 RUH281 SED281 SNZ281 SXV281 THR281 TRN281 UBJ281 ULF281 UVB281 VEX281 VOT281 VYP281 WIL281 WSH281 FV281 PR281 ZN281 AJJ281 ATF281 BDB281 BMX281 BWT281 CGP281 CQL281 DAH281 J230:J232 DKA294 EDS294 ENO294 EXK294 FHG294 FRC294 GAY294 GKU294 GUQ294 HEM294 HOI294 HYE294 IIA294 IRW294 JBS294 JLO294 JVK294 KFG294 KPC294 KYY294 LIU294 LSQ294 MCM294 MMI294 MWE294 NGA294 NPW294 NZS294 OJO294 OTK294 PDG294 PNC294 PWY294 QGU294 QQQ294 RAM294 RKI294 RUE294 SEA294 SNW294 SXS294 THO294 TRK294 UBG294 ULC294 UUY294 VEU294 VOQ294 VYM294 WII294 WSE294 FS294 PO294 ZK294 AJG294 ATC294 BCY294 BMU294 BWQ294 CGM294 CQI294 DAE294 DTW294 K264:K270 J161:J167 K318:K319 EFJ318:EFJ319 EPF318:EPF319 EZB318:EZB319 FIX318:FIX319 FST318:FST319 GCP318:GCP319 GML318:GML319 GWH318:GWH319 HGD318:HGD319 HPZ318:HPZ319 HZV318:HZV319 IJR318:IJR319 ITN318:ITN319 JDJ318:JDJ319 JNF318:JNF319 JXB318:JXB319 KGX318:KGX319 KQT318:KQT319 LAP318:LAP319 LKL318:LKL319 LUH318:LUH319 MED318:MED319 MNZ318:MNZ319 MXV318:MXV319 NHR318:NHR319 NRN318:NRN319 OBJ318:OBJ319 OLF318:OLF319 OVB318:OVB319 PEX318:PEX319 POT318:POT319 PYP318:PYP319 QIL318:QIL319 QSH318:QSH319 RCD318:RCD319 RLZ318:RLZ319 RVV318:RVV319 SFR318:SFR319 SPN318:SPN319 SZJ318:SZJ319 TJF318:TJF319 TTB318:TTB319 UCX318:UCX319 UMT318:UMT319 UWP318:UWP319 VGL318:VGL319 VQH318:VQH319 WAD318:WAD319 WJZ318:WJZ319 WTV318:WTV319 HJ318:HJ319 RF318:RF319 ABB318:ABB319 AKX318:AKX319 AUT318:AUT319 BEP318:BEP319 BOL318:BOL319 BYH318:BYH319 CID318:CID319 CRZ318:CRZ319 DBV318:DBV319 DLR335 J332 DVN335 EFJ335 EPF335 EZB335 FIX335 FST335 GCP335 GML335 GWH335 HGD335 HPZ335 HZV335 IJR335 ITN335 JDJ335 JNF335 JXB335 KGX335 KQT335 LAP335 LKL335 LUH335 MED335 MNZ335 MXV335 NHR335 NRN335 OBJ335 OLF335 OVB335 PEX335 POT335 PYP335 QIL335 QSH335 RCD335 RLZ335 RVV335 SFR335 SPN335 SZJ335 TJF335 TTB335 UCX335 UMT335 UWP335 VGL335 VQH335 WAD335 WJZ335 WTV335 HJ335 RF335 ABB335 AKX335 AUT335 BEP335 BOL335 BYH335 CID335 CRZ335 DLR318:DLR319 K335 J351 WLF355:WLF1144">
      <formula1>осн</formula1>
    </dataValidation>
    <dataValidation type="list" allowBlank="1" showInputMessage="1" sqref="BB65814:BB66686 KL65808:KL66680 UH65808:UH66680 AED65808:AED66680 ANZ65808:ANZ66680 AXV65808:AXV66680 BHR65808:BHR66680 BRN65808:BRN66680 CBJ65808:CBJ66680 CLF65808:CLF66680 CVB65808:CVB66680 DEX65808:DEX66680 DOT65808:DOT66680 DYP65808:DYP66680 EIL65808:EIL66680 ESH65808:ESH66680 FCD65808:FCD66680 FLZ65808:FLZ66680 FVV65808:FVV66680 GFR65808:GFR66680 GPN65808:GPN66680 GZJ65808:GZJ66680 HJF65808:HJF66680 HTB65808:HTB66680 ICX65808:ICX66680 IMT65808:IMT66680 IWP65808:IWP66680 JGL65808:JGL66680 JQH65808:JQH66680 KAD65808:KAD66680 KJZ65808:KJZ66680 KTV65808:KTV66680 LDR65808:LDR66680 LNN65808:LNN66680 LXJ65808:LXJ66680 MHF65808:MHF66680 MRB65808:MRB66680 NAX65808:NAX66680 NKT65808:NKT66680 NUP65808:NUP66680 OEL65808:OEL66680 OOH65808:OOH66680 OYD65808:OYD66680 PHZ65808:PHZ66680 PRV65808:PRV66680 QBR65808:QBR66680 QLN65808:QLN66680 QVJ65808:QVJ66680 RFF65808:RFF66680 RPB65808:RPB66680 RYX65808:RYX66680 SIT65808:SIT66680 SSP65808:SSP66680 TCL65808:TCL66680 TMH65808:TMH66680 TWD65808:TWD66680 UFZ65808:UFZ66680 UPV65808:UPV66680 UZR65808:UZR66680 VJN65808:VJN66680 VTJ65808:VTJ66680 WDF65808:WDF66680 WNB65808:WNB66680 WWX65808:WWX66680 BB131350:BB132222 KL131344:KL132216 UH131344:UH132216 AED131344:AED132216 ANZ131344:ANZ132216 AXV131344:AXV132216 BHR131344:BHR132216 BRN131344:BRN132216 CBJ131344:CBJ132216 CLF131344:CLF132216 CVB131344:CVB132216 DEX131344:DEX132216 DOT131344:DOT132216 DYP131344:DYP132216 EIL131344:EIL132216 ESH131344:ESH132216 FCD131344:FCD132216 FLZ131344:FLZ132216 FVV131344:FVV132216 GFR131344:GFR132216 GPN131344:GPN132216 GZJ131344:GZJ132216 HJF131344:HJF132216 HTB131344:HTB132216 ICX131344:ICX132216 IMT131344:IMT132216 IWP131344:IWP132216 JGL131344:JGL132216 JQH131344:JQH132216 KAD131344:KAD132216 KJZ131344:KJZ132216 KTV131344:KTV132216 LDR131344:LDR132216 LNN131344:LNN132216 LXJ131344:LXJ132216 MHF131344:MHF132216 MRB131344:MRB132216 NAX131344:NAX132216 NKT131344:NKT132216 NUP131344:NUP132216 OEL131344:OEL132216 OOH131344:OOH132216 OYD131344:OYD132216 PHZ131344:PHZ132216 PRV131344:PRV132216 QBR131344:QBR132216 QLN131344:QLN132216 QVJ131344:QVJ132216 RFF131344:RFF132216 RPB131344:RPB132216 RYX131344:RYX132216 SIT131344:SIT132216 SSP131344:SSP132216 TCL131344:TCL132216 TMH131344:TMH132216 TWD131344:TWD132216 UFZ131344:UFZ132216 UPV131344:UPV132216 UZR131344:UZR132216 VJN131344:VJN132216 VTJ131344:VTJ132216 WDF131344:WDF132216 WNB131344:WNB132216 WWX131344:WWX132216 BB196886:BB197758 KL196880:KL197752 UH196880:UH197752 AED196880:AED197752 ANZ196880:ANZ197752 AXV196880:AXV197752 BHR196880:BHR197752 BRN196880:BRN197752 CBJ196880:CBJ197752 CLF196880:CLF197752 CVB196880:CVB197752 DEX196880:DEX197752 DOT196880:DOT197752 DYP196880:DYP197752 EIL196880:EIL197752 ESH196880:ESH197752 FCD196880:FCD197752 FLZ196880:FLZ197752 FVV196880:FVV197752 GFR196880:GFR197752 GPN196880:GPN197752 GZJ196880:GZJ197752 HJF196880:HJF197752 HTB196880:HTB197752 ICX196880:ICX197752 IMT196880:IMT197752 IWP196880:IWP197752 JGL196880:JGL197752 JQH196880:JQH197752 KAD196880:KAD197752 KJZ196880:KJZ197752 KTV196880:KTV197752 LDR196880:LDR197752 LNN196880:LNN197752 LXJ196880:LXJ197752 MHF196880:MHF197752 MRB196880:MRB197752 NAX196880:NAX197752 NKT196880:NKT197752 NUP196880:NUP197752 OEL196880:OEL197752 OOH196880:OOH197752 OYD196880:OYD197752 PHZ196880:PHZ197752 PRV196880:PRV197752 QBR196880:QBR197752 QLN196880:QLN197752 QVJ196880:QVJ197752 RFF196880:RFF197752 RPB196880:RPB197752 RYX196880:RYX197752 SIT196880:SIT197752 SSP196880:SSP197752 TCL196880:TCL197752 TMH196880:TMH197752 TWD196880:TWD197752 UFZ196880:UFZ197752 UPV196880:UPV197752 UZR196880:UZR197752 VJN196880:VJN197752 VTJ196880:VTJ197752 WDF196880:WDF197752 WNB196880:WNB197752 WWX196880:WWX197752 BB262422:BB263294 KL262416:KL263288 UH262416:UH263288 AED262416:AED263288 ANZ262416:ANZ263288 AXV262416:AXV263288 BHR262416:BHR263288 BRN262416:BRN263288 CBJ262416:CBJ263288 CLF262416:CLF263288 CVB262416:CVB263288 DEX262416:DEX263288 DOT262416:DOT263288 DYP262416:DYP263288 EIL262416:EIL263288 ESH262416:ESH263288 FCD262416:FCD263288 FLZ262416:FLZ263288 FVV262416:FVV263288 GFR262416:GFR263288 GPN262416:GPN263288 GZJ262416:GZJ263288 HJF262416:HJF263288 HTB262416:HTB263288 ICX262416:ICX263288 IMT262416:IMT263288 IWP262416:IWP263288 JGL262416:JGL263288 JQH262416:JQH263288 KAD262416:KAD263288 KJZ262416:KJZ263288 KTV262416:KTV263288 LDR262416:LDR263288 LNN262416:LNN263288 LXJ262416:LXJ263288 MHF262416:MHF263288 MRB262416:MRB263288 NAX262416:NAX263288 NKT262416:NKT263288 NUP262416:NUP263288 OEL262416:OEL263288 OOH262416:OOH263288 OYD262416:OYD263288 PHZ262416:PHZ263288 PRV262416:PRV263288 QBR262416:QBR263288 QLN262416:QLN263288 QVJ262416:QVJ263288 RFF262416:RFF263288 RPB262416:RPB263288 RYX262416:RYX263288 SIT262416:SIT263288 SSP262416:SSP263288 TCL262416:TCL263288 TMH262416:TMH263288 TWD262416:TWD263288 UFZ262416:UFZ263288 UPV262416:UPV263288 UZR262416:UZR263288 VJN262416:VJN263288 VTJ262416:VTJ263288 WDF262416:WDF263288 WNB262416:WNB263288 WWX262416:WWX263288 BB327958:BB328830 KL327952:KL328824 UH327952:UH328824 AED327952:AED328824 ANZ327952:ANZ328824 AXV327952:AXV328824 BHR327952:BHR328824 BRN327952:BRN328824 CBJ327952:CBJ328824 CLF327952:CLF328824 CVB327952:CVB328824 DEX327952:DEX328824 DOT327952:DOT328824 DYP327952:DYP328824 EIL327952:EIL328824 ESH327952:ESH328824 FCD327952:FCD328824 FLZ327952:FLZ328824 FVV327952:FVV328824 GFR327952:GFR328824 GPN327952:GPN328824 GZJ327952:GZJ328824 HJF327952:HJF328824 HTB327952:HTB328824 ICX327952:ICX328824 IMT327952:IMT328824 IWP327952:IWP328824 JGL327952:JGL328824 JQH327952:JQH328824 KAD327952:KAD328824 KJZ327952:KJZ328824 KTV327952:KTV328824 LDR327952:LDR328824 LNN327952:LNN328824 LXJ327952:LXJ328824 MHF327952:MHF328824 MRB327952:MRB328824 NAX327952:NAX328824 NKT327952:NKT328824 NUP327952:NUP328824 OEL327952:OEL328824 OOH327952:OOH328824 OYD327952:OYD328824 PHZ327952:PHZ328824 PRV327952:PRV328824 QBR327952:QBR328824 QLN327952:QLN328824 QVJ327952:QVJ328824 RFF327952:RFF328824 RPB327952:RPB328824 RYX327952:RYX328824 SIT327952:SIT328824 SSP327952:SSP328824 TCL327952:TCL328824 TMH327952:TMH328824 TWD327952:TWD328824 UFZ327952:UFZ328824 UPV327952:UPV328824 UZR327952:UZR328824 VJN327952:VJN328824 VTJ327952:VTJ328824 WDF327952:WDF328824 WNB327952:WNB328824 WWX327952:WWX328824 BB393494:BB394366 KL393488:KL394360 UH393488:UH394360 AED393488:AED394360 ANZ393488:ANZ394360 AXV393488:AXV394360 BHR393488:BHR394360 BRN393488:BRN394360 CBJ393488:CBJ394360 CLF393488:CLF394360 CVB393488:CVB394360 DEX393488:DEX394360 DOT393488:DOT394360 DYP393488:DYP394360 EIL393488:EIL394360 ESH393488:ESH394360 FCD393488:FCD394360 FLZ393488:FLZ394360 FVV393488:FVV394360 GFR393488:GFR394360 GPN393488:GPN394360 GZJ393488:GZJ394360 HJF393488:HJF394360 HTB393488:HTB394360 ICX393488:ICX394360 IMT393488:IMT394360 IWP393488:IWP394360 JGL393488:JGL394360 JQH393488:JQH394360 KAD393488:KAD394360 KJZ393488:KJZ394360 KTV393488:KTV394360 LDR393488:LDR394360 LNN393488:LNN394360 LXJ393488:LXJ394360 MHF393488:MHF394360 MRB393488:MRB394360 NAX393488:NAX394360 NKT393488:NKT394360 NUP393488:NUP394360 OEL393488:OEL394360 OOH393488:OOH394360 OYD393488:OYD394360 PHZ393488:PHZ394360 PRV393488:PRV394360 QBR393488:QBR394360 QLN393488:QLN394360 QVJ393488:QVJ394360 RFF393488:RFF394360 RPB393488:RPB394360 RYX393488:RYX394360 SIT393488:SIT394360 SSP393488:SSP394360 TCL393488:TCL394360 TMH393488:TMH394360 TWD393488:TWD394360 UFZ393488:UFZ394360 UPV393488:UPV394360 UZR393488:UZR394360 VJN393488:VJN394360 VTJ393488:VTJ394360 WDF393488:WDF394360 WNB393488:WNB394360 WWX393488:WWX394360 BB459030:BB459902 KL459024:KL459896 UH459024:UH459896 AED459024:AED459896 ANZ459024:ANZ459896 AXV459024:AXV459896 BHR459024:BHR459896 BRN459024:BRN459896 CBJ459024:CBJ459896 CLF459024:CLF459896 CVB459024:CVB459896 DEX459024:DEX459896 DOT459024:DOT459896 DYP459024:DYP459896 EIL459024:EIL459896 ESH459024:ESH459896 FCD459024:FCD459896 FLZ459024:FLZ459896 FVV459024:FVV459896 GFR459024:GFR459896 GPN459024:GPN459896 GZJ459024:GZJ459896 HJF459024:HJF459896 HTB459024:HTB459896 ICX459024:ICX459896 IMT459024:IMT459896 IWP459024:IWP459896 JGL459024:JGL459896 JQH459024:JQH459896 KAD459024:KAD459896 KJZ459024:KJZ459896 KTV459024:KTV459896 LDR459024:LDR459896 LNN459024:LNN459896 LXJ459024:LXJ459896 MHF459024:MHF459896 MRB459024:MRB459896 NAX459024:NAX459896 NKT459024:NKT459896 NUP459024:NUP459896 OEL459024:OEL459896 OOH459024:OOH459896 OYD459024:OYD459896 PHZ459024:PHZ459896 PRV459024:PRV459896 QBR459024:QBR459896 QLN459024:QLN459896 QVJ459024:QVJ459896 RFF459024:RFF459896 RPB459024:RPB459896 RYX459024:RYX459896 SIT459024:SIT459896 SSP459024:SSP459896 TCL459024:TCL459896 TMH459024:TMH459896 TWD459024:TWD459896 UFZ459024:UFZ459896 UPV459024:UPV459896 UZR459024:UZR459896 VJN459024:VJN459896 VTJ459024:VTJ459896 WDF459024:WDF459896 WNB459024:WNB459896 WWX459024:WWX459896 BB524566:BB525438 KL524560:KL525432 UH524560:UH525432 AED524560:AED525432 ANZ524560:ANZ525432 AXV524560:AXV525432 BHR524560:BHR525432 BRN524560:BRN525432 CBJ524560:CBJ525432 CLF524560:CLF525432 CVB524560:CVB525432 DEX524560:DEX525432 DOT524560:DOT525432 DYP524560:DYP525432 EIL524560:EIL525432 ESH524560:ESH525432 FCD524560:FCD525432 FLZ524560:FLZ525432 FVV524560:FVV525432 GFR524560:GFR525432 GPN524560:GPN525432 GZJ524560:GZJ525432 HJF524560:HJF525432 HTB524560:HTB525432 ICX524560:ICX525432 IMT524560:IMT525432 IWP524560:IWP525432 JGL524560:JGL525432 JQH524560:JQH525432 KAD524560:KAD525432 KJZ524560:KJZ525432 KTV524560:KTV525432 LDR524560:LDR525432 LNN524560:LNN525432 LXJ524560:LXJ525432 MHF524560:MHF525432 MRB524560:MRB525432 NAX524560:NAX525432 NKT524560:NKT525432 NUP524560:NUP525432 OEL524560:OEL525432 OOH524560:OOH525432 OYD524560:OYD525432 PHZ524560:PHZ525432 PRV524560:PRV525432 QBR524560:QBR525432 QLN524560:QLN525432 QVJ524560:QVJ525432 RFF524560:RFF525432 RPB524560:RPB525432 RYX524560:RYX525432 SIT524560:SIT525432 SSP524560:SSP525432 TCL524560:TCL525432 TMH524560:TMH525432 TWD524560:TWD525432 UFZ524560:UFZ525432 UPV524560:UPV525432 UZR524560:UZR525432 VJN524560:VJN525432 VTJ524560:VTJ525432 WDF524560:WDF525432 WNB524560:WNB525432 WWX524560:WWX525432 BB590102:BB590974 KL590096:KL590968 UH590096:UH590968 AED590096:AED590968 ANZ590096:ANZ590968 AXV590096:AXV590968 BHR590096:BHR590968 BRN590096:BRN590968 CBJ590096:CBJ590968 CLF590096:CLF590968 CVB590096:CVB590968 DEX590096:DEX590968 DOT590096:DOT590968 DYP590096:DYP590968 EIL590096:EIL590968 ESH590096:ESH590968 FCD590096:FCD590968 FLZ590096:FLZ590968 FVV590096:FVV590968 GFR590096:GFR590968 GPN590096:GPN590968 GZJ590096:GZJ590968 HJF590096:HJF590968 HTB590096:HTB590968 ICX590096:ICX590968 IMT590096:IMT590968 IWP590096:IWP590968 JGL590096:JGL590968 JQH590096:JQH590968 KAD590096:KAD590968 KJZ590096:KJZ590968 KTV590096:KTV590968 LDR590096:LDR590968 LNN590096:LNN590968 LXJ590096:LXJ590968 MHF590096:MHF590968 MRB590096:MRB590968 NAX590096:NAX590968 NKT590096:NKT590968 NUP590096:NUP590968 OEL590096:OEL590968 OOH590096:OOH590968 OYD590096:OYD590968 PHZ590096:PHZ590968 PRV590096:PRV590968 QBR590096:QBR590968 QLN590096:QLN590968 QVJ590096:QVJ590968 RFF590096:RFF590968 RPB590096:RPB590968 RYX590096:RYX590968 SIT590096:SIT590968 SSP590096:SSP590968 TCL590096:TCL590968 TMH590096:TMH590968 TWD590096:TWD590968 UFZ590096:UFZ590968 UPV590096:UPV590968 UZR590096:UZR590968 VJN590096:VJN590968 VTJ590096:VTJ590968 WDF590096:WDF590968 WNB590096:WNB590968 WWX590096:WWX590968 BB655638:BB656510 KL655632:KL656504 UH655632:UH656504 AED655632:AED656504 ANZ655632:ANZ656504 AXV655632:AXV656504 BHR655632:BHR656504 BRN655632:BRN656504 CBJ655632:CBJ656504 CLF655632:CLF656504 CVB655632:CVB656504 DEX655632:DEX656504 DOT655632:DOT656504 DYP655632:DYP656504 EIL655632:EIL656504 ESH655632:ESH656504 FCD655632:FCD656504 FLZ655632:FLZ656504 FVV655632:FVV656504 GFR655632:GFR656504 GPN655632:GPN656504 GZJ655632:GZJ656504 HJF655632:HJF656504 HTB655632:HTB656504 ICX655632:ICX656504 IMT655632:IMT656504 IWP655632:IWP656504 JGL655632:JGL656504 JQH655632:JQH656504 KAD655632:KAD656504 KJZ655632:KJZ656504 KTV655632:KTV656504 LDR655632:LDR656504 LNN655632:LNN656504 LXJ655632:LXJ656504 MHF655632:MHF656504 MRB655632:MRB656504 NAX655632:NAX656504 NKT655632:NKT656504 NUP655632:NUP656504 OEL655632:OEL656504 OOH655632:OOH656504 OYD655632:OYD656504 PHZ655632:PHZ656504 PRV655632:PRV656504 QBR655632:QBR656504 QLN655632:QLN656504 QVJ655632:QVJ656504 RFF655632:RFF656504 RPB655632:RPB656504 RYX655632:RYX656504 SIT655632:SIT656504 SSP655632:SSP656504 TCL655632:TCL656504 TMH655632:TMH656504 TWD655632:TWD656504 UFZ655632:UFZ656504 UPV655632:UPV656504 UZR655632:UZR656504 VJN655632:VJN656504 VTJ655632:VTJ656504 WDF655632:WDF656504 WNB655632:WNB656504 WWX655632:WWX656504 BB721174:BB722046 KL721168:KL722040 UH721168:UH722040 AED721168:AED722040 ANZ721168:ANZ722040 AXV721168:AXV722040 BHR721168:BHR722040 BRN721168:BRN722040 CBJ721168:CBJ722040 CLF721168:CLF722040 CVB721168:CVB722040 DEX721168:DEX722040 DOT721168:DOT722040 DYP721168:DYP722040 EIL721168:EIL722040 ESH721168:ESH722040 FCD721168:FCD722040 FLZ721168:FLZ722040 FVV721168:FVV722040 GFR721168:GFR722040 GPN721168:GPN722040 GZJ721168:GZJ722040 HJF721168:HJF722040 HTB721168:HTB722040 ICX721168:ICX722040 IMT721168:IMT722040 IWP721168:IWP722040 JGL721168:JGL722040 JQH721168:JQH722040 KAD721168:KAD722040 KJZ721168:KJZ722040 KTV721168:KTV722040 LDR721168:LDR722040 LNN721168:LNN722040 LXJ721168:LXJ722040 MHF721168:MHF722040 MRB721168:MRB722040 NAX721168:NAX722040 NKT721168:NKT722040 NUP721168:NUP722040 OEL721168:OEL722040 OOH721168:OOH722040 OYD721168:OYD722040 PHZ721168:PHZ722040 PRV721168:PRV722040 QBR721168:QBR722040 QLN721168:QLN722040 QVJ721168:QVJ722040 RFF721168:RFF722040 RPB721168:RPB722040 RYX721168:RYX722040 SIT721168:SIT722040 SSP721168:SSP722040 TCL721168:TCL722040 TMH721168:TMH722040 TWD721168:TWD722040 UFZ721168:UFZ722040 UPV721168:UPV722040 UZR721168:UZR722040 VJN721168:VJN722040 VTJ721168:VTJ722040 WDF721168:WDF722040 WNB721168:WNB722040 WWX721168:WWX722040 BB786710:BB787582 KL786704:KL787576 UH786704:UH787576 AED786704:AED787576 ANZ786704:ANZ787576 AXV786704:AXV787576 BHR786704:BHR787576 BRN786704:BRN787576 CBJ786704:CBJ787576 CLF786704:CLF787576 CVB786704:CVB787576 DEX786704:DEX787576 DOT786704:DOT787576 DYP786704:DYP787576 EIL786704:EIL787576 ESH786704:ESH787576 FCD786704:FCD787576 FLZ786704:FLZ787576 FVV786704:FVV787576 GFR786704:GFR787576 GPN786704:GPN787576 GZJ786704:GZJ787576 HJF786704:HJF787576 HTB786704:HTB787576 ICX786704:ICX787576 IMT786704:IMT787576 IWP786704:IWP787576 JGL786704:JGL787576 JQH786704:JQH787576 KAD786704:KAD787576 KJZ786704:KJZ787576 KTV786704:KTV787576 LDR786704:LDR787576 LNN786704:LNN787576 LXJ786704:LXJ787576 MHF786704:MHF787576 MRB786704:MRB787576 NAX786704:NAX787576 NKT786704:NKT787576 NUP786704:NUP787576 OEL786704:OEL787576 OOH786704:OOH787576 OYD786704:OYD787576 PHZ786704:PHZ787576 PRV786704:PRV787576 QBR786704:QBR787576 QLN786704:QLN787576 QVJ786704:QVJ787576 RFF786704:RFF787576 RPB786704:RPB787576 RYX786704:RYX787576 SIT786704:SIT787576 SSP786704:SSP787576 TCL786704:TCL787576 TMH786704:TMH787576 TWD786704:TWD787576 UFZ786704:UFZ787576 UPV786704:UPV787576 UZR786704:UZR787576 VJN786704:VJN787576 VTJ786704:VTJ787576 WDF786704:WDF787576 WNB786704:WNB787576 WWX786704:WWX787576 BB852246:BB853118 KL852240:KL853112 UH852240:UH853112 AED852240:AED853112 ANZ852240:ANZ853112 AXV852240:AXV853112 BHR852240:BHR853112 BRN852240:BRN853112 CBJ852240:CBJ853112 CLF852240:CLF853112 CVB852240:CVB853112 DEX852240:DEX853112 DOT852240:DOT853112 DYP852240:DYP853112 EIL852240:EIL853112 ESH852240:ESH853112 FCD852240:FCD853112 FLZ852240:FLZ853112 FVV852240:FVV853112 GFR852240:GFR853112 GPN852240:GPN853112 GZJ852240:GZJ853112 HJF852240:HJF853112 HTB852240:HTB853112 ICX852240:ICX853112 IMT852240:IMT853112 IWP852240:IWP853112 JGL852240:JGL853112 JQH852240:JQH853112 KAD852240:KAD853112 KJZ852240:KJZ853112 KTV852240:KTV853112 LDR852240:LDR853112 LNN852240:LNN853112 LXJ852240:LXJ853112 MHF852240:MHF853112 MRB852240:MRB853112 NAX852240:NAX853112 NKT852240:NKT853112 NUP852240:NUP853112 OEL852240:OEL853112 OOH852240:OOH853112 OYD852240:OYD853112 PHZ852240:PHZ853112 PRV852240:PRV853112 QBR852240:QBR853112 QLN852240:QLN853112 QVJ852240:QVJ853112 RFF852240:RFF853112 RPB852240:RPB853112 RYX852240:RYX853112 SIT852240:SIT853112 SSP852240:SSP853112 TCL852240:TCL853112 TMH852240:TMH853112 TWD852240:TWD853112 UFZ852240:UFZ853112 UPV852240:UPV853112 UZR852240:UZR853112 VJN852240:VJN853112 VTJ852240:VTJ853112 WDF852240:WDF853112 WNB852240:WNB853112 WWX852240:WWX853112 BB917782:BB918654 KL917776:KL918648 UH917776:UH918648 AED917776:AED918648 ANZ917776:ANZ918648 AXV917776:AXV918648 BHR917776:BHR918648 BRN917776:BRN918648 CBJ917776:CBJ918648 CLF917776:CLF918648 CVB917776:CVB918648 DEX917776:DEX918648 DOT917776:DOT918648 DYP917776:DYP918648 EIL917776:EIL918648 ESH917776:ESH918648 FCD917776:FCD918648 FLZ917776:FLZ918648 FVV917776:FVV918648 GFR917776:GFR918648 GPN917776:GPN918648 GZJ917776:GZJ918648 HJF917776:HJF918648 HTB917776:HTB918648 ICX917776:ICX918648 IMT917776:IMT918648 IWP917776:IWP918648 JGL917776:JGL918648 JQH917776:JQH918648 KAD917776:KAD918648 KJZ917776:KJZ918648 KTV917776:KTV918648 LDR917776:LDR918648 LNN917776:LNN918648 LXJ917776:LXJ918648 MHF917776:MHF918648 MRB917776:MRB918648 NAX917776:NAX918648 NKT917776:NKT918648 NUP917776:NUP918648 OEL917776:OEL918648 OOH917776:OOH918648 OYD917776:OYD918648 PHZ917776:PHZ918648 PRV917776:PRV918648 QBR917776:QBR918648 QLN917776:QLN918648 QVJ917776:QVJ918648 RFF917776:RFF918648 RPB917776:RPB918648 RYX917776:RYX918648 SIT917776:SIT918648 SSP917776:SSP918648 TCL917776:TCL918648 TMH917776:TMH918648 TWD917776:TWD918648 UFZ917776:UFZ918648 UPV917776:UPV918648 UZR917776:UZR918648 VJN917776:VJN918648 VTJ917776:VTJ918648 WDF917776:WDF918648 WNB917776:WNB918648 WWX917776:WWX918648 BB983318:BB984190 KL983312:KL984184 UH983312:UH984184 AED983312:AED984184 ANZ983312:ANZ984184 AXV983312:AXV984184 BHR983312:BHR984184 BRN983312:BRN984184 CBJ983312:CBJ984184 CLF983312:CLF984184 CVB983312:CVB984184 DEX983312:DEX984184 DOT983312:DOT984184 DYP983312:DYP984184 EIL983312:EIL984184 ESH983312:ESH984184 FCD983312:FCD984184 FLZ983312:FLZ984184 FVV983312:FVV984184 GFR983312:GFR984184 GPN983312:GPN984184 GZJ983312:GZJ984184 HJF983312:HJF984184 HTB983312:HTB984184 ICX983312:ICX984184 IMT983312:IMT984184 IWP983312:IWP984184 JGL983312:JGL984184 JQH983312:JQH984184 KAD983312:KAD984184 KJZ983312:KJZ984184 KTV983312:KTV984184 LDR983312:LDR984184 LNN983312:LNN984184 LXJ983312:LXJ984184 MHF983312:MHF984184 MRB983312:MRB984184 NAX983312:NAX984184 NKT983312:NKT984184 NUP983312:NUP984184 OEL983312:OEL984184 OOH983312:OOH984184 OYD983312:OYD984184 PHZ983312:PHZ984184 PRV983312:PRV984184 QBR983312:QBR984184 QLN983312:QLN984184 QVJ983312:QVJ984184 RFF983312:RFF984184 RPB983312:RPB984184 RYX983312:RYX984184 SIT983312:SIT984184 SSP983312:SSP984184 TCL983312:TCL984184 TMH983312:TMH984184 TWD983312:TWD984184 UFZ983312:UFZ984184 UPV983312:UPV984184 UZR983312:UZR984184 VJN983312:VJN984184 VTJ983312:VTJ984184 WDF983312:WDF984184 WNB983312:WNB984184 WWX983312:WWX984184 BH65808:BH66682 KR65808:KR66682 UN65808:UN66682 AEJ65808:AEJ66682 AOF65808:AOF66682 AYB65808:AYB66682 BHX65808:BHX66682 BRT65808:BRT66682 CBP65808:CBP66682 CLL65808:CLL66682 CVH65808:CVH66682 DFD65808:DFD66682 DOZ65808:DOZ66682 DYV65808:DYV66682 EIR65808:EIR66682 ESN65808:ESN66682 FCJ65808:FCJ66682 FMF65808:FMF66682 FWB65808:FWB66682 GFX65808:GFX66682 GPT65808:GPT66682 GZP65808:GZP66682 HJL65808:HJL66682 HTH65808:HTH66682 IDD65808:IDD66682 IMZ65808:IMZ66682 IWV65808:IWV66682 JGR65808:JGR66682 JQN65808:JQN66682 KAJ65808:KAJ66682 KKF65808:KKF66682 KUB65808:KUB66682 LDX65808:LDX66682 LNT65808:LNT66682 LXP65808:LXP66682 MHL65808:MHL66682 MRH65808:MRH66682 NBD65808:NBD66682 NKZ65808:NKZ66682 NUV65808:NUV66682 OER65808:OER66682 OON65808:OON66682 OYJ65808:OYJ66682 PIF65808:PIF66682 PSB65808:PSB66682 QBX65808:QBX66682 QLT65808:QLT66682 QVP65808:QVP66682 RFL65808:RFL66682 RPH65808:RPH66682 RZD65808:RZD66682 SIZ65808:SIZ66682 SSV65808:SSV66682 TCR65808:TCR66682 TMN65808:TMN66682 TWJ65808:TWJ66682 UGF65808:UGF66682 UQB65808:UQB66682 UZX65808:UZX66682 VJT65808:VJT66682 VTP65808:VTP66682 WDL65808:WDL66682 WNH65808:WNH66682 WXD65808:WXD66682 BH131344:BH132218 KR131344:KR132218 UN131344:UN132218 AEJ131344:AEJ132218 AOF131344:AOF132218 AYB131344:AYB132218 BHX131344:BHX132218 BRT131344:BRT132218 CBP131344:CBP132218 CLL131344:CLL132218 CVH131344:CVH132218 DFD131344:DFD132218 DOZ131344:DOZ132218 DYV131344:DYV132218 EIR131344:EIR132218 ESN131344:ESN132218 FCJ131344:FCJ132218 FMF131344:FMF132218 FWB131344:FWB132218 GFX131344:GFX132218 GPT131344:GPT132218 GZP131344:GZP132218 HJL131344:HJL132218 HTH131344:HTH132218 IDD131344:IDD132218 IMZ131344:IMZ132218 IWV131344:IWV132218 JGR131344:JGR132218 JQN131344:JQN132218 KAJ131344:KAJ132218 KKF131344:KKF132218 KUB131344:KUB132218 LDX131344:LDX132218 LNT131344:LNT132218 LXP131344:LXP132218 MHL131344:MHL132218 MRH131344:MRH132218 NBD131344:NBD132218 NKZ131344:NKZ132218 NUV131344:NUV132218 OER131344:OER132218 OON131344:OON132218 OYJ131344:OYJ132218 PIF131344:PIF132218 PSB131344:PSB132218 QBX131344:QBX132218 QLT131344:QLT132218 QVP131344:QVP132218 RFL131344:RFL132218 RPH131344:RPH132218 RZD131344:RZD132218 SIZ131344:SIZ132218 SSV131344:SSV132218 TCR131344:TCR132218 TMN131344:TMN132218 TWJ131344:TWJ132218 UGF131344:UGF132218 UQB131344:UQB132218 UZX131344:UZX132218 VJT131344:VJT132218 VTP131344:VTP132218 WDL131344:WDL132218 WNH131344:WNH132218 WXD131344:WXD132218 BH196880:BH197754 KR196880:KR197754 UN196880:UN197754 AEJ196880:AEJ197754 AOF196880:AOF197754 AYB196880:AYB197754 BHX196880:BHX197754 BRT196880:BRT197754 CBP196880:CBP197754 CLL196880:CLL197754 CVH196880:CVH197754 DFD196880:DFD197754 DOZ196880:DOZ197754 DYV196880:DYV197754 EIR196880:EIR197754 ESN196880:ESN197754 FCJ196880:FCJ197754 FMF196880:FMF197754 FWB196880:FWB197754 GFX196880:GFX197754 GPT196880:GPT197754 GZP196880:GZP197754 HJL196880:HJL197754 HTH196880:HTH197754 IDD196880:IDD197754 IMZ196880:IMZ197754 IWV196880:IWV197754 JGR196880:JGR197754 JQN196880:JQN197754 KAJ196880:KAJ197754 KKF196880:KKF197754 KUB196880:KUB197754 LDX196880:LDX197754 LNT196880:LNT197754 LXP196880:LXP197754 MHL196880:MHL197754 MRH196880:MRH197754 NBD196880:NBD197754 NKZ196880:NKZ197754 NUV196880:NUV197754 OER196880:OER197754 OON196880:OON197754 OYJ196880:OYJ197754 PIF196880:PIF197754 PSB196880:PSB197754 QBX196880:QBX197754 QLT196880:QLT197754 QVP196880:QVP197754 RFL196880:RFL197754 RPH196880:RPH197754 RZD196880:RZD197754 SIZ196880:SIZ197754 SSV196880:SSV197754 TCR196880:TCR197754 TMN196880:TMN197754 TWJ196880:TWJ197754 UGF196880:UGF197754 UQB196880:UQB197754 UZX196880:UZX197754 VJT196880:VJT197754 VTP196880:VTP197754 WDL196880:WDL197754 WNH196880:WNH197754 WXD196880:WXD197754 BH262416:BH263290 KR262416:KR263290 UN262416:UN263290 AEJ262416:AEJ263290 AOF262416:AOF263290 AYB262416:AYB263290 BHX262416:BHX263290 BRT262416:BRT263290 CBP262416:CBP263290 CLL262416:CLL263290 CVH262416:CVH263290 DFD262416:DFD263290 DOZ262416:DOZ263290 DYV262416:DYV263290 EIR262416:EIR263290 ESN262416:ESN263290 FCJ262416:FCJ263290 FMF262416:FMF263290 FWB262416:FWB263290 GFX262416:GFX263290 GPT262416:GPT263290 GZP262416:GZP263290 HJL262416:HJL263290 HTH262416:HTH263290 IDD262416:IDD263290 IMZ262416:IMZ263290 IWV262416:IWV263290 JGR262416:JGR263290 JQN262416:JQN263290 KAJ262416:KAJ263290 KKF262416:KKF263290 KUB262416:KUB263290 LDX262416:LDX263290 LNT262416:LNT263290 LXP262416:LXP263290 MHL262416:MHL263290 MRH262416:MRH263290 NBD262416:NBD263290 NKZ262416:NKZ263290 NUV262416:NUV263290 OER262416:OER263290 OON262416:OON263290 OYJ262416:OYJ263290 PIF262416:PIF263290 PSB262416:PSB263290 QBX262416:QBX263290 QLT262416:QLT263290 QVP262416:QVP263290 RFL262416:RFL263290 RPH262416:RPH263290 RZD262416:RZD263290 SIZ262416:SIZ263290 SSV262416:SSV263290 TCR262416:TCR263290 TMN262416:TMN263290 TWJ262416:TWJ263290 UGF262416:UGF263290 UQB262416:UQB263290 UZX262416:UZX263290 VJT262416:VJT263290 VTP262416:VTP263290 WDL262416:WDL263290 WNH262416:WNH263290 WXD262416:WXD263290 BH327952:BH328826 KR327952:KR328826 UN327952:UN328826 AEJ327952:AEJ328826 AOF327952:AOF328826 AYB327952:AYB328826 BHX327952:BHX328826 BRT327952:BRT328826 CBP327952:CBP328826 CLL327952:CLL328826 CVH327952:CVH328826 DFD327952:DFD328826 DOZ327952:DOZ328826 DYV327952:DYV328826 EIR327952:EIR328826 ESN327952:ESN328826 FCJ327952:FCJ328826 FMF327952:FMF328826 FWB327952:FWB328826 GFX327952:GFX328826 GPT327952:GPT328826 GZP327952:GZP328826 HJL327952:HJL328826 HTH327952:HTH328826 IDD327952:IDD328826 IMZ327952:IMZ328826 IWV327952:IWV328826 JGR327952:JGR328826 JQN327952:JQN328826 KAJ327952:KAJ328826 KKF327952:KKF328826 KUB327952:KUB328826 LDX327952:LDX328826 LNT327952:LNT328826 LXP327952:LXP328826 MHL327952:MHL328826 MRH327952:MRH328826 NBD327952:NBD328826 NKZ327952:NKZ328826 NUV327952:NUV328826 OER327952:OER328826 OON327952:OON328826 OYJ327952:OYJ328826 PIF327952:PIF328826 PSB327952:PSB328826 QBX327952:QBX328826 QLT327952:QLT328826 QVP327952:QVP328826 RFL327952:RFL328826 RPH327952:RPH328826 RZD327952:RZD328826 SIZ327952:SIZ328826 SSV327952:SSV328826 TCR327952:TCR328826 TMN327952:TMN328826 TWJ327952:TWJ328826 UGF327952:UGF328826 UQB327952:UQB328826 UZX327952:UZX328826 VJT327952:VJT328826 VTP327952:VTP328826 WDL327952:WDL328826 WNH327952:WNH328826 WXD327952:WXD328826 BH393488:BH394362 KR393488:KR394362 UN393488:UN394362 AEJ393488:AEJ394362 AOF393488:AOF394362 AYB393488:AYB394362 BHX393488:BHX394362 BRT393488:BRT394362 CBP393488:CBP394362 CLL393488:CLL394362 CVH393488:CVH394362 DFD393488:DFD394362 DOZ393488:DOZ394362 DYV393488:DYV394362 EIR393488:EIR394362 ESN393488:ESN394362 FCJ393488:FCJ394362 FMF393488:FMF394362 FWB393488:FWB394362 GFX393488:GFX394362 GPT393488:GPT394362 GZP393488:GZP394362 HJL393488:HJL394362 HTH393488:HTH394362 IDD393488:IDD394362 IMZ393488:IMZ394362 IWV393488:IWV394362 JGR393488:JGR394362 JQN393488:JQN394362 KAJ393488:KAJ394362 KKF393488:KKF394362 KUB393488:KUB394362 LDX393488:LDX394362 LNT393488:LNT394362 LXP393488:LXP394362 MHL393488:MHL394362 MRH393488:MRH394362 NBD393488:NBD394362 NKZ393488:NKZ394362 NUV393488:NUV394362 OER393488:OER394362 OON393488:OON394362 OYJ393488:OYJ394362 PIF393488:PIF394362 PSB393488:PSB394362 QBX393488:QBX394362 QLT393488:QLT394362 QVP393488:QVP394362 RFL393488:RFL394362 RPH393488:RPH394362 RZD393488:RZD394362 SIZ393488:SIZ394362 SSV393488:SSV394362 TCR393488:TCR394362 TMN393488:TMN394362 TWJ393488:TWJ394362 UGF393488:UGF394362 UQB393488:UQB394362 UZX393488:UZX394362 VJT393488:VJT394362 VTP393488:VTP394362 WDL393488:WDL394362 WNH393488:WNH394362 WXD393488:WXD394362 BH459024:BH459898 KR459024:KR459898 UN459024:UN459898 AEJ459024:AEJ459898 AOF459024:AOF459898 AYB459024:AYB459898 BHX459024:BHX459898 BRT459024:BRT459898 CBP459024:CBP459898 CLL459024:CLL459898 CVH459024:CVH459898 DFD459024:DFD459898 DOZ459024:DOZ459898 DYV459024:DYV459898 EIR459024:EIR459898 ESN459024:ESN459898 FCJ459024:FCJ459898 FMF459024:FMF459898 FWB459024:FWB459898 GFX459024:GFX459898 GPT459024:GPT459898 GZP459024:GZP459898 HJL459024:HJL459898 HTH459024:HTH459898 IDD459024:IDD459898 IMZ459024:IMZ459898 IWV459024:IWV459898 JGR459024:JGR459898 JQN459024:JQN459898 KAJ459024:KAJ459898 KKF459024:KKF459898 KUB459024:KUB459898 LDX459024:LDX459898 LNT459024:LNT459898 LXP459024:LXP459898 MHL459024:MHL459898 MRH459024:MRH459898 NBD459024:NBD459898 NKZ459024:NKZ459898 NUV459024:NUV459898 OER459024:OER459898 OON459024:OON459898 OYJ459024:OYJ459898 PIF459024:PIF459898 PSB459024:PSB459898 QBX459024:QBX459898 QLT459024:QLT459898 QVP459024:QVP459898 RFL459024:RFL459898 RPH459024:RPH459898 RZD459024:RZD459898 SIZ459024:SIZ459898 SSV459024:SSV459898 TCR459024:TCR459898 TMN459024:TMN459898 TWJ459024:TWJ459898 UGF459024:UGF459898 UQB459024:UQB459898 UZX459024:UZX459898 VJT459024:VJT459898 VTP459024:VTP459898 WDL459024:WDL459898 WNH459024:WNH459898 WXD459024:WXD459898 BH524560:BH525434 KR524560:KR525434 UN524560:UN525434 AEJ524560:AEJ525434 AOF524560:AOF525434 AYB524560:AYB525434 BHX524560:BHX525434 BRT524560:BRT525434 CBP524560:CBP525434 CLL524560:CLL525434 CVH524560:CVH525434 DFD524560:DFD525434 DOZ524560:DOZ525434 DYV524560:DYV525434 EIR524560:EIR525434 ESN524560:ESN525434 FCJ524560:FCJ525434 FMF524560:FMF525434 FWB524560:FWB525434 GFX524560:GFX525434 GPT524560:GPT525434 GZP524560:GZP525434 HJL524560:HJL525434 HTH524560:HTH525434 IDD524560:IDD525434 IMZ524560:IMZ525434 IWV524560:IWV525434 JGR524560:JGR525434 JQN524560:JQN525434 KAJ524560:KAJ525434 KKF524560:KKF525434 KUB524560:KUB525434 LDX524560:LDX525434 LNT524560:LNT525434 LXP524560:LXP525434 MHL524560:MHL525434 MRH524560:MRH525434 NBD524560:NBD525434 NKZ524560:NKZ525434 NUV524560:NUV525434 OER524560:OER525434 OON524560:OON525434 OYJ524560:OYJ525434 PIF524560:PIF525434 PSB524560:PSB525434 QBX524560:QBX525434 QLT524560:QLT525434 QVP524560:QVP525434 RFL524560:RFL525434 RPH524560:RPH525434 RZD524560:RZD525434 SIZ524560:SIZ525434 SSV524560:SSV525434 TCR524560:TCR525434 TMN524560:TMN525434 TWJ524560:TWJ525434 UGF524560:UGF525434 UQB524560:UQB525434 UZX524560:UZX525434 VJT524560:VJT525434 VTP524560:VTP525434 WDL524560:WDL525434 WNH524560:WNH525434 WXD524560:WXD525434 BH590096:BH590970 KR590096:KR590970 UN590096:UN590970 AEJ590096:AEJ590970 AOF590096:AOF590970 AYB590096:AYB590970 BHX590096:BHX590970 BRT590096:BRT590970 CBP590096:CBP590970 CLL590096:CLL590970 CVH590096:CVH590970 DFD590096:DFD590970 DOZ590096:DOZ590970 DYV590096:DYV590970 EIR590096:EIR590970 ESN590096:ESN590970 FCJ590096:FCJ590970 FMF590096:FMF590970 FWB590096:FWB590970 GFX590096:GFX590970 GPT590096:GPT590970 GZP590096:GZP590970 HJL590096:HJL590970 HTH590096:HTH590970 IDD590096:IDD590970 IMZ590096:IMZ590970 IWV590096:IWV590970 JGR590096:JGR590970 JQN590096:JQN590970 KAJ590096:KAJ590970 KKF590096:KKF590970 KUB590096:KUB590970 LDX590096:LDX590970 LNT590096:LNT590970 LXP590096:LXP590970 MHL590096:MHL590970 MRH590096:MRH590970 NBD590096:NBD590970 NKZ590096:NKZ590970 NUV590096:NUV590970 OER590096:OER590970 OON590096:OON590970 OYJ590096:OYJ590970 PIF590096:PIF590970 PSB590096:PSB590970 QBX590096:QBX590970 QLT590096:QLT590970 QVP590096:QVP590970 RFL590096:RFL590970 RPH590096:RPH590970 RZD590096:RZD590970 SIZ590096:SIZ590970 SSV590096:SSV590970 TCR590096:TCR590970 TMN590096:TMN590970 TWJ590096:TWJ590970 UGF590096:UGF590970 UQB590096:UQB590970 UZX590096:UZX590970 VJT590096:VJT590970 VTP590096:VTP590970 WDL590096:WDL590970 WNH590096:WNH590970 WXD590096:WXD590970 BH655632:BH656506 KR655632:KR656506 UN655632:UN656506 AEJ655632:AEJ656506 AOF655632:AOF656506 AYB655632:AYB656506 BHX655632:BHX656506 BRT655632:BRT656506 CBP655632:CBP656506 CLL655632:CLL656506 CVH655632:CVH656506 DFD655632:DFD656506 DOZ655632:DOZ656506 DYV655632:DYV656506 EIR655632:EIR656506 ESN655632:ESN656506 FCJ655632:FCJ656506 FMF655632:FMF656506 FWB655632:FWB656506 GFX655632:GFX656506 GPT655632:GPT656506 GZP655632:GZP656506 HJL655632:HJL656506 HTH655632:HTH656506 IDD655632:IDD656506 IMZ655632:IMZ656506 IWV655632:IWV656506 JGR655632:JGR656506 JQN655632:JQN656506 KAJ655632:KAJ656506 KKF655632:KKF656506 KUB655632:KUB656506 LDX655632:LDX656506 LNT655632:LNT656506 LXP655632:LXP656506 MHL655632:MHL656506 MRH655632:MRH656506 NBD655632:NBD656506 NKZ655632:NKZ656506 NUV655632:NUV656506 OER655632:OER656506 OON655632:OON656506 OYJ655632:OYJ656506 PIF655632:PIF656506 PSB655632:PSB656506 QBX655632:QBX656506 QLT655632:QLT656506 QVP655632:QVP656506 RFL655632:RFL656506 RPH655632:RPH656506 RZD655632:RZD656506 SIZ655632:SIZ656506 SSV655632:SSV656506 TCR655632:TCR656506 TMN655632:TMN656506 TWJ655632:TWJ656506 UGF655632:UGF656506 UQB655632:UQB656506 UZX655632:UZX656506 VJT655632:VJT656506 VTP655632:VTP656506 WDL655632:WDL656506 WNH655632:WNH656506 WXD655632:WXD656506 BH721168:BH722042 KR721168:KR722042 UN721168:UN722042 AEJ721168:AEJ722042 AOF721168:AOF722042 AYB721168:AYB722042 BHX721168:BHX722042 BRT721168:BRT722042 CBP721168:CBP722042 CLL721168:CLL722042 CVH721168:CVH722042 DFD721168:DFD722042 DOZ721168:DOZ722042 DYV721168:DYV722042 EIR721168:EIR722042 ESN721168:ESN722042 FCJ721168:FCJ722042 FMF721168:FMF722042 FWB721168:FWB722042 GFX721168:GFX722042 GPT721168:GPT722042 GZP721168:GZP722042 HJL721168:HJL722042 HTH721168:HTH722042 IDD721168:IDD722042 IMZ721168:IMZ722042 IWV721168:IWV722042 JGR721168:JGR722042 JQN721168:JQN722042 KAJ721168:KAJ722042 KKF721168:KKF722042 KUB721168:KUB722042 LDX721168:LDX722042 LNT721168:LNT722042 LXP721168:LXP722042 MHL721168:MHL722042 MRH721168:MRH722042 NBD721168:NBD722042 NKZ721168:NKZ722042 NUV721168:NUV722042 OER721168:OER722042 OON721168:OON722042 OYJ721168:OYJ722042 PIF721168:PIF722042 PSB721168:PSB722042 QBX721168:QBX722042 QLT721168:QLT722042 QVP721168:QVP722042 RFL721168:RFL722042 RPH721168:RPH722042 RZD721168:RZD722042 SIZ721168:SIZ722042 SSV721168:SSV722042 TCR721168:TCR722042 TMN721168:TMN722042 TWJ721168:TWJ722042 UGF721168:UGF722042 UQB721168:UQB722042 UZX721168:UZX722042 VJT721168:VJT722042 VTP721168:VTP722042 WDL721168:WDL722042 WNH721168:WNH722042 WXD721168:WXD722042 BH786704:BH787578 KR786704:KR787578 UN786704:UN787578 AEJ786704:AEJ787578 AOF786704:AOF787578 AYB786704:AYB787578 BHX786704:BHX787578 BRT786704:BRT787578 CBP786704:CBP787578 CLL786704:CLL787578 CVH786704:CVH787578 DFD786704:DFD787578 DOZ786704:DOZ787578 DYV786704:DYV787578 EIR786704:EIR787578 ESN786704:ESN787578 FCJ786704:FCJ787578 FMF786704:FMF787578 FWB786704:FWB787578 GFX786704:GFX787578 GPT786704:GPT787578 GZP786704:GZP787578 HJL786704:HJL787578 HTH786704:HTH787578 IDD786704:IDD787578 IMZ786704:IMZ787578 IWV786704:IWV787578 JGR786704:JGR787578 JQN786704:JQN787578 KAJ786704:KAJ787578 KKF786704:KKF787578 KUB786704:KUB787578 LDX786704:LDX787578 LNT786704:LNT787578 LXP786704:LXP787578 MHL786704:MHL787578 MRH786704:MRH787578 NBD786704:NBD787578 NKZ786704:NKZ787578 NUV786704:NUV787578 OER786704:OER787578 OON786704:OON787578 OYJ786704:OYJ787578 PIF786704:PIF787578 PSB786704:PSB787578 QBX786704:QBX787578 QLT786704:QLT787578 QVP786704:QVP787578 RFL786704:RFL787578 RPH786704:RPH787578 RZD786704:RZD787578 SIZ786704:SIZ787578 SSV786704:SSV787578 TCR786704:TCR787578 TMN786704:TMN787578 TWJ786704:TWJ787578 UGF786704:UGF787578 UQB786704:UQB787578 UZX786704:UZX787578 VJT786704:VJT787578 VTP786704:VTP787578 WDL786704:WDL787578 WNH786704:WNH787578 WXD786704:WXD787578 BH852240:BH853114 KR852240:KR853114 UN852240:UN853114 AEJ852240:AEJ853114 AOF852240:AOF853114 AYB852240:AYB853114 BHX852240:BHX853114 BRT852240:BRT853114 CBP852240:CBP853114 CLL852240:CLL853114 CVH852240:CVH853114 DFD852240:DFD853114 DOZ852240:DOZ853114 DYV852240:DYV853114 EIR852240:EIR853114 ESN852240:ESN853114 FCJ852240:FCJ853114 FMF852240:FMF853114 FWB852240:FWB853114 GFX852240:GFX853114 GPT852240:GPT853114 GZP852240:GZP853114 HJL852240:HJL853114 HTH852240:HTH853114 IDD852240:IDD853114 IMZ852240:IMZ853114 IWV852240:IWV853114 JGR852240:JGR853114 JQN852240:JQN853114 KAJ852240:KAJ853114 KKF852240:KKF853114 KUB852240:KUB853114 LDX852240:LDX853114 LNT852240:LNT853114 LXP852240:LXP853114 MHL852240:MHL853114 MRH852240:MRH853114 NBD852240:NBD853114 NKZ852240:NKZ853114 NUV852240:NUV853114 OER852240:OER853114 OON852240:OON853114 OYJ852240:OYJ853114 PIF852240:PIF853114 PSB852240:PSB853114 QBX852240:QBX853114 QLT852240:QLT853114 QVP852240:QVP853114 RFL852240:RFL853114 RPH852240:RPH853114 RZD852240:RZD853114 SIZ852240:SIZ853114 SSV852240:SSV853114 TCR852240:TCR853114 TMN852240:TMN853114 TWJ852240:TWJ853114 UGF852240:UGF853114 UQB852240:UQB853114 UZX852240:UZX853114 VJT852240:VJT853114 VTP852240:VTP853114 WDL852240:WDL853114 WNH852240:WNH853114 WXD852240:WXD853114 BH917776:BH918650 KR917776:KR918650 UN917776:UN918650 AEJ917776:AEJ918650 AOF917776:AOF918650 AYB917776:AYB918650 BHX917776:BHX918650 BRT917776:BRT918650 CBP917776:CBP918650 CLL917776:CLL918650 CVH917776:CVH918650 DFD917776:DFD918650 DOZ917776:DOZ918650 DYV917776:DYV918650 EIR917776:EIR918650 ESN917776:ESN918650 FCJ917776:FCJ918650 FMF917776:FMF918650 FWB917776:FWB918650 GFX917776:GFX918650 GPT917776:GPT918650 GZP917776:GZP918650 HJL917776:HJL918650 HTH917776:HTH918650 IDD917776:IDD918650 IMZ917776:IMZ918650 IWV917776:IWV918650 JGR917776:JGR918650 JQN917776:JQN918650 KAJ917776:KAJ918650 KKF917776:KKF918650 KUB917776:KUB918650 LDX917776:LDX918650 LNT917776:LNT918650 LXP917776:LXP918650 MHL917776:MHL918650 MRH917776:MRH918650 NBD917776:NBD918650 NKZ917776:NKZ918650 NUV917776:NUV918650 OER917776:OER918650 OON917776:OON918650 OYJ917776:OYJ918650 PIF917776:PIF918650 PSB917776:PSB918650 QBX917776:QBX918650 QLT917776:QLT918650 QVP917776:QVP918650 RFL917776:RFL918650 RPH917776:RPH918650 RZD917776:RZD918650 SIZ917776:SIZ918650 SSV917776:SSV918650 TCR917776:TCR918650 TMN917776:TMN918650 TWJ917776:TWJ918650 UGF917776:UGF918650 UQB917776:UQB918650 UZX917776:UZX918650 VJT917776:VJT918650 VTP917776:VTP918650 WDL917776:WDL918650 WNH917776:WNH918650 WXD917776:WXD918650 BH983312:BH984186 KR983312:KR984186 UN983312:UN984186 AEJ983312:AEJ984186 AOF983312:AOF984186 AYB983312:AYB984186 BHX983312:BHX984186 BRT983312:BRT984186 CBP983312:CBP984186 CLL983312:CLL984186 CVH983312:CVH984186 DFD983312:DFD984186 DOZ983312:DOZ984186 DYV983312:DYV984186 EIR983312:EIR984186 ESN983312:ESN984186 FCJ983312:FCJ984186 FMF983312:FMF984186 FWB983312:FWB984186 GFX983312:GFX984186 GPT983312:GPT984186 GZP983312:GZP984186 HJL983312:HJL984186 HTH983312:HTH984186 IDD983312:IDD984186 IMZ983312:IMZ984186 IWV983312:IWV984186 JGR983312:JGR984186 JQN983312:JQN984186 KAJ983312:KAJ984186 KKF983312:KKF984186 KUB983312:KUB984186 LDX983312:LDX984186 LNT983312:LNT984186 LXP983312:LXP984186 MHL983312:MHL984186 MRH983312:MRH984186 NBD983312:NBD984186 NKZ983312:NKZ984186 NUV983312:NUV984186 OER983312:OER984186 OON983312:OON984186 OYJ983312:OYJ984186 PIF983312:PIF984186 PSB983312:PSB984186 QBX983312:QBX984186 QLT983312:QLT984186 QVP983312:QVP984186 RFL983312:RFL984186 RPH983312:RPH984186 RZD983312:RZD984186 SIZ983312:SIZ984186 SSV983312:SSV984186 TCR983312:TCR984186 TMN983312:TMN984186 TWJ983312:TWJ984186 UGF983312:UGF984186 UQB983312:UQB984186 UZX983312:UZX984186 VJT983312:VJT984186 VTP983312:VTP984186 WDL983312:WDL984186 WNH983312:WNH984186 WXD983312:WXD984186 BE65814:BE66686 KO65808:KO66680 UK65808:UK66680 AEG65808:AEG66680 AOC65808:AOC66680 AXY65808:AXY66680 BHU65808:BHU66680 BRQ65808:BRQ66680 CBM65808:CBM66680 CLI65808:CLI66680 CVE65808:CVE66680 DFA65808:DFA66680 DOW65808:DOW66680 DYS65808:DYS66680 EIO65808:EIO66680 ESK65808:ESK66680 FCG65808:FCG66680 FMC65808:FMC66680 FVY65808:FVY66680 GFU65808:GFU66680 GPQ65808:GPQ66680 GZM65808:GZM66680 HJI65808:HJI66680 HTE65808:HTE66680 IDA65808:IDA66680 IMW65808:IMW66680 IWS65808:IWS66680 JGO65808:JGO66680 JQK65808:JQK66680 KAG65808:KAG66680 KKC65808:KKC66680 KTY65808:KTY66680 LDU65808:LDU66680 LNQ65808:LNQ66680 LXM65808:LXM66680 MHI65808:MHI66680 MRE65808:MRE66680 NBA65808:NBA66680 NKW65808:NKW66680 NUS65808:NUS66680 OEO65808:OEO66680 OOK65808:OOK66680 OYG65808:OYG66680 PIC65808:PIC66680 PRY65808:PRY66680 QBU65808:QBU66680 QLQ65808:QLQ66680 QVM65808:QVM66680 RFI65808:RFI66680 RPE65808:RPE66680 RZA65808:RZA66680 SIW65808:SIW66680 SSS65808:SSS66680 TCO65808:TCO66680 TMK65808:TMK66680 TWG65808:TWG66680 UGC65808:UGC66680 UPY65808:UPY66680 UZU65808:UZU66680 VJQ65808:VJQ66680 VTM65808:VTM66680 WDI65808:WDI66680 WNE65808:WNE66680 WXA65808:WXA66680 BE131350:BE132222 KO131344:KO132216 UK131344:UK132216 AEG131344:AEG132216 AOC131344:AOC132216 AXY131344:AXY132216 BHU131344:BHU132216 BRQ131344:BRQ132216 CBM131344:CBM132216 CLI131344:CLI132216 CVE131344:CVE132216 DFA131344:DFA132216 DOW131344:DOW132216 DYS131344:DYS132216 EIO131344:EIO132216 ESK131344:ESK132216 FCG131344:FCG132216 FMC131344:FMC132216 FVY131344:FVY132216 GFU131344:GFU132216 GPQ131344:GPQ132216 GZM131344:GZM132216 HJI131344:HJI132216 HTE131344:HTE132216 IDA131344:IDA132216 IMW131344:IMW132216 IWS131344:IWS132216 JGO131344:JGO132216 JQK131344:JQK132216 KAG131344:KAG132216 KKC131344:KKC132216 KTY131344:KTY132216 LDU131344:LDU132216 LNQ131344:LNQ132216 LXM131344:LXM132216 MHI131344:MHI132216 MRE131344:MRE132216 NBA131344:NBA132216 NKW131344:NKW132216 NUS131344:NUS132216 OEO131344:OEO132216 OOK131344:OOK132216 OYG131344:OYG132216 PIC131344:PIC132216 PRY131344:PRY132216 QBU131344:QBU132216 QLQ131344:QLQ132216 QVM131344:QVM132216 RFI131344:RFI132216 RPE131344:RPE132216 RZA131344:RZA132216 SIW131344:SIW132216 SSS131344:SSS132216 TCO131344:TCO132216 TMK131344:TMK132216 TWG131344:TWG132216 UGC131344:UGC132216 UPY131344:UPY132216 UZU131344:UZU132216 VJQ131344:VJQ132216 VTM131344:VTM132216 WDI131344:WDI132216 WNE131344:WNE132216 WXA131344:WXA132216 BE196886:BE197758 KO196880:KO197752 UK196880:UK197752 AEG196880:AEG197752 AOC196880:AOC197752 AXY196880:AXY197752 BHU196880:BHU197752 BRQ196880:BRQ197752 CBM196880:CBM197752 CLI196880:CLI197752 CVE196880:CVE197752 DFA196880:DFA197752 DOW196880:DOW197752 DYS196880:DYS197752 EIO196880:EIO197752 ESK196880:ESK197752 FCG196880:FCG197752 FMC196880:FMC197752 FVY196880:FVY197752 GFU196880:GFU197752 GPQ196880:GPQ197752 GZM196880:GZM197752 HJI196880:HJI197752 HTE196880:HTE197752 IDA196880:IDA197752 IMW196880:IMW197752 IWS196880:IWS197752 JGO196880:JGO197752 JQK196880:JQK197752 KAG196880:KAG197752 KKC196880:KKC197752 KTY196880:KTY197752 LDU196880:LDU197752 LNQ196880:LNQ197752 LXM196880:LXM197752 MHI196880:MHI197752 MRE196880:MRE197752 NBA196880:NBA197752 NKW196880:NKW197752 NUS196880:NUS197752 OEO196880:OEO197752 OOK196880:OOK197752 OYG196880:OYG197752 PIC196880:PIC197752 PRY196880:PRY197752 QBU196880:QBU197752 QLQ196880:QLQ197752 QVM196880:QVM197752 RFI196880:RFI197752 RPE196880:RPE197752 RZA196880:RZA197752 SIW196880:SIW197752 SSS196880:SSS197752 TCO196880:TCO197752 TMK196880:TMK197752 TWG196880:TWG197752 UGC196880:UGC197752 UPY196880:UPY197752 UZU196880:UZU197752 VJQ196880:VJQ197752 VTM196880:VTM197752 WDI196880:WDI197752 WNE196880:WNE197752 WXA196880:WXA197752 BE262422:BE263294 KO262416:KO263288 UK262416:UK263288 AEG262416:AEG263288 AOC262416:AOC263288 AXY262416:AXY263288 BHU262416:BHU263288 BRQ262416:BRQ263288 CBM262416:CBM263288 CLI262416:CLI263288 CVE262416:CVE263288 DFA262416:DFA263288 DOW262416:DOW263288 DYS262416:DYS263288 EIO262416:EIO263288 ESK262416:ESK263288 FCG262416:FCG263288 FMC262416:FMC263288 FVY262416:FVY263288 GFU262416:GFU263288 GPQ262416:GPQ263288 GZM262416:GZM263288 HJI262416:HJI263288 HTE262416:HTE263288 IDA262416:IDA263288 IMW262416:IMW263288 IWS262416:IWS263288 JGO262416:JGO263288 JQK262416:JQK263288 KAG262416:KAG263288 KKC262416:KKC263288 KTY262416:KTY263288 LDU262416:LDU263288 LNQ262416:LNQ263288 LXM262416:LXM263288 MHI262416:MHI263288 MRE262416:MRE263288 NBA262416:NBA263288 NKW262416:NKW263288 NUS262416:NUS263288 OEO262416:OEO263288 OOK262416:OOK263288 OYG262416:OYG263288 PIC262416:PIC263288 PRY262416:PRY263288 QBU262416:QBU263288 QLQ262416:QLQ263288 QVM262416:QVM263288 RFI262416:RFI263288 RPE262416:RPE263288 RZA262416:RZA263288 SIW262416:SIW263288 SSS262416:SSS263288 TCO262416:TCO263288 TMK262416:TMK263288 TWG262416:TWG263288 UGC262416:UGC263288 UPY262416:UPY263288 UZU262416:UZU263288 VJQ262416:VJQ263288 VTM262416:VTM263288 WDI262416:WDI263288 WNE262416:WNE263288 WXA262416:WXA263288 BE327958:BE328830 KO327952:KO328824 UK327952:UK328824 AEG327952:AEG328824 AOC327952:AOC328824 AXY327952:AXY328824 BHU327952:BHU328824 BRQ327952:BRQ328824 CBM327952:CBM328824 CLI327952:CLI328824 CVE327952:CVE328824 DFA327952:DFA328824 DOW327952:DOW328824 DYS327952:DYS328824 EIO327952:EIO328824 ESK327952:ESK328824 FCG327952:FCG328824 FMC327952:FMC328824 FVY327952:FVY328824 GFU327952:GFU328824 GPQ327952:GPQ328824 GZM327952:GZM328824 HJI327952:HJI328824 HTE327952:HTE328824 IDA327952:IDA328824 IMW327952:IMW328824 IWS327952:IWS328824 JGO327952:JGO328824 JQK327952:JQK328824 KAG327952:KAG328824 KKC327952:KKC328824 KTY327952:KTY328824 LDU327952:LDU328824 LNQ327952:LNQ328824 LXM327952:LXM328824 MHI327952:MHI328824 MRE327952:MRE328824 NBA327952:NBA328824 NKW327952:NKW328824 NUS327952:NUS328824 OEO327952:OEO328824 OOK327952:OOK328824 OYG327952:OYG328824 PIC327952:PIC328824 PRY327952:PRY328824 QBU327952:QBU328824 QLQ327952:QLQ328824 QVM327952:QVM328824 RFI327952:RFI328824 RPE327952:RPE328824 RZA327952:RZA328824 SIW327952:SIW328824 SSS327952:SSS328824 TCO327952:TCO328824 TMK327952:TMK328824 TWG327952:TWG328824 UGC327952:UGC328824 UPY327952:UPY328824 UZU327952:UZU328824 VJQ327952:VJQ328824 VTM327952:VTM328824 WDI327952:WDI328824 WNE327952:WNE328824 WXA327952:WXA328824 BE393494:BE394366 KO393488:KO394360 UK393488:UK394360 AEG393488:AEG394360 AOC393488:AOC394360 AXY393488:AXY394360 BHU393488:BHU394360 BRQ393488:BRQ394360 CBM393488:CBM394360 CLI393488:CLI394360 CVE393488:CVE394360 DFA393488:DFA394360 DOW393488:DOW394360 DYS393488:DYS394360 EIO393488:EIO394360 ESK393488:ESK394360 FCG393488:FCG394360 FMC393488:FMC394360 FVY393488:FVY394360 GFU393488:GFU394360 GPQ393488:GPQ394360 GZM393488:GZM394360 HJI393488:HJI394360 HTE393488:HTE394360 IDA393488:IDA394360 IMW393488:IMW394360 IWS393488:IWS394360 JGO393488:JGO394360 JQK393488:JQK394360 KAG393488:KAG394360 KKC393488:KKC394360 KTY393488:KTY394360 LDU393488:LDU394360 LNQ393488:LNQ394360 LXM393488:LXM394360 MHI393488:MHI394360 MRE393488:MRE394360 NBA393488:NBA394360 NKW393488:NKW394360 NUS393488:NUS394360 OEO393488:OEO394360 OOK393488:OOK394360 OYG393488:OYG394360 PIC393488:PIC394360 PRY393488:PRY394360 QBU393488:QBU394360 QLQ393488:QLQ394360 QVM393488:QVM394360 RFI393488:RFI394360 RPE393488:RPE394360 RZA393488:RZA394360 SIW393488:SIW394360 SSS393488:SSS394360 TCO393488:TCO394360 TMK393488:TMK394360 TWG393488:TWG394360 UGC393488:UGC394360 UPY393488:UPY394360 UZU393488:UZU394360 VJQ393488:VJQ394360 VTM393488:VTM394360 WDI393488:WDI394360 WNE393488:WNE394360 WXA393488:WXA394360 BE459030:BE459902 KO459024:KO459896 UK459024:UK459896 AEG459024:AEG459896 AOC459024:AOC459896 AXY459024:AXY459896 BHU459024:BHU459896 BRQ459024:BRQ459896 CBM459024:CBM459896 CLI459024:CLI459896 CVE459024:CVE459896 DFA459024:DFA459896 DOW459024:DOW459896 DYS459024:DYS459896 EIO459024:EIO459896 ESK459024:ESK459896 FCG459024:FCG459896 FMC459024:FMC459896 FVY459024:FVY459896 GFU459024:GFU459896 GPQ459024:GPQ459896 GZM459024:GZM459896 HJI459024:HJI459896 HTE459024:HTE459896 IDA459024:IDA459896 IMW459024:IMW459896 IWS459024:IWS459896 JGO459024:JGO459896 JQK459024:JQK459896 KAG459024:KAG459896 KKC459024:KKC459896 KTY459024:KTY459896 LDU459024:LDU459896 LNQ459024:LNQ459896 LXM459024:LXM459896 MHI459024:MHI459896 MRE459024:MRE459896 NBA459024:NBA459896 NKW459024:NKW459896 NUS459024:NUS459896 OEO459024:OEO459896 OOK459024:OOK459896 OYG459024:OYG459896 PIC459024:PIC459896 PRY459024:PRY459896 QBU459024:QBU459896 QLQ459024:QLQ459896 QVM459024:QVM459896 RFI459024:RFI459896 RPE459024:RPE459896 RZA459024:RZA459896 SIW459024:SIW459896 SSS459024:SSS459896 TCO459024:TCO459896 TMK459024:TMK459896 TWG459024:TWG459896 UGC459024:UGC459896 UPY459024:UPY459896 UZU459024:UZU459896 VJQ459024:VJQ459896 VTM459024:VTM459896 WDI459024:WDI459896 WNE459024:WNE459896 WXA459024:WXA459896 BE524566:BE525438 KO524560:KO525432 UK524560:UK525432 AEG524560:AEG525432 AOC524560:AOC525432 AXY524560:AXY525432 BHU524560:BHU525432 BRQ524560:BRQ525432 CBM524560:CBM525432 CLI524560:CLI525432 CVE524560:CVE525432 DFA524560:DFA525432 DOW524560:DOW525432 DYS524560:DYS525432 EIO524560:EIO525432 ESK524560:ESK525432 FCG524560:FCG525432 FMC524560:FMC525432 FVY524560:FVY525432 GFU524560:GFU525432 GPQ524560:GPQ525432 GZM524560:GZM525432 HJI524560:HJI525432 HTE524560:HTE525432 IDA524560:IDA525432 IMW524560:IMW525432 IWS524560:IWS525432 JGO524560:JGO525432 JQK524560:JQK525432 KAG524560:KAG525432 KKC524560:KKC525432 KTY524560:KTY525432 LDU524560:LDU525432 LNQ524560:LNQ525432 LXM524560:LXM525432 MHI524560:MHI525432 MRE524560:MRE525432 NBA524560:NBA525432 NKW524560:NKW525432 NUS524560:NUS525432 OEO524560:OEO525432 OOK524560:OOK525432 OYG524560:OYG525432 PIC524560:PIC525432 PRY524560:PRY525432 QBU524560:QBU525432 QLQ524560:QLQ525432 QVM524560:QVM525432 RFI524560:RFI525432 RPE524560:RPE525432 RZA524560:RZA525432 SIW524560:SIW525432 SSS524560:SSS525432 TCO524560:TCO525432 TMK524560:TMK525432 TWG524560:TWG525432 UGC524560:UGC525432 UPY524560:UPY525432 UZU524560:UZU525432 VJQ524560:VJQ525432 VTM524560:VTM525432 WDI524560:WDI525432 WNE524560:WNE525432 WXA524560:WXA525432 BE590102:BE590974 KO590096:KO590968 UK590096:UK590968 AEG590096:AEG590968 AOC590096:AOC590968 AXY590096:AXY590968 BHU590096:BHU590968 BRQ590096:BRQ590968 CBM590096:CBM590968 CLI590096:CLI590968 CVE590096:CVE590968 DFA590096:DFA590968 DOW590096:DOW590968 DYS590096:DYS590968 EIO590096:EIO590968 ESK590096:ESK590968 FCG590096:FCG590968 FMC590096:FMC590968 FVY590096:FVY590968 GFU590096:GFU590968 GPQ590096:GPQ590968 GZM590096:GZM590968 HJI590096:HJI590968 HTE590096:HTE590968 IDA590096:IDA590968 IMW590096:IMW590968 IWS590096:IWS590968 JGO590096:JGO590968 JQK590096:JQK590968 KAG590096:KAG590968 KKC590096:KKC590968 KTY590096:KTY590968 LDU590096:LDU590968 LNQ590096:LNQ590968 LXM590096:LXM590968 MHI590096:MHI590968 MRE590096:MRE590968 NBA590096:NBA590968 NKW590096:NKW590968 NUS590096:NUS590968 OEO590096:OEO590968 OOK590096:OOK590968 OYG590096:OYG590968 PIC590096:PIC590968 PRY590096:PRY590968 QBU590096:QBU590968 QLQ590096:QLQ590968 QVM590096:QVM590968 RFI590096:RFI590968 RPE590096:RPE590968 RZA590096:RZA590968 SIW590096:SIW590968 SSS590096:SSS590968 TCO590096:TCO590968 TMK590096:TMK590968 TWG590096:TWG590968 UGC590096:UGC590968 UPY590096:UPY590968 UZU590096:UZU590968 VJQ590096:VJQ590968 VTM590096:VTM590968 WDI590096:WDI590968 WNE590096:WNE590968 WXA590096:WXA590968 BE655638:BE656510 KO655632:KO656504 UK655632:UK656504 AEG655632:AEG656504 AOC655632:AOC656504 AXY655632:AXY656504 BHU655632:BHU656504 BRQ655632:BRQ656504 CBM655632:CBM656504 CLI655632:CLI656504 CVE655632:CVE656504 DFA655632:DFA656504 DOW655632:DOW656504 DYS655632:DYS656504 EIO655632:EIO656504 ESK655632:ESK656504 FCG655632:FCG656504 FMC655632:FMC656504 FVY655632:FVY656504 GFU655632:GFU656504 GPQ655632:GPQ656504 GZM655632:GZM656504 HJI655632:HJI656504 HTE655632:HTE656504 IDA655632:IDA656504 IMW655632:IMW656504 IWS655632:IWS656504 JGO655632:JGO656504 JQK655632:JQK656504 KAG655632:KAG656504 KKC655632:KKC656504 KTY655632:KTY656504 LDU655632:LDU656504 LNQ655632:LNQ656504 LXM655632:LXM656504 MHI655632:MHI656504 MRE655632:MRE656504 NBA655632:NBA656504 NKW655632:NKW656504 NUS655632:NUS656504 OEO655632:OEO656504 OOK655632:OOK656504 OYG655632:OYG656504 PIC655632:PIC656504 PRY655632:PRY656504 QBU655632:QBU656504 QLQ655632:QLQ656504 QVM655632:QVM656504 RFI655632:RFI656504 RPE655632:RPE656504 RZA655632:RZA656504 SIW655632:SIW656504 SSS655632:SSS656504 TCO655632:TCO656504 TMK655632:TMK656504 TWG655632:TWG656504 UGC655632:UGC656504 UPY655632:UPY656504 UZU655632:UZU656504 VJQ655632:VJQ656504 VTM655632:VTM656504 WDI655632:WDI656504 WNE655632:WNE656504 WXA655632:WXA656504 BE721174:BE722046 KO721168:KO722040 UK721168:UK722040 AEG721168:AEG722040 AOC721168:AOC722040 AXY721168:AXY722040 BHU721168:BHU722040 BRQ721168:BRQ722040 CBM721168:CBM722040 CLI721168:CLI722040 CVE721168:CVE722040 DFA721168:DFA722040 DOW721168:DOW722040 DYS721168:DYS722040 EIO721168:EIO722040 ESK721168:ESK722040 FCG721168:FCG722040 FMC721168:FMC722040 FVY721168:FVY722040 GFU721168:GFU722040 GPQ721168:GPQ722040 GZM721168:GZM722040 HJI721168:HJI722040 HTE721168:HTE722040 IDA721168:IDA722040 IMW721168:IMW722040 IWS721168:IWS722040 JGO721168:JGO722040 JQK721168:JQK722040 KAG721168:KAG722040 KKC721168:KKC722040 KTY721168:KTY722040 LDU721168:LDU722040 LNQ721168:LNQ722040 LXM721168:LXM722040 MHI721168:MHI722040 MRE721168:MRE722040 NBA721168:NBA722040 NKW721168:NKW722040 NUS721168:NUS722040 OEO721168:OEO722040 OOK721168:OOK722040 OYG721168:OYG722040 PIC721168:PIC722040 PRY721168:PRY722040 QBU721168:QBU722040 QLQ721168:QLQ722040 QVM721168:QVM722040 RFI721168:RFI722040 RPE721168:RPE722040 RZA721168:RZA722040 SIW721168:SIW722040 SSS721168:SSS722040 TCO721168:TCO722040 TMK721168:TMK722040 TWG721168:TWG722040 UGC721168:UGC722040 UPY721168:UPY722040 UZU721168:UZU722040 VJQ721168:VJQ722040 VTM721168:VTM722040 WDI721168:WDI722040 WNE721168:WNE722040 WXA721168:WXA722040 BE786710:BE787582 KO786704:KO787576 UK786704:UK787576 AEG786704:AEG787576 AOC786704:AOC787576 AXY786704:AXY787576 BHU786704:BHU787576 BRQ786704:BRQ787576 CBM786704:CBM787576 CLI786704:CLI787576 CVE786704:CVE787576 DFA786704:DFA787576 DOW786704:DOW787576 DYS786704:DYS787576 EIO786704:EIO787576 ESK786704:ESK787576 FCG786704:FCG787576 FMC786704:FMC787576 FVY786704:FVY787576 GFU786704:GFU787576 GPQ786704:GPQ787576 GZM786704:GZM787576 HJI786704:HJI787576 HTE786704:HTE787576 IDA786704:IDA787576 IMW786704:IMW787576 IWS786704:IWS787576 JGO786704:JGO787576 JQK786704:JQK787576 KAG786704:KAG787576 KKC786704:KKC787576 KTY786704:KTY787576 LDU786704:LDU787576 LNQ786704:LNQ787576 LXM786704:LXM787576 MHI786704:MHI787576 MRE786704:MRE787576 NBA786704:NBA787576 NKW786704:NKW787576 NUS786704:NUS787576 OEO786704:OEO787576 OOK786704:OOK787576 OYG786704:OYG787576 PIC786704:PIC787576 PRY786704:PRY787576 QBU786704:QBU787576 QLQ786704:QLQ787576 QVM786704:QVM787576 RFI786704:RFI787576 RPE786704:RPE787576 RZA786704:RZA787576 SIW786704:SIW787576 SSS786704:SSS787576 TCO786704:TCO787576 TMK786704:TMK787576 TWG786704:TWG787576 UGC786704:UGC787576 UPY786704:UPY787576 UZU786704:UZU787576 VJQ786704:VJQ787576 VTM786704:VTM787576 WDI786704:WDI787576 WNE786704:WNE787576 WXA786704:WXA787576 BE852246:BE853118 KO852240:KO853112 UK852240:UK853112 AEG852240:AEG853112 AOC852240:AOC853112 AXY852240:AXY853112 BHU852240:BHU853112 BRQ852240:BRQ853112 CBM852240:CBM853112 CLI852240:CLI853112 CVE852240:CVE853112 DFA852240:DFA853112 DOW852240:DOW853112 DYS852240:DYS853112 EIO852240:EIO853112 ESK852240:ESK853112 FCG852240:FCG853112 FMC852240:FMC853112 FVY852240:FVY853112 GFU852240:GFU853112 GPQ852240:GPQ853112 GZM852240:GZM853112 HJI852240:HJI853112 HTE852240:HTE853112 IDA852240:IDA853112 IMW852240:IMW853112 IWS852240:IWS853112 JGO852240:JGO853112 JQK852240:JQK853112 KAG852240:KAG853112 KKC852240:KKC853112 KTY852240:KTY853112 LDU852240:LDU853112 LNQ852240:LNQ853112 LXM852240:LXM853112 MHI852240:MHI853112 MRE852240:MRE853112 NBA852240:NBA853112 NKW852240:NKW853112 NUS852240:NUS853112 OEO852240:OEO853112 OOK852240:OOK853112 OYG852240:OYG853112 PIC852240:PIC853112 PRY852240:PRY853112 QBU852240:QBU853112 QLQ852240:QLQ853112 QVM852240:QVM853112 RFI852240:RFI853112 RPE852240:RPE853112 RZA852240:RZA853112 SIW852240:SIW853112 SSS852240:SSS853112 TCO852240:TCO853112 TMK852240:TMK853112 TWG852240:TWG853112 UGC852240:UGC853112 UPY852240:UPY853112 UZU852240:UZU853112 VJQ852240:VJQ853112 VTM852240:VTM853112 WDI852240:WDI853112 WNE852240:WNE853112 WXA852240:WXA853112 BE917782:BE918654 KO917776:KO918648 UK917776:UK918648 AEG917776:AEG918648 AOC917776:AOC918648 AXY917776:AXY918648 BHU917776:BHU918648 BRQ917776:BRQ918648 CBM917776:CBM918648 CLI917776:CLI918648 CVE917776:CVE918648 DFA917776:DFA918648 DOW917776:DOW918648 DYS917776:DYS918648 EIO917776:EIO918648 ESK917776:ESK918648 FCG917776:FCG918648 FMC917776:FMC918648 FVY917776:FVY918648 GFU917776:GFU918648 GPQ917776:GPQ918648 GZM917776:GZM918648 HJI917776:HJI918648 HTE917776:HTE918648 IDA917776:IDA918648 IMW917776:IMW918648 IWS917776:IWS918648 JGO917776:JGO918648 JQK917776:JQK918648 KAG917776:KAG918648 KKC917776:KKC918648 KTY917776:KTY918648 LDU917776:LDU918648 LNQ917776:LNQ918648 LXM917776:LXM918648 MHI917776:MHI918648 MRE917776:MRE918648 NBA917776:NBA918648 NKW917776:NKW918648 NUS917776:NUS918648 OEO917776:OEO918648 OOK917776:OOK918648 OYG917776:OYG918648 PIC917776:PIC918648 PRY917776:PRY918648 QBU917776:QBU918648 QLQ917776:QLQ918648 QVM917776:QVM918648 RFI917776:RFI918648 RPE917776:RPE918648 RZA917776:RZA918648 SIW917776:SIW918648 SSS917776:SSS918648 TCO917776:TCO918648 TMK917776:TMK918648 TWG917776:TWG918648 UGC917776:UGC918648 UPY917776:UPY918648 UZU917776:UZU918648 VJQ917776:VJQ918648 VTM917776:VTM918648 WDI917776:WDI918648 WNE917776:WNE918648 WXA917776:WXA918648 BE983318:BE984190 KO983312:KO984184 UK983312:UK984184 AEG983312:AEG984184 AOC983312:AOC984184 AXY983312:AXY984184 BHU983312:BHU984184 BRQ983312:BRQ984184 CBM983312:CBM984184 CLI983312:CLI984184 CVE983312:CVE984184 DFA983312:DFA984184 DOW983312:DOW984184 DYS983312:DYS984184 EIO983312:EIO984184 ESK983312:ESK984184 FCG983312:FCG984184 FMC983312:FMC984184 FVY983312:FVY984184 GFU983312:GFU984184 GPQ983312:GPQ984184 GZM983312:GZM984184 HJI983312:HJI984184 HTE983312:HTE984184 IDA983312:IDA984184 IMW983312:IMW984184 IWS983312:IWS984184 JGO983312:JGO984184 JQK983312:JQK984184 KAG983312:KAG984184 KKC983312:KKC984184 KTY983312:KTY984184 LDU983312:LDU984184 LNQ983312:LNQ984184 LXM983312:LXM984184 MHI983312:MHI984184 MRE983312:MRE984184 NBA983312:NBA984184 NKW983312:NKW984184 NUS983312:NUS984184 OEO983312:OEO984184 OOK983312:OOK984184 OYG983312:OYG984184 PIC983312:PIC984184 PRY983312:PRY984184 QBU983312:QBU984184 QLQ983312:QLQ984184 QVM983312:QVM984184 RFI983312:RFI984184 RPE983312:RPE984184 RZA983312:RZA984184 SIW983312:SIW984184 SSS983312:SSS984184 TCO983312:TCO984184 TMK983312:TMK984184 TWG983312:TWG984184 UGC983312:UGC984184 UPY983312:UPY984184 UZU983312:UZU984184 VJQ983312:VJQ984184 VTM983312:VTM984184 WDI983312:WDI984184 WNE983312:WNE984184 WXA983312:WXA984184 BE356:BE1150 BB356:BB1150 WDI355:WDI1144 VTM355:VTM1144 VJQ355:VJQ1144 UZU355:UZU1144 UPY355:UPY1144 UGC355:UGC1144 TWG355:TWG1144 TMK355:TMK1144 TCO355:TCO1144 SSS355:SSS1144 SIW355:SIW1144 RZA355:RZA1144 RPE355:RPE1144 RFI355:RFI1144 QVM355:QVM1144 QLQ355:QLQ1144 QBU355:QBU1144 PRY355:PRY1144 PIC355:PIC1144 OYG355:OYG1144 OOK355:OOK1144 OEO355:OEO1144 NUS355:NUS1144 NKW355:NKW1144 NBA355:NBA1144 MRE355:MRE1144 MHI355:MHI1144 LXM355:LXM1144 LNQ355:LNQ1144 LDU355:LDU1144 KTY355:KTY1144 KKC355:KKC1144 KAG355:KAG1144 JQK355:JQK1144 JGO355:JGO1144 IWS355:IWS1144 IMW355:IMW1144 IDA355:IDA1144 HTE355:HTE1144 HJI355:HJI1144 GZM355:GZM1144 GPQ355:GPQ1144 GFU355:GFU1144 FVY355:FVY1144 FMC355:FMC1144 FCG355:FCG1144 ESK355:ESK1144 EIO355:EIO1144 DYS355:DYS1144 DOW355:DOW1144 DFA355:DFA1144 CVE355:CVE1144 CLI355:CLI1144 CBM355:CBM1144 BRQ355:BRQ1144 BHU355:BHU1144 AXY355:AXY1144 AOC355:AOC1144 AEG355:AEG1144 UK355:UK1144 KO355:KO1144 WXD355:WXD1146 WNH355:WNH1146 WDL355:WDL1146 VTP355:VTP1146 VJT355:VJT1146 UZX355:UZX1146 UQB355:UQB1146 UGF355:UGF1146 TWJ355:TWJ1146 TMN355:TMN1146 TCR355:TCR1146 SSV355:SSV1146 SIZ355:SIZ1146 RZD355:RZD1146 RPH355:RPH1146 RFL355:RFL1146 QVP355:QVP1146 QLT355:QLT1146 QBX355:QBX1146 PSB355:PSB1146 PIF355:PIF1146 OYJ355:OYJ1146 OON355:OON1146 OER355:OER1146 NUV355:NUV1146 NKZ355:NKZ1146 NBD355:NBD1146 MRH355:MRH1146 MHL355:MHL1146 LXP355:LXP1146 LNT355:LNT1146 LDX355:LDX1146 KUB355:KUB1146 KKF355:KKF1146 KAJ355:KAJ1146 JQN355:JQN1146 JGR355:JGR1146 IWV355:IWV1146 IMZ355:IMZ1146 IDD355:IDD1146 HTH355:HTH1146 HJL355:HJL1146 GZP355:GZP1146 GPT355:GPT1146 GFX355:GFX1146 FWB355:FWB1146 FMF355:FMF1146 FCJ355:FCJ1146 ESN355:ESN1146 EIR355:EIR1146 DYV355:DYV1146 DOZ355:DOZ1146 DFD355:DFD1146 CVH355:CVH1146 CLL355:CLL1146 CBP355:CBP1146 BRT355:BRT1146 BHX355:BHX1146 AYB355:AYB1146 AOF355:AOF1146 AEJ355:AEJ1146 UN355:UN1146 KR355:KR1146 WWX355:WWX1144 WNB355:WNB1144 WDF355:WDF1144 VTJ355:VTJ1144 VJN355:VJN1144 UZR355:UZR1144 UPV355:UPV1144 UFZ355:UFZ1144 TWD355:TWD1144 TMH355:TMH1144 TCL355:TCL1144 SSP355:SSP1144 SIT355:SIT1144 RYX355:RYX1144 RPB355:RPB1144 RFF355:RFF1144 QVJ355:QVJ1144 QLN355:QLN1144 QBR355:QBR1144 PRV355:PRV1144 PHZ355:PHZ1144 OYD355:OYD1144 OOH355:OOH1144 OEL355:OEL1144 NUP355:NUP1144 NKT355:NKT1144 NAX355:NAX1144 MRB355:MRB1144 MHF355:MHF1144 LXJ355:LXJ1144 LNN355:LNN1144 LDR355:LDR1144 KTV355:KTV1144 KJZ355:KJZ1144 KAD355:KAD1144 JQH355:JQH1144 JGL355:JGL1144 IWP355:IWP1144 IMT355:IMT1144 ICX355:ICX1144 HTB355:HTB1144 HJF355:HJF1144 GZJ355:GZJ1144 GPN355:GPN1144 GFR355:GFR1144 FVV355:FVV1144 FLZ355:FLZ1144 FCD355:FCD1144 ESH355:ESH1144 EIL355:EIL1144 DYP355:DYP1144 DOT355:DOT1144 DEX355:DEX1144 CVB355:CVB1144 CLF355:CLF1144 CBJ355:CBJ1144 BRN355:BRN1144 BHR355:BHR1144 AXV355:AXV1144 ANZ355:ANZ1144 AED355:AED1144 UH355:UH1144 KL355:KL1144 WXA355:WXA1144 BD351 BE22 BB22 KR22 UN22 AEJ22 AOF22 AYB22 BHX22 BRT22 CBP22 CLL22 CVH22 DFD22 DOZ22 DYV22 EIR22 ESN22 FCJ22 FMF22 FWB22 GFX22 GPT22 GZP22 HJL22 HTH22 IDD22 IMZ22 IWV22 JGR22 JQN22 KAJ22 KKF22 KUB22 LDX22 LNT22 LXP22 MHL22 MRH22 NBD22 NKZ22 NUV22 OER22 OON22 OYJ22 PIF22 PSB22 QBX22 QLT22 QVP22 RFL22 RPH22 RZD22 SIZ22 SSV22 TCR22 TMN22 TWJ22 UGF22 UQB22 UZX22 VJT22 VTP22 WDL22 WNH22 WXD22 AEG22 UK22 KO22 AOC22 AXY22 BHU22 BRQ22 CBM22 CLI22 CVE22 DFA22 DOW22 DYS22 EIO22 ESK22 FCG22 FMC22 FVY22 GFU22 GPQ22 GZM22 HJI22 HTE22 IDA22 IMW22 IWS22 JGO22 JQK22 KAG22 KKC22 KTY22 LDU22 LNQ22 LXM22 MHI22 MRE22 NBA22 NKW22 NUS22 OEO22 OOK22 OYG22 PIC22 PRY22 QBU22 QLQ22 QVM22 RFI22 RPE22 RZA22 SIW22 SSS22 TCO22 TMK22 TWG22 UGC22 UPY22 UZU22 VJQ22 VTM22 WDI22 WNE22 WXA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KL22 UH22 AED22 ANZ22 BH22 UN161 AEJ161 AOF161 AYB161 BHX161 BRT161 CBP161 CLL161 CVH161 DFD161 DOZ161 DYV161 EIR161 ESN161 FCJ161 FMF161 FWB161 GFX161 GPT161 GZP161 HJL161 HTH161 IDD161 IMZ161 IWV161 JGR161 JQN161 KAJ161 KKF161 KUB161 LDX161 LNT161 LXP161 MHL161 MRH161 NBD161 NKZ161 NUV161 OER161 OON161 OYJ161 PIF161 PSB161 QBX161 QLT161 QVP161 RFL161 RPH161 RZD161 SIZ161 SSV161 TCR161 TMN161 TWJ161 UGF161 UQB161 UZX161 VJT161 VTP161 WDL161 WNH161 WXD161 AY160 BH161 WWX160:WWX161 ANW160 AEA160 UE160 KI160 WWU160 WMY160 WDC160 VTG160 VJK160 UZO160 UPS160 UFW160 TWA160 TME160 TCI160 SSM160 SIQ160 RYU160 ROY160 RFC160 QVG160 QLK160 QBO160 PRS160 PHW160 OYA160 OOE160 OEI160 NUM160 NKQ160 NAU160 MQY160 MHC160 LXG160 LNK160 LDO160 KTS160 KJW160 KAA160 JQE160 JGI160 IWM160 IMQ160 ICU160 HSY160 HJC160 GZG160 GPK160 GFO160 FVS160 FLW160 FCA160 ESE160 EII160 DYM160 DOQ160 DEU160 CUY160 CLC160 CBG160 BRK160 BHO160 AXS160 WNB160:WNB161 WDF160:WDF161 VTJ160:VTJ161 VJN160:VJN161 UZR160:UZR161 UPV160:UPV161 UFZ160:UFZ161 TWD160:TWD161 TMH160:TMH161 TCL160:TCL161 SSP160:SSP161 SIT160:SIT161 RYX160:RYX161 RPB160:RPB161 RFF160:RFF161 QVJ160:QVJ161 QLN160:QLN161 QBR160:QBR161 PRV160:PRV161 PHZ160:PHZ161 OYD160:OYD161 OOH160:OOH161 OEL160:OEL161 NUP160:NUP161 NKT160:NKT161 NAX160:NAX161 MRB160:MRB161 MHF160:MHF161 LXJ160:LXJ161 LNN160:LNN161 LDR160:LDR161 KTV160:KTV161 KJZ160:KJZ161 KAD160:KAD161 JQH160:JQH161 JGL160:JGL161 IWP160:IWP161 IMT160:IMT161 ICX160:ICX161 HTB160:HTB161 HJF160:HJF161 GZJ160:GZJ161 GPN160:GPN161 GFR160:GFR161 FVV160:FVV161 FLZ160:FLZ161 FCD160:FCD161 ESH160:ESH161 EIL160:EIL161 DYP160:DYP161 DOT160:DOT161 DEX160:DEX161 CVB160:CVB161 CLF160:CLF161 CBJ160:CBJ161 BRN160:BRN161 BHR160:BHR161 AXV160:AXV161 ANZ160:ANZ161 KL160:KL161 UH160:UH161 AED160:AED161 WXA160:WXA161 WNE160:WNE161 WDI160:WDI161 VTM160:VTM161 VJQ160:VJQ161 UZU160:UZU161 UPY160:UPY161 UGC160:UGC161 TWG160:TWG161 TMK160:TMK161 TCO160:TCO161 SSS160:SSS161 SIW160:SIW161 RZA160:RZA161 RPE160:RPE161 RFI160:RFI161 QVM160:QVM161 QLQ160:QLQ161 QBU160:QBU161 PRY160:PRY161 PIC160:PIC161 OYG160:OYG161 OOK160:OOK161 OEO160:OEO161 NUS160:NUS161 NKW160:NKW161 NBA160:NBA161 MRE160:MRE161 MHI160:MHI161 LXM160:LXM161 LNQ160:LNQ161 LDU160:LDU161 KTY160:KTY161 KKC160:KKC161 KAG160:KAG161 JQK160:JQK161 JGO160:JGO161 IWS160:IWS161 IMW160:IMW161 IDA160:IDA161 HTE160:HTE161 HJI160:HJI161 GZM160:GZM161 GPQ160:GPQ161 GFU160:GFU161 FVY160:FVY161 FMC160:FMC161 FCG160:FCG161 ESK160:ESK161 EIO160:EIO161 DYS160:DYS161 DOW160:DOW161 DFA160:DFA161 CVE160:CVE161 CLI160:CLI161 CBM160:CBM161 BRQ160:BRQ161 BHU160:BHU161 AXY160:AXY161 AOC160:AOC161 AEG160:AEG161 UK160:UK161 KO160:KO161 BE160:BE161 BB160:BB161 KR161 BE173 BB173 AZ209:AZ210 AV275 WMY275 WDC275 VTG275 VJK275 UZO275 UPS275 UFW275 TWA275 TME275 TCI275 SSM275 SIQ275 RYU275 ROY275 RFC275 QVG275 QLK275 QBO275 PRS275 PHW275 OYA275 OOE275 OEI275 NUM275 NKQ275 NAU275 MQY275 MHC275 LXG275 LNK275 LDO275 KTS275 KJW275 KAA275 JQE275 JGI275 IWM275 IMQ275 ICU275 HSY275 HJC275 GZG275 GPK275 GFO275 FVS275 FLW275 FCA275 ESE275 EII275 DYM275 DOQ275 DEU275 CUY275 CLC275 CBG275 BRK275 BHO275 AXS275 ANW275 AEA275 UE275 KI275 WWX275 WNB275 WDF275 VTJ275 VJN275 UZR275 UPV275 UFZ275 TWD275 TMH275 TCL275 SSP275 SIT275 RYX275 RPB275 RFF275 QVJ275 QLN275 QBR275 PRV275 PHZ275 OYD275 OOH275 OEL275 NUP275 NKT275 NAX275 MRB275 MHF275 LXJ275 LNN275 LDR275 KTV275 KJZ275 KAD275 JQH275 JGL275 IWP275 IMT275 ICX275 HTB275 HJF275 GZJ275 GPN275 GFR275 FVV275 FLZ275 FCD275 ESH275 EIL275 DYP275 DOT275 DEX275 CVB275 CLF275 CBJ275 BRN275 BHR275 AXV275 ANZ275 AED275 UH275 KL275 WWR275 WMV275 WCZ275 VTD275 VJH275 UZL275 UPP275 UFT275 TVX275 TMB275 TCF275 SSJ275 SIN275 RYR275 ROV275 REZ275 QVD275 QLH275 QBL275 PRP275 PHT275 OXX275 OOB275 OEF275 NUJ275 NKN275 NAR275 MQV275 MGZ275 LXD275 LNH275 LDL275 KTP275 KJT275 JZX275 JQB275 JGF275 IWJ275 IMN275 ICR275 HSV275 HIZ275 GZD275 GPH275 GFL275 FVP275 FLT275 FBX275 ESB275 EIF275 DYJ275 DON275 DER275 CUV275 CKZ275 CBD275 BRH275 BHL275 AXP275 ANT275 ADX275 UB275 KF275 WWU275 BB275 AY352:AY353 UFZ352:UFZ353 TWD352:TWD353 TMH352:TMH353 TCL352:TCL353 SSP352:SSP353 SIT352:SIT353 RYX352:RYX353 RPB352:RPB353 RFF352:RFF353 QVJ352:QVJ353 QLN352:QLN353 QBR352:QBR353 PRV352:PRV353 PHZ352:PHZ353 OYD352:OYD353 OOH352:OOH353 OEL352:OEL353 NUP352:NUP353 NKT352:NKT353 NAX352:NAX353 MRB352:MRB353 MHF352:MHF353 LXJ352:LXJ353 LNN352:LNN353 LDR352:LDR353 KTV352:KTV353 KJZ352:KJZ353 KAD352:KAD353 JQH352:JQH353 JGL352:JGL353 IWP352:IWP353 IMT352:IMT353 ICX352:ICX353 HTB352:HTB353 HJF352:HJF353 GZJ352:GZJ353 GPN352:GPN353 GFR352:GFR353 FVV352:FVV353 FLZ352:FLZ353 FCD352:FCD353 ESH352:ESH353 EIL352:EIL353 DYP352:DYP353 DOT352:DOT353 DEX352:DEX353 CVB352:CVB353 CLF352:CLF353 CBJ352:CBJ353 BRN352:BRN353 BHR352:BHR353 AXV352:AXV353 ANZ352:ANZ353 AED352:AED353 UH352:UH353 KL352:KL353 KI352:KI353 UE352:UE353 AEA352:AEA353 ANW352:ANW353 AXS352:AXS353 BHO352:BHO353 BRK352:BRK353 CBG352:CBG353 CLC352:CLC353 CUY352:CUY353 DEU352:DEU353 DOQ352:DOQ353 DYM352:DYM353 EII352:EII353 ESE352:ESE353 FCA352:FCA353 FLW352:FLW353 FVS352:FVS353 GFO352:GFO353 GPK352:GPK353 GZG352:GZG353 HJC352:HJC353 HSY352:HSY353 ICU352:ICU353 IMQ352:IMQ353 IWM352:IWM353 JGI352:JGI353 JQE352:JQE353 KAA352:KAA353 KJW352:KJW353 KTS352:KTS353 LDO352:LDO353 LNK352:LNK353 LXG352:LXG353 MHC352:MHC353 MQY352:MQY353 NAU352:NAU353 NKQ352:NKQ353 NUM352:NUM353 OEI352:OEI353 OOE352:OOE353 OYA352:OYA353 PHW352:PHW353 PRS352:PRS353 QBO352:QBO353 QLK352:QLK353 QVG352:QVG353 RFC352:RFC353 ROY352:ROY353 RYU352:RYU353 SIQ352:SIQ353 SSM352:SSM353 TCI352:TCI353 TME352:TME353 TWA352:TWA353 UFW352:UFW353 UPS352:UPS353 UZO352:UZO353 VJK352:VJK353 VTG352:VTG353 WDC352:WDC353 WMY352:WMY353 WWU352:WWU353 WWX352:WWX353 ADX352:ADX353 UB352:UB353 KF352:KF353 ANT352:ANT353 AXP352:AXP353 BHL352:BHL353 BRH352:BRH353 CBD352:CBD353 CKZ352:CKZ353 CUV352:CUV353 DER352:DER353 DON352:DON353 DYJ352:DYJ353 EIF352:EIF353 ESB352:ESB353 FBX352:FBX353 FLT352:FLT353 FVP352:FVP353 GFL352:GFL353 GPH352:GPH353 GZD352:GZD353 HIZ352:HIZ353 HSV352:HSV353 ICR352:ICR353 IMN352:IMN353 IWJ352:IWJ353 JGF352:JGF353 JQB352:JQB353 JZX352:JZX353 KJT352:KJT353 KTP352:KTP353 LDL352:LDL353 LNH352:LNH353 LXD352:LXD353 MGZ352:MGZ353 MQV352:MQV353 NAR352:NAR353 NKN352:NKN353 NUJ352:NUJ353 OEF352:OEF353 OOB352:OOB353 OXX352:OXX353 PHT352:PHT353 PRP352:PRP353 QBL352:QBL353 QLH352:QLH353 QVD352:QVD353 REZ352:REZ353 ROV352:ROV353 RYR352:RYR353 SIN352:SIN353 SSJ352:SSJ353 TCF352:TCF353 TMB352:TMB353 TVX352:TVX353 UFT352:UFT353 UPP352:UPP353 UZL352:UZL353 VJH352:VJH353 VTD352:VTD353 WCZ352:WCZ353 WMV352:WMV353 WWR352:WWR353 WNB352:WNB353 WDF352:WDF353 VTJ352:VTJ353 VJN352:VJN353 UZR352:UZR353 UPV352:UPV353 AEI266:AEI267 AOE266:AOE267 AYA266:AYA267 BHW266:BHW267 BRS266:BRS267 CBO266:CBO267 CLK266:CLK267 CVG266:CVG267 DFC266:DFC267 DOY266:DOY267 DYU266:DYU267 EIQ266:EIQ267 ESM266:ESM267 FCI266:FCI267 FME266:FME267 FWA266:FWA267 GFW266:GFW267 GPS266:GPS267 GZO266:GZO267 HJK266:HJK267 HTG266:HTG267 IDC266:IDC267 IMY266:IMY267 IWU266:IWU267 JGQ266:JGQ267 JQM266:JQM267 KAI266:KAI267 KKE266:KKE267 KUA266:KUA267 LDW266:LDW267 LNS266:LNS267 LXO266:LXO267 MHK266:MHK267 MRG266:MRG267 NBC266:NBC267 NKY266:NKY267 NUU266:NUU267 OEQ266:OEQ267 OOM266:OOM267 OYI266:OYI267 PIE266:PIE267 PSA266:PSA267 QBW266:QBW267 QLS266:QLS267 QVO266:QVO267 RFK266:RFK267 RPG266:RPG267 RZC266:RZC267 SIY266:SIY267 SSU266:SSU267 TCQ266:TCQ267 TMM266:TMM267 TWI266:TWI267 UGE266:UGE267 UQA266:UQA267 UZW266:UZW267 VJS266:VJS267 VTO266:VTO267 WDK266:WDK267 WNG266:WNG267 WXC266:WXC267 KW266:KW267 US266:US267 AEO266:AEO267 AOK266:AOK267 AYG266:AYG267 BIC266:BIC267 BRY266:BRY267 CBU266:CBU267 CLQ266:CLQ267 CVM266:CVM267 DFI266:DFI267 DPE266:DPE267 DZA266:DZA267 EIW266:EIW267 ESS266:ESS267 FCO266:FCO267 FMK266:FMK267 FWG266:FWG267 GGC266:GGC267 GPY266:GPY267 GZU266:GZU267 HJQ266:HJQ267 HTM266:HTM267 IDI266:IDI267 INE266:INE267 IXA266:IXA267 JGW266:JGW267 JQS266:JQS267 KAO266:KAO267 KKK266:KKK267 KUG266:KUG267 LEC266:LEC267 LNY266:LNY267 LXU266:LXU267 MHQ266:MHQ267 MRM266:MRM267 NBI266:NBI267 NLE266:NLE267 NVA266:NVA267 OEW266:OEW267 OOS266:OOS267 OYO266:OYO267 PIK266:PIK267 PSG266:PSG267 QCC266:QCC267 QLY266:QLY267 QVU266:QVU267 RFQ266:RFQ267 RPM266:RPM267 RZI266:RZI267 SJE266:SJE267 STA266:STA267 TCW266:TCW267 TMS266:TMS267 TWO266:TWO267 UGK266:UGK267 UQG266:UQG267 VAC266:VAC267 VJY266:VJY267 VTU266:VTU267 WDQ266:WDQ267 WNM266:WNM267 WXI266:WXI267 KT266:KT267 UP266:UP267 AEL266:AEL267 AOH266:AOH267 AYD266:AYD267 BHZ266:BHZ267 BRV266:BRV267 CBR266:CBR267 CLN266:CLN267 CVJ266:CVJ267 DFF266:DFF267 DPB266:DPB267 DYX266:DYX267 EIT266:EIT267 ESP266:ESP267 FCL266:FCL267 FMH266:FMH267 FWD266:FWD267 GFZ266:GFZ267 GPV266:GPV267 GZR266:GZR267 HJN266:HJN267 HTJ266:HTJ267 IDF266:IDF267 INB266:INB267 IWX266:IWX267 JGT266:JGT267 JQP266:JQP267 KAL266:KAL267 KKH266:KKH267 KUD266:KUD267 LDZ266:LDZ267 LNV266:LNV267 LXR266:LXR267 MHN266:MHN267 MRJ266:MRJ267 NBF266:NBF267 NLB266:NLB267 NUX266:NUX267 OET266:OET267 OOP266:OOP267 OYL266:OYL267 PIH266:PIH267 PSD266:PSD267 QBZ266:QBZ267 QLV266:QLV267 QVR266:QVR267 RFN266:RFN267 RPJ266:RPJ267 RZF266:RZF267 SJB266:SJB267 SSX266:SSX267 TCT266:TCT267 TMP266:TMP267 TWL266:TWL267 UGH266:UGH267 UQD266:UQD267 UZZ266:UZZ267 VJV266:VJV267 VTR266:VTR267 WDN266:WDN267 WNJ266:WNJ267 WXF266:WXF267 KQ266:KQ267 UM266:UM267 BB352:BB353 BB332 BE277:BE278 BH277:BH278 AZ295:AZ296 AMT280 AWP280 BGL280 BQH280 CAD280 CJZ280 CTV280 DDR280 DNN280 DXJ280 EHF280 ERB280 FAX280 FKT280 FUP280 GEL280 GOH280 GYD280 HHZ280 HRV280 IBR280 ILN280 IVJ280 JFF280 JPB280 JYX280 KIT280 KSP280 LCL280 LMH280 LWD280 MFZ280 MPV280 MZR280 NJN280 NTJ280 ODF280 ONB280 OWX280 PGT280 PQP280 QAL280 QKH280 QUD280 RDZ280 RNV280 RXR280 SHN280 SRJ280 TBF280 TLB280 TUX280 UET280 UOP280 UYL280 VIH280 VSD280 WBZ280 WLV280 WVR280 JL280 TH280 ADD280 AMZ280 AWV280 BGR280 BQN280 CAJ280 CKF280 CUB280 DDX280 DNT280 DXP280 EHL280 ERH280 FBD280 FKZ280 FUV280 GER280 GON280 GYJ280 HIF280 HSB280 IBX280 ILT280 IVP280 JFL280 JPH280 JZD280 KIZ280 KSV280 LCR280 LMN280 LWJ280 MGF280 MQB280 MZX280 NJT280 NTP280 ODL280 ONH280 OXD280 PGZ280 PQV280 QAR280 QKN280 QUJ280 REF280 ROB280 RXX280 SHT280 SRP280 TBL280 TLH280 TVD280 UEZ280 UOV280 UYR280 VIN280 VSJ280 WCF280 WMB280 WVX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JF280 TB280 BB277:BB278 ACX280 WKK281 WUG281 HR281 RN281 ABJ281 ALF281 AVB281 BEX281 BOT281 BYP281 CIL281 CSH281 DCD281 DLZ281 DVV281 EFR281 EPN281 EZJ281 FJF281 FTB281 GCX281 GMT281 GWP281 HGL281 HQH281 IAD281 IJZ281 ITV281 JDR281 JNN281 JXJ281 KHF281 KRB281 LAX281 LKT281 LUP281 MEL281 MOH281 MYD281 NHZ281 NRV281 OBR281 OLN281 OVJ281 PFF281 PPB281 PYX281 QIT281 QSP281 RCL281 RMH281 RWD281 SFZ281 SPV281 SZR281 TJN281 TTJ281 UDF281 UNB281 UWX281 VGT281 VQP281 WAL281 WKH281 WUD281 HX281 RT281 ABP281 ALL281 AVH281 BFD281 BOZ281 BYV281 CIR281 CSN281 DCJ281 DMF281 DWB281 EFX281 EPT281 EZP281 FJL281 FTH281 GDD281 GMZ281 GWV281 HGR281 HQN281 IAJ281 IKF281 IUB281 JDX281 JNT281 JXP281 KHL281 KRH281 LBD281 LKZ281 LUV281 MER281 MON281 MYJ281 NIF281 NSB281 OBX281 OLT281 OVP281 PFL281 PPH281 PZD281 QIZ281 QSV281 RCR281 RMN281 RWJ281 SGF281 SQB281 SZX281 TJT281 TTP281 UDL281 UNH281 UXD281 VGZ281 VQV281 WAR281 WKN281 WUJ281 HU281 RQ281 ABM281 ALI281 AVE281 BFA281 BOW281 BYS281 CIO281 CSK281 DCG281 DMC281 DVY281 EFU281 EPQ281 EZM281 FJI281 FTE281 GDA281 GMW281 GWS281 HGO281 HQK281 IAG281 IKC281 ITY281 JDU281 JNQ281 JXM281 KHI281 KRE281 LBA281 LKW281 LUS281 MEO281 MOK281 MYG281 NIC281 NRY281 OBU281 OLQ281 OVM281 PFI281 PPE281 PZA281 QIW281 QSS281 RCO281 RMK281 RWG281 SGC281 SPY281 SZU281 TJQ281 TTM281 UDI281 UNE281 UXA281 VGW281 VQS281 WAO281 WKH294 WUD294 WAL294 HO294 RK294 ABG294 ALC294 AUY294 BEU294 BOQ294 BYM294 CII294 CSE294 DCA294 DLW294 DVS294 EFO294 EPK294 EZG294 FJC294 FSY294 GCU294 GMQ294 GWM294 HGI294 HQE294 IAA294 IJW294 ITS294 JDO294 JNK294 JXG294 KHC294 KQY294 LAU294 LKQ294 LUM294 MEI294 MOE294 MYA294 NHW294 NRS294 OBO294 OLK294 OVG294 PFC294 POY294 PYU294 QIQ294 QSM294 RCI294 RME294 RWA294 SFW294 SPS294 SZO294 TJK294 TTG294 UDC294 UMY294 UWU294 VGQ294 VQM294 WAI294 WKE294 WUA294 HU294 RQ294 ABM294 ALI294 AVE294 BFA294 BOW294 BYS294 CIO294 CSK294 DCG294 DMC294 DVY294 EFU294 EPQ294 EZM294 FJI294 FTE294 GDA294 GMW294 GWS294 HGO294 HQK294 IAG294 IKC294 ITY294 JDU294 JNQ294 JXM294 KHI294 KRE294 LBA294 LKW294 LUS294 MEO294 MOK294 MYG294 NIC294 NRY294 OBU294 OLQ294 OVM294 PFI294 PPE294 PZA294 QIW294 QSS294 RCO294 RMK294 RWG294 SGC294 SPY294 SZU294 TJQ294 TTM294 UDI294 UNE294 UXA294 VGW294 VQS294 WAO294 WKK294 WUG294 HR294 RN294 ABJ294 ALF294 AVB294 BEX294 BOT294 BYP294 CIL294 CSH294 DCD294 DLZ294 DVV294 EFR294 EPN294 EZJ294 FJF294 FTB294 GCX294 GMT294 GWP294 HGL294 HQH294 IAD294 IJZ294 ITV294 JDR294 JNN294 JXJ294 KHF294 KRB294 LAX294 LKT294 LUP294 MEL294 MOH294 MYD294 NHZ294 NRV294 OBR294 OLN294 OVJ294 PFF294 PPB294 PYX294 QIT294 QSP294 RCL294 RMH294 RWD294 SFZ294 SPV294 SZR294 TJN294 TTJ294 UDF294 UNB294 UWX294 VGT294 VQP294 ACX318:ACX319 BA180:BA182 BA175:BB179 BH203 LD203 UZ203 AEV203 AOR203 AYN203 BIJ203 BSF203 CCB203 CLX203 CVT203 DFP203 DPL203 DZH203 EJD203 ESZ203 FCV203 FMR203 FWN203 GGJ203 GQF203 HAB203 HJX203 HTT203 IDP203 INL203 IXH203 JHD203 JQZ203 KAV203 KKR203 KUN203 LEJ203 LOF203 LYB203 MHX203 MRT203 NBP203 NLL203 NVH203 OFD203 OOZ203 OYV203 PIR203 PSN203 QCJ203 QMF203 QWB203 RFX203 RPT203 RZP203 SJL203 STH203 TDD203 TMZ203 TWV203 UGR203 UQN203 VAJ203 VKF203 VUB203 WDX203 WNT203 WXP203 BE352:BE353 AMT318:AMT319 AWP318:AWP319 BGL318:BGL319 BQH318:BQH319 CAD318:CAD319 CJZ318:CJZ319 CTV318:CTV319 DDR318:DDR319 DNN318:DNN319 DXJ318:DXJ319 EHF318:EHF319 ERB318:ERB319 FAX318:FAX319 FKT318:FKT319 FUP318:FUP319 GEL318:GEL319 GOH318:GOH319 GYD318:GYD319 HHZ318:HHZ319 HRV318:HRV319 IBR318:IBR319 ILN318:ILN319 IVJ318:IVJ319 JFF318:JFF319 JPB318:JPB319 JYX318:JYX319 KIT318:KIT319 KSP318:KSP319 LCL318:LCL319 LMH318:LMH319 LWD318:LWD319 MFZ318:MFZ319 MPV318:MPV319 MZR318:MZR319 NJN318:NJN319 NTJ318:NTJ319 ODF318:ODF319 ONB318:ONB319 OWX318:OWX319 PGT318:PGT319 PQP318:PQP319 QAL318:QAL319 QKH318:QKH319 QUD318:QUD319 RDZ318:RDZ319 RNV318:RNV319 RXR318:RXR319 SHN318:SHN319 SRJ318:SRJ319 TBF318:TBF319 TLB318:TLB319 TUX318:TUX319 UET318:UET319 UOP318:UOP319 UYL318:UYL319 VIH318:VIH319 VSD318:VSD319 WBZ318:WBZ319 WLV318:WLV319 WVR318:WVR319 JL318:JL319 TH318:TH319 ADD318:ADD319 AMZ318:AMZ319 AWV318:AWV319 BGR318:BGR319 BQN318:BQN319 CAJ318:CAJ319 CKF318:CKF319 CUB318:CUB319 DDX318:DDX319 DNT318:DNT319 DXP318:DXP319 EHL318:EHL319 ERH318:ERH319 FBD318:FBD319 FKZ318:FKZ319 FUV318:FUV319 GER318:GER319 GON318:GON319 GYJ318:GYJ319 HIF318:HIF319 HSB318:HSB319 IBX318:IBX319 ILT318:ILT319 IVP318:IVP319 JFL318:JFL319 JPH318:JPH319 JZD318:JZD319 KIZ318:KIZ319 KSV318:KSV319 LCR318:LCR319 LMN318:LMN319 LWJ318:LWJ319 MGF318:MGF319 MQB318:MQB319 MZX318:MZX319 NJT318:NJT319 NTP318:NTP319 ODL318:ODL319 ONH318:ONH319 OXD318:OXD319 PGZ318:PGZ319 PQV318:PQV319 QAR318:QAR319 QKN318:QKN319 QUJ318:QUJ319 REF318:REF319 ROB318:ROB319 RXX318:RXX319 SHT318:SHT319 SRP318:SRP319 TBL318:TBL319 TLH318:TLH319 TVD318:TVD319 UEZ318:UEZ319 UOV318:UOV319 UYR318:UYR319 VIN318:VIN319 VSJ318:VSJ319 WCF318:WCF319 WMB318:WMB319 WVX318:WVX319 JI318:JI319 TE318:TE319 ADA318:ADA319 AMW318:AMW319 AWS318:AWS319 BGO318:BGO319 BQK318:BQK319 CAG318:CAG319 CKC318:CKC319 CTY318:CTY319 DDU318:DDU319 DNQ318:DNQ319 DXM318:DXM319 EHI318:EHI319 ERE318:ERE319 FBA318:FBA319 FKW318:FKW319 FUS318:FUS319 GEO318:GEO319 GOK318:GOK319 GYG318:GYG319 HIC318:HIC319 HRY318:HRY319 IBU318:IBU319 ILQ318:ILQ319 IVM318:IVM319 JFI318:JFI319 JPE318:JPE319 JZA318:JZA319 KIW318:KIW319 KSS318:KSS319 LCO318:LCO319 LMK318:LMK319 LWG318:LWG319 MGC318:MGC319 MPY318:MPY319 MZU318:MZU319 NJQ318:NJQ319 NTM318:NTM319 ODI318:ODI319 ONE318:ONE319 OXA318:OXA319 PGW318:PGW319 PQS318:PQS319 QAO318:QAO319 QKK318:QKK319 QUG318:QUG319 REC318:REC319 RNY318:RNY319 RXU318:RXU319 SHQ318:SHQ319 SRM318:SRM319 TBI318:TBI319 TLE318:TLE319 TVA318:TVA319 UEW318:UEW319 UOS318:UOS319 UYO318:UYO319 VIK318:VIK319 VSG318:VSG319 WCC318:WCC319 WLY318:WLY319 WVU318:WVU319 JF318:JF319 TE335 BE332 TB318:TB319 BH332 ADA335 AMW335 AWS335 BGO335 BQK335 CAG335 CKC335 CTY335 DDU335 DNQ335 DXM335 EHI335 ERE335 FBA335 FKW335 FUS335 GEO335 GOK335 GYG335 HIC335 HRY335 IBU335 ILQ335 IVM335 JFI335 JPE335 JZA335 KIW335 KSS335 LCO335 LMK335 LWG335 MGC335 MPY335 MZU335 NJQ335 NTM335 ODI335 ONE335 OXA335 PGW335 PQS335 QAO335 QKK335 QUG335 REC335 RNY335 RXU335 SHQ335 SRM335 TBI335 TLE335 TVA335 UEW335 UOS335 UYO335 VIK335 VSG335 WCC335 WLY335 WVU335 JF335 TB335 ACX335 AMT335 AWP335 BGL335 BQH335 CAD335 CJZ335 CTV335 DDR335 DNN335 DXJ335 EHF335 ERB335 FAX335 FKT335 FUP335 GEL335 GOH335 GYD335 HHZ335 HRV335 IBR335 ILN335 IVJ335 JFF335 JPB335 JYX335 KIT335 KSP335 LCL335 LMH335 LWD335 MFZ335 MPV335 MZR335 NJN335 NTJ335 ODF335 ONB335 OWX335 PGT335 PQP335 QAL335 QKH335 QUD335 RDZ335 RNV335 RXR335 SHN335 SRJ335 TBF335 TLB335 TUX335 UET335 UOP335 UYL335 VIH335 VSD335 WBZ335 WLV335 WVR335 JL335 TH335 ADD335 AMZ335 AWV335 BGR335 BQN335 CAJ335 CKF335 CUB335 DDX335 DNT335 DXP335 EHL335 ERH335 FBD335 FKZ335 FUV335 GER335 GON335 GYJ335 HIF335 HSB335 IBX335 ILT335 IVP335 JFL335 JPH335 JZD335 KIZ335 KSV335 LCR335 LMN335 LWJ335 MGF335 MQB335 MZX335 NJT335 NTP335 ODL335 ONH335 OXD335 PGZ335 PQV335 QAR335 QKN335 QUJ335 REF335 ROB335 RXX335 SHT335 SRP335 TBL335 TLH335 TVD335 UEZ335 UOV335 UYR335 VIN335 VSJ335 WCF335 WMB335 WVX335 AES198:AES206 AOO198:AOO206 AYK198:AYK206 BIG198:BIG206 BSC198:BSC206 CBY198:CBY206 CLU198:CLU206 CVQ198:CVQ206 DFM198:DFM206 DPI198:DPI206 DZE198:DZE206 EJA198:EJA206 ESW198:ESW206 FCS198:FCS206 FMO198:FMO206 FWK198:FWK206 GGG198:GGG206 GQC198:GQC206 GZY198:GZY206 HJU198:HJU206 HTQ198:HTQ206 IDM198:IDM206 INI198:INI206 IXE198:IXE206 JHA198:JHA206 JQW198:JQW206 KAS198:KAS206 KKO198:KKO206 KUK198:KUK206 LEG198:LEG206 LOC198:LOC206 LXY198:LXY206 MHU198:MHU206 MRQ198:MRQ206 NBM198:NBM206 NLI198:NLI206 NVE198:NVE206 OFA198:OFA206 OOW198:OOW206 OYS198:OYS206 PIO198:PIO206 PSK198:PSK206 QCG198:QCG206 QMC198:QMC206 QVY198:QVY206 RFU198:RFU206 RPQ198:RPQ206 RZM198:RZM206 SJI198:SJI206 STE198:STE206 TDA198:TDA206 TMW198:TMW206 TWS198:TWS206 UGO198:UGO206 UQK198:UQK206 VAG198:VAG206 VKC198:VKC206 VTY198:VTY206 WDU198:WDU206 WNQ198:WNQ206 WXM198:WXM206 KX198:KX206 UT198:UT206 AEP198:AEP206 AOL198:AOL206 AYH198:AYH206 BID198:BID206 BRZ198:BRZ206 CBV198:CBV206 CLR198:CLR206 CVN198:CVN206 DFJ198:DFJ206 DPF198:DPF206 DZB198:DZB206 EIX198:EIX206 EST198:EST206 FCP198:FCP206 FML198:FML206 FWH198:FWH206 GGD198:GGD206 GPZ198:GPZ206 GZV198:GZV206 HJR198:HJR206 HTN198:HTN206 IDJ198:IDJ206 INF198:INF206 IXB198:IXB206 JGX198:JGX206 JQT198:JQT206 KAP198:KAP206 KKL198:KKL206 KUH198:KUH206 LED198:LED206 LNZ198:LNZ206 LXV198:LXV206 MHR198:MHR206 MRN198:MRN206 NBJ198:NBJ206 NLF198:NLF206 NVB198:NVB206 OEX198:OEX206 OOT198:OOT206 OYP198:OYP206 PIL198:PIL206 PSH198:PSH206 QCD198:QCD206 QLZ198:QLZ206 QVV198:QVV206 RFR198:RFR206 RPN198:RPN206 RZJ198:RZJ206 SJF198:SJF206 STB198:STB206 TCX198:TCX206 TMT198:TMT206 TWP198:TWP206 UGL198:UGL206 UQH198:UQH206 VAD198:VAD206 VJZ198:VJZ206 VTV198:VTV206 WDR198:WDR206 BB180:BB206 WNN198:WNN206 BE175:BE206 WXJ198:WXJ206 LA198:LA206 UW198:UW206 JI335 BI336:BI344 BI346 WNE355:WNE1144 AV347:AV350 BH347:BH350 BH355:BH1146">
      <formula1>атрибут</formula1>
    </dataValidation>
    <dataValidation type="list" allowBlank="1" showInputMessage="1" showErrorMessage="1" sqref="K65814:K66686 IQ65808:IQ66680 SM65808:SM66680 ACI65808:ACI66680 AME65808:AME66680 AWA65808:AWA66680 BFW65808:BFW66680 BPS65808:BPS66680 BZO65808:BZO66680 CJK65808:CJK66680 CTG65808:CTG66680 DDC65808:DDC66680 DMY65808:DMY66680 DWU65808:DWU66680 EGQ65808:EGQ66680 EQM65808:EQM66680 FAI65808:FAI66680 FKE65808:FKE66680 FUA65808:FUA66680 GDW65808:GDW66680 GNS65808:GNS66680 GXO65808:GXO66680 HHK65808:HHK66680 HRG65808:HRG66680 IBC65808:IBC66680 IKY65808:IKY66680 IUU65808:IUU66680 JEQ65808:JEQ66680 JOM65808:JOM66680 JYI65808:JYI66680 KIE65808:KIE66680 KSA65808:KSA66680 LBW65808:LBW66680 LLS65808:LLS66680 LVO65808:LVO66680 MFK65808:MFK66680 MPG65808:MPG66680 MZC65808:MZC66680 NIY65808:NIY66680 NSU65808:NSU66680 OCQ65808:OCQ66680 OMM65808:OMM66680 OWI65808:OWI66680 PGE65808:PGE66680 PQA65808:PQA66680 PZW65808:PZW66680 QJS65808:QJS66680 QTO65808:QTO66680 RDK65808:RDK66680 RNG65808:RNG66680 RXC65808:RXC66680 SGY65808:SGY66680 SQU65808:SQU66680 TAQ65808:TAQ66680 TKM65808:TKM66680 TUI65808:TUI66680 UEE65808:UEE66680 UOA65808:UOA66680 UXW65808:UXW66680 VHS65808:VHS66680 VRO65808:VRO66680 WBK65808:WBK66680 WLG65808:WLG66680 WVC65808:WVC66680 K131350:K132222 IQ131344:IQ132216 SM131344:SM132216 ACI131344:ACI132216 AME131344:AME132216 AWA131344:AWA132216 BFW131344:BFW132216 BPS131344:BPS132216 BZO131344:BZO132216 CJK131344:CJK132216 CTG131344:CTG132216 DDC131344:DDC132216 DMY131344:DMY132216 DWU131344:DWU132216 EGQ131344:EGQ132216 EQM131344:EQM132216 FAI131344:FAI132216 FKE131344:FKE132216 FUA131344:FUA132216 GDW131344:GDW132216 GNS131344:GNS132216 GXO131344:GXO132216 HHK131344:HHK132216 HRG131344:HRG132216 IBC131344:IBC132216 IKY131344:IKY132216 IUU131344:IUU132216 JEQ131344:JEQ132216 JOM131344:JOM132216 JYI131344:JYI132216 KIE131344:KIE132216 KSA131344:KSA132216 LBW131344:LBW132216 LLS131344:LLS132216 LVO131344:LVO132216 MFK131344:MFK132216 MPG131344:MPG132216 MZC131344:MZC132216 NIY131344:NIY132216 NSU131344:NSU132216 OCQ131344:OCQ132216 OMM131344:OMM132216 OWI131344:OWI132216 PGE131344:PGE132216 PQA131344:PQA132216 PZW131344:PZW132216 QJS131344:QJS132216 QTO131344:QTO132216 RDK131344:RDK132216 RNG131344:RNG132216 RXC131344:RXC132216 SGY131344:SGY132216 SQU131344:SQU132216 TAQ131344:TAQ132216 TKM131344:TKM132216 TUI131344:TUI132216 UEE131344:UEE132216 UOA131344:UOA132216 UXW131344:UXW132216 VHS131344:VHS132216 VRO131344:VRO132216 WBK131344:WBK132216 WLG131344:WLG132216 WVC131344:WVC132216 K196886:K197758 IQ196880:IQ197752 SM196880:SM197752 ACI196880:ACI197752 AME196880:AME197752 AWA196880:AWA197752 BFW196880:BFW197752 BPS196880:BPS197752 BZO196880:BZO197752 CJK196880:CJK197752 CTG196880:CTG197752 DDC196880:DDC197752 DMY196880:DMY197752 DWU196880:DWU197752 EGQ196880:EGQ197752 EQM196880:EQM197752 FAI196880:FAI197752 FKE196880:FKE197752 FUA196880:FUA197752 GDW196880:GDW197752 GNS196880:GNS197752 GXO196880:GXO197752 HHK196880:HHK197752 HRG196880:HRG197752 IBC196880:IBC197752 IKY196880:IKY197752 IUU196880:IUU197752 JEQ196880:JEQ197752 JOM196880:JOM197752 JYI196880:JYI197752 KIE196880:KIE197752 KSA196880:KSA197752 LBW196880:LBW197752 LLS196880:LLS197752 LVO196880:LVO197752 MFK196880:MFK197752 MPG196880:MPG197752 MZC196880:MZC197752 NIY196880:NIY197752 NSU196880:NSU197752 OCQ196880:OCQ197752 OMM196880:OMM197752 OWI196880:OWI197752 PGE196880:PGE197752 PQA196880:PQA197752 PZW196880:PZW197752 QJS196880:QJS197752 QTO196880:QTO197752 RDK196880:RDK197752 RNG196880:RNG197752 RXC196880:RXC197752 SGY196880:SGY197752 SQU196880:SQU197752 TAQ196880:TAQ197752 TKM196880:TKM197752 TUI196880:TUI197752 UEE196880:UEE197752 UOA196880:UOA197752 UXW196880:UXW197752 VHS196880:VHS197752 VRO196880:VRO197752 WBK196880:WBK197752 WLG196880:WLG197752 WVC196880:WVC197752 K262422:K263294 IQ262416:IQ263288 SM262416:SM263288 ACI262416:ACI263288 AME262416:AME263288 AWA262416:AWA263288 BFW262416:BFW263288 BPS262416:BPS263288 BZO262416:BZO263288 CJK262416:CJK263288 CTG262416:CTG263288 DDC262416:DDC263288 DMY262416:DMY263288 DWU262416:DWU263288 EGQ262416:EGQ263288 EQM262416:EQM263288 FAI262416:FAI263288 FKE262416:FKE263288 FUA262416:FUA263288 GDW262416:GDW263288 GNS262416:GNS263288 GXO262416:GXO263288 HHK262416:HHK263288 HRG262416:HRG263288 IBC262416:IBC263288 IKY262416:IKY263288 IUU262416:IUU263288 JEQ262416:JEQ263288 JOM262416:JOM263288 JYI262416:JYI263288 KIE262416:KIE263288 KSA262416:KSA263288 LBW262416:LBW263288 LLS262416:LLS263288 LVO262416:LVO263288 MFK262416:MFK263288 MPG262416:MPG263288 MZC262416:MZC263288 NIY262416:NIY263288 NSU262416:NSU263288 OCQ262416:OCQ263288 OMM262416:OMM263288 OWI262416:OWI263288 PGE262416:PGE263288 PQA262416:PQA263288 PZW262416:PZW263288 QJS262416:QJS263288 QTO262416:QTO263288 RDK262416:RDK263288 RNG262416:RNG263288 RXC262416:RXC263288 SGY262416:SGY263288 SQU262416:SQU263288 TAQ262416:TAQ263288 TKM262416:TKM263288 TUI262416:TUI263288 UEE262416:UEE263288 UOA262416:UOA263288 UXW262416:UXW263288 VHS262416:VHS263288 VRO262416:VRO263288 WBK262416:WBK263288 WLG262416:WLG263288 WVC262416:WVC263288 K327958:K328830 IQ327952:IQ328824 SM327952:SM328824 ACI327952:ACI328824 AME327952:AME328824 AWA327952:AWA328824 BFW327952:BFW328824 BPS327952:BPS328824 BZO327952:BZO328824 CJK327952:CJK328824 CTG327952:CTG328824 DDC327952:DDC328824 DMY327952:DMY328824 DWU327952:DWU328824 EGQ327952:EGQ328824 EQM327952:EQM328824 FAI327952:FAI328824 FKE327952:FKE328824 FUA327952:FUA328824 GDW327952:GDW328824 GNS327952:GNS328824 GXO327952:GXO328824 HHK327952:HHK328824 HRG327952:HRG328824 IBC327952:IBC328824 IKY327952:IKY328824 IUU327952:IUU328824 JEQ327952:JEQ328824 JOM327952:JOM328824 JYI327952:JYI328824 KIE327952:KIE328824 KSA327952:KSA328824 LBW327952:LBW328824 LLS327952:LLS328824 LVO327952:LVO328824 MFK327952:MFK328824 MPG327952:MPG328824 MZC327952:MZC328824 NIY327952:NIY328824 NSU327952:NSU328824 OCQ327952:OCQ328824 OMM327952:OMM328824 OWI327952:OWI328824 PGE327952:PGE328824 PQA327952:PQA328824 PZW327952:PZW328824 QJS327952:QJS328824 QTO327952:QTO328824 RDK327952:RDK328824 RNG327952:RNG328824 RXC327952:RXC328824 SGY327952:SGY328824 SQU327952:SQU328824 TAQ327952:TAQ328824 TKM327952:TKM328824 TUI327952:TUI328824 UEE327952:UEE328824 UOA327952:UOA328824 UXW327952:UXW328824 VHS327952:VHS328824 VRO327952:VRO328824 WBK327952:WBK328824 WLG327952:WLG328824 WVC327952:WVC328824 K393494:K394366 IQ393488:IQ394360 SM393488:SM394360 ACI393488:ACI394360 AME393488:AME394360 AWA393488:AWA394360 BFW393488:BFW394360 BPS393488:BPS394360 BZO393488:BZO394360 CJK393488:CJK394360 CTG393488:CTG394360 DDC393488:DDC394360 DMY393488:DMY394360 DWU393488:DWU394360 EGQ393488:EGQ394360 EQM393488:EQM394360 FAI393488:FAI394360 FKE393488:FKE394360 FUA393488:FUA394360 GDW393488:GDW394360 GNS393488:GNS394360 GXO393488:GXO394360 HHK393488:HHK394360 HRG393488:HRG394360 IBC393488:IBC394360 IKY393488:IKY394360 IUU393488:IUU394360 JEQ393488:JEQ394360 JOM393488:JOM394360 JYI393488:JYI394360 KIE393488:KIE394360 KSA393488:KSA394360 LBW393488:LBW394360 LLS393488:LLS394360 LVO393488:LVO394360 MFK393488:MFK394360 MPG393488:MPG394360 MZC393488:MZC394360 NIY393488:NIY394360 NSU393488:NSU394360 OCQ393488:OCQ394360 OMM393488:OMM394360 OWI393488:OWI394360 PGE393488:PGE394360 PQA393488:PQA394360 PZW393488:PZW394360 QJS393488:QJS394360 QTO393488:QTO394360 RDK393488:RDK394360 RNG393488:RNG394360 RXC393488:RXC394360 SGY393488:SGY394360 SQU393488:SQU394360 TAQ393488:TAQ394360 TKM393488:TKM394360 TUI393488:TUI394360 UEE393488:UEE394360 UOA393488:UOA394360 UXW393488:UXW394360 VHS393488:VHS394360 VRO393488:VRO394360 WBK393488:WBK394360 WLG393488:WLG394360 WVC393488:WVC394360 K459030:K459902 IQ459024:IQ459896 SM459024:SM459896 ACI459024:ACI459896 AME459024:AME459896 AWA459024:AWA459896 BFW459024:BFW459896 BPS459024:BPS459896 BZO459024:BZO459896 CJK459024:CJK459896 CTG459024:CTG459896 DDC459024:DDC459896 DMY459024:DMY459896 DWU459024:DWU459896 EGQ459024:EGQ459896 EQM459024:EQM459896 FAI459024:FAI459896 FKE459024:FKE459896 FUA459024:FUA459896 GDW459024:GDW459896 GNS459024:GNS459896 GXO459024:GXO459896 HHK459024:HHK459896 HRG459024:HRG459896 IBC459024:IBC459896 IKY459024:IKY459896 IUU459024:IUU459896 JEQ459024:JEQ459896 JOM459024:JOM459896 JYI459024:JYI459896 KIE459024:KIE459896 KSA459024:KSA459896 LBW459024:LBW459896 LLS459024:LLS459896 LVO459024:LVO459896 MFK459024:MFK459896 MPG459024:MPG459896 MZC459024:MZC459896 NIY459024:NIY459896 NSU459024:NSU459896 OCQ459024:OCQ459896 OMM459024:OMM459896 OWI459024:OWI459896 PGE459024:PGE459896 PQA459024:PQA459896 PZW459024:PZW459896 QJS459024:QJS459896 QTO459024:QTO459896 RDK459024:RDK459896 RNG459024:RNG459896 RXC459024:RXC459896 SGY459024:SGY459896 SQU459024:SQU459896 TAQ459024:TAQ459896 TKM459024:TKM459896 TUI459024:TUI459896 UEE459024:UEE459896 UOA459024:UOA459896 UXW459024:UXW459896 VHS459024:VHS459896 VRO459024:VRO459896 WBK459024:WBK459896 WLG459024:WLG459896 WVC459024:WVC459896 K524566:K525438 IQ524560:IQ525432 SM524560:SM525432 ACI524560:ACI525432 AME524560:AME525432 AWA524560:AWA525432 BFW524560:BFW525432 BPS524560:BPS525432 BZO524560:BZO525432 CJK524560:CJK525432 CTG524560:CTG525432 DDC524560:DDC525432 DMY524560:DMY525432 DWU524560:DWU525432 EGQ524560:EGQ525432 EQM524560:EQM525432 FAI524560:FAI525432 FKE524560:FKE525432 FUA524560:FUA525432 GDW524560:GDW525432 GNS524560:GNS525432 GXO524560:GXO525432 HHK524560:HHK525432 HRG524560:HRG525432 IBC524560:IBC525432 IKY524560:IKY525432 IUU524560:IUU525432 JEQ524560:JEQ525432 JOM524560:JOM525432 JYI524560:JYI525432 KIE524560:KIE525432 KSA524560:KSA525432 LBW524560:LBW525432 LLS524560:LLS525432 LVO524560:LVO525432 MFK524560:MFK525432 MPG524560:MPG525432 MZC524560:MZC525432 NIY524560:NIY525432 NSU524560:NSU525432 OCQ524560:OCQ525432 OMM524560:OMM525432 OWI524560:OWI525432 PGE524560:PGE525432 PQA524560:PQA525432 PZW524560:PZW525432 QJS524560:QJS525432 QTO524560:QTO525432 RDK524560:RDK525432 RNG524560:RNG525432 RXC524560:RXC525432 SGY524560:SGY525432 SQU524560:SQU525432 TAQ524560:TAQ525432 TKM524560:TKM525432 TUI524560:TUI525432 UEE524560:UEE525432 UOA524560:UOA525432 UXW524560:UXW525432 VHS524560:VHS525432 VRO524560:VRO525432 WBK524560:WBK525432 WLG524560:WLG525432 WVC524560:WVC525432 K590102:K590974 IQ590096:IQ590968 SM590096:SM590968 ACI590096:ACI590968 AME590096:AME590968 AWA590096:AWA590968 BFW590096:BFW590968 BPS590096:BPS590968 BZO590096:BZO590968 CJK590096:CJK590968 CTG590096:CTG590968 DDC590096:DDC590968 DMY590096:DMY590968 DWU590096:DWU590968 EGQ590096:EGQ590968 EQM590096:EQM590968 FAI590096:FAI590968 FKE590096:FKE590968 FUA590096:FUA590968 GDW590096:GDW590968 GNS590096:GNS590968 GXO590096:GXO590968 HHK590096:HHK590968 HRG590096:HRG590968 IBC590096:IBC590968 IKY590096:IKY590968 IUU590096:IUU590968 JEQ590096:JEQ590968 JOM590096:JOM590968 JYI590096:JYI590968 KIE590096:KIE590968 KSA590096:KSA590968 LBW590096:LBW590968 LLS590096:LLS590968 LVO590096:LVO590968 MFK590096:MFK590968 MPG590096:MPG590968 MZC590096:MZC590968 NIY590096:NIY590968 NSU590096:NSU590968 OCQ590096:OCQ590968 OMM590096:OMM590968 OWI590096:OWI590968 PGE590096:PGE590968 PQA590096:PQA590968 PZW590096:PZW590968 QJS590096:QJS590968 QTO590096:QTO590968 RDK590096:RDK590968 RNG590096:RNG590968 RXC590096:RXC590968 SGY590096:SGY590968 SQU590096:SQU590968 TAQ590096:TAQ590968 TKM590096:TKM590968 TUI590096:TUI590968 UEE590096:UEE590968 UOA590096:UOA590968 UXW590096:UXW590968 VHS590096:VHS590968 VRO590096:VRO590968 WBK590096:WBK590968 WLG590096:WLG590968 WVC590096:WVC590968 K655638:K656510 IQ655632:IQ656504 SM655632:SM656504 ACI655632:ACI656504 AME655632:AME656504 AWA655632:AWA656504 BFW655632:BFW656504 BPS655632:BPS656504 BZO655632:BZO656504 CJK655632:CJK656504 CTG655632:CTG656504 DDC655632:DDC656504 DMY655632:DMY656504 DWU655632:DWU656504 EGQ655632:EGQ656504 EQM655632:EQM656504 FAI655632:FAI656504 FKE655632:FKE656504 FUA655632:FUA656504 GDW655632:GDW656504 GNS655632:GNS656504 GXO655632:GXO656504 HHK655632:HHK656504 HRG655632:HRG656504 IBC655632:IBC656504 IKY655632:IKY656504 IUU655632:IUU656504 JEQ655632:JEQ656504 JOM655632:JOM656504 JYI655632:JYI656504 KIE655632:KIE656504 KSA655632:KSA656504 LBW655632:LBW656504 LLS655632:LLS656504 LVO655632:LVO656504 MFK655632:MFK656504 MPG655632:MPG656504 MZC655632:MZC656504 NIY655632:NIY656504 NSU655632:NSU656504 OCQ655632:OCQ656504 OMM655632:OMM656504 OWI655632:OWI656504 PGE655632:PGE656504 PQA655632:PQA656504 PZW655632:PZW656504 QJS655632:QJS656504 QTO655632:QTO656504 RDK655632:RDK656504 RNG655632:RNG656504 RXC655632:RXC656504 SGY655632:SGY656504 SQU655632:SQU656504 TAQ655632:TAQ656504 TKM655632:TKM656504 TUI655632:TUI656504 UEE655632:UEE656504 UOA655632:UOA656504 UXW655632:UXW656504 VHS655632:VHS656504 VRO655632:VRO656504 WBK655632:WBK656504 WLG655632:WLG656504 WVC655632:WVC656504 K721174:K722046 IQ721168:IQ722040 SM721168:SM722040 ACI721168:ACI722040 AME721168:AME722040 AWA721168:AWA722040 BFW721168:BFW722040 BPS721168:BPS722040 BZO721168:BZO722040 CJK721168:CJK722040 CTG721168:CTG722040 DDC721168:DDC722040 DMY721168:DMY722040 DWU721168:DWU722040 EGQ721168:EGQ722040 EQM721168:EQM722040 FAI721168:FAI722040 FKE721168:FKE722040 FUA721168:FUA722040 GDW721168:GDW722040 GNS721168:GNS722040 GXO721168:GXO722040 HHK721168:HHK722040 HRG721168:HRG722040 IBC721168:IBC722040 IKY721168:IKY722040 IUU721168:IUU722040 JEQ721168:JEQ722040 JOM721168:JOM722040 JYI721168:JYI722040 KIE721168:KIE722040 KSA721168:KSA722040 LBW721168:LBW722040 LLS721168:LLS722040 LVO721168:LVO722040 MFK721168:MFK722040 MPG721168:MPG722040 MZC721168:MZC722040 NIY721168:NIY722040 NSU721168:NSU722040 OCQ721168:OCQ722040 OMM721168:OMM722040 OWI721168:OWI722040 PGE721168:PGE722040 PQA721168:PQA722040 PZW721168:PZW722040 QJS721168:QJS722040 QTO721168:QTO722040 RDK721168:RDK722040 RNG721168:RNG722040 RXC721168:RXC722040 SGY721168:SGY722040 SQU721168:SQU722040 TAQ721168:TAQ722040 TKM721168:TKM722040 TUI721168:TUI722040 UEE721168:UEE722040 UOA721168:UOA722040 UXW721168:UXW722040 VHS721168:VHS722040 VRO721168:VRO722040 WBK721168:WBK722040 WLG721168:WLG722040 WVC721168:WVC722040 K786710:K787582 IQ786704:IQ787576 SM786704:SM787576 ACI786704:ACI787576 AME786704:AME787576 AWA786704:AWA787576 BFW786704:BFW787576 BPS786704:BPS787576 BZO786704:BZO787576 CJK786704:CJK787576 CTG786704:CTG787576 DDC786704:DDC787576 DMY786704:DMY787576 DWU786704:DWU787576 EGQ786704:EGQ787576 EQM786704:EQM787576 FAI786704:FAI787576 FKE786704:FKE787576 FUA786704:FUA787576 GDW786704:GDW787576 GNS786704:GNS787576 GXO786704:GXO787576 HHK786704:HHK787576 HRG786704:HRG787576 IBC786704:IBC787576 IKY786704:IKY787576 IUU786704:IUU787576 JEQ786704:JEQ787576 JOM786704:JOM787576 JYI786704:JYI787576 KIE786704:KIE787576 KSA786704:KSA787576 LBW786704:LBW787576 LLS786704:LLS787576 LVO786704:LVO787576 MFK786704:MFK787576 MPG786704:MPG787576 MZC786704:MZC787576 NIY786704:NIY787576 NSU786704:NSU787576 OCQ786704:OCQ787576 OMM786704:OMM787576 OWI786704:OWI787576 PGE786704:PGE787576 PQA786704:PQA787576 PZW786704:PZW787576 QJS786704:QJS787576 QTO786704:QTO787576 RDK786704:RDK787576 RNG786704:RNG787576 RXC786704:RXC787576 SGY786704:SGY787576 SQU786704:SQU787576 TAQ786704:TAQ787576 TKM786704:TKM787576 TUI786704:TUI787576 UEE786704:UEE787576 UOA786704:UOA787576 UXW786704:UXW787576 VHS786704:VHS787576 VRO786704:VRO787576 WBK786704:WBK787576 WLG786704:WLG787576 WVC786704:WVC787576 K852246:K853118 IQ852240:IQ853112 SM852240:SM853112 ACI852240:ACI853112 AME852240:AME853112 AWA852240:AWA853112 BFW852240:BFW853112 BPS852240:BPS853112 BZO852240:BZO853112 CJK852240:CJK853112 CTG852240:CTG853112 DDC852240:DDC853112 DMY852240:DMY853112 DWU852240:DWU853112 EGQ852240:EGQ853112 EQM852240:EQM853112 FAI852240:FAI853112 FKE852240:FKE853112 FUA852240:FUA853112 GDW852240:GDW853112 GNS852240:GNS853112 GXO852240:GXO853112 HHK852240:HHK853112 HRG852240:HRG853112 IBC852240:IBC853112 IKY852240:IKY853112 IUU852240:IUU853112 JEQ852240:JEQ853112 JOM852240:JOM853112 JYI852240:JYI853112 KIE852240:KIE853112 KSA852240:KSA853112 LBW852240:LBW853112 LLS852240:LLS853112 LVO852240:LVO853112 MFK852240:MFK853112 MPG852240:MPG853112 MZC852240:MZC853112 NIY852240:NIY853112 NSU852240:NSU853112 OCQ852240:OCQ853112 OMM852240:OMM853112 OWI852240:OWI853112 PGE852240:PGE853112 PQA852240:PQA853112 PZW852240:PZW853112 QJS852240:QJS853112 QTO852240:QTO853112 RDK852240:RDK853112 RNG852240:RNG853112 RXC852240:RXC853112 SGY852240:SGY853112 SQU852240:SQU853112 TAQ852240:TAQ853112 TKM852240:TKM853112 TUI852240:TUI853112 UEE852240:UEE853112 UOA852240:UOA853112 UXW852240:UXW853112 VHS852240:VHS853112 VRO852240:VRO853112 WBK852240:WBK853112 WLG852240:WLG853112 WVC852240:WVC853112 K917782:K918654 IQ917776:IQ918648 SM917776:SM918648 ACI917776:ACI918648 AME917776:AME918648 AWA917776:AWA918648 BFW917776:BFW918648 BPS917776:BPS918648 BZO917776:BZO918648 CJK917776:CJK918648 CTG917776:CTG918648 DDC917776:DDC918648 DMY917776:DMY918648 DWU917776:DWU918648 EGQ917776:EGQ918648 EQM917776:EQM918648 FAI917776:FAI918648 FKE917776:FKE918648 FUA917776:FUA918648 GDW917776:GDW918648 GNS917776:GNS918648 GXO917776:GXO918648 HHK917776:HHK918648 HRG917776:HRG918648 IBC917776:IBC918648 IKY917776:IKY918648 IUU917776:IUU918648 JEQ917776:JEQ918648 JOM917776:JOM918648 JYI917776:JYI918648 KIE917776:KIE918648 KSA917776:KSA918648 LBW917776:LBW918648 LLS917776:LLS918648 LVO917776:LVO918648 MFK917776:MFK918648 MPG917776:MPG918648 MZC917776:MZC918648 NIY917776:NIY918648 NSU917776:NSU918648 OCQ917776:OCQ918648 OMM917776:OMM918648 OWI917776:OWI918648 PGE917776:PGE918648 PQA917776:PQA918648 PZW917776:PZW918648 QJS917776:QJS918648 QTO917776:QTO918648 RDK917776:RDK918648 RNG917776:RNG918648 RXC917776:RXC918648 SGY917776:SGY918648 SQU917776:SQU918648 TAQ917776:TAQ918648 TKM917776:TKM918648 TUI917776:TUI918648 UEE917776:UEE918648 UOA917776:UOA918648 UXW917776:UXW918648 VHS917776:VHS918648 VRO917776:VRO918648 WBK917776:WBK918648 WLG917776:WLG918648 WVC917776:WVC918648 K983318:K984190 IQ983312:IQ984184 SM983312:SM984184 ACI983312:ACI984184 AME983312:AME984184 AWA983312:AWA984184 BFW983312:BFW984184 BPS983312:BPS984184 BZO983312:BZO984184 CJK983312:CJK984184 CTG983312:CTG984184 DDC983312:DDC984184 DMY983312:DMY984184 DWU983312:DWU984184 EGQ983312:EGQ984184 EQM983312:EQM984184 FAI983312:FAI984184 FKE983312:FKE984184 FUA983312:FUA984184 GDW983312:GDW984184 GNS983312:GNS984184 GXO983312:GXO984184 HHK983312:HHK984184 HRG983312:HRG984184 IBC983312:IBC984184 IKY983312:IKY984184 IUU983312:IUU984184 JEQ983312:JEQ984184 JOM983312:JOM984184 JYI983312:JYI984184 KIE983312:KIE984184 KSA983312:KSA984184 LBW983312:LBW984184 LLS983312:LLS984184 LVO983312:LVO984184 MFK983312:MFK984184 MPG983312:MPG984184 MZC983312:MZC984184 NIY983312:NIY984184 NSU983312:NSU984184 OCQ983312:OCQ984184 OMM983312:OMM984184 OWI983312:OWI984184 PGE983312:PGE984184 PQA983312:PQA984184 PZW983312:PZW984184 QJS983312:QJS984184 QTO983312:QTO984184 RDK983312:RDK984184 RNG983312:RNG984184 RXC983312:RXC984184 SGY983312:SGY984184 SQU983312:SQU984184 TAQ983312:TAQ984184 TKM983312:TKM984184 TUI983312:TUI984184 UEE983312:UEE984184 UOA983312:UOA984184 UXW983312:UXW984184 VHS983312:VHS984184 VRO983312:VRO984184 WBK983312:WBK984184 WLG983312:WLG984184 WVC983312:WVC984184 VRO355:VRO1144 K356:K1150 VHS355:VHS1144 UXW355:UXW1144 UOA355:UOA1144 UEE355:UEE1144 TUI355:TUI1144 TKM355:TKM1144 TAQ355:TAQ1144 SQU355:SQU1144 SGY355:SGY1144 RXC355:RXC1144 RNG355:RNG1144 RDK355:RDK1144 QTO355:QTO1144 QJS355:QJS1144 PZW355:PZW1144 PQA355:PQA1144 PGE355:PGE1144 OWI355:OWI1144 OMM355:OMM1144 OCQ355:OCQ1144 NSU355:NSU1144 NIY355:NIY1144 MZC355:MZC1144 MPG355:MPG1144 MFK355:MFK1144 LVO355:LVO1144 LLS355:LLS1144 LBW355:LBW1144 KSA355:KSA1144 KIE355:KIE1144 JYI355:JYI1144 JOM355:JOM1144 JEQ355:JEQ1144 IUU355:IUU1144 IKY355:IKY1144 IBC355:IBC1144 HRG355:HRG1144 HHK355:HHK1144 GXO355:GXO1144 GNS355:GNS1144 GDW355:GDW1144 FUA355:FUA1144 FKE355:FKE1144 FAI355:FAI1144 EQM355:EQM1144 EGQ355:EGQ1144 DWU355:DWU1144 DMY355:DMY1144 DDC355:DDC1144 CTG355:CTG1144 CJK355:CJK1144 BZO355:BZO1144 BPS355:BPS1144 BFW355:BFW1144 AWA355:AWA1144 AME355:AME1144 ACI355:ACI1144 SM355:SM1144 IQ355:IQ1144 WVC355:WVC1144 WLG355:WLG1144 K314:K315 ACI22 AME22 AWA22 BFW22 BPS22 BZO22 CJK22 CTG22 DDC22 DMY22 DWU22 EGQ22 EQM22 FAI22 FKE22 FUA22 GDW22 GNS22 GXO22 HHK22 HRG22 IBC22 IKY22 IUU22 JEQ22 JOM22 JYI22 KIE22 KSA22 LBW22 LLS22 LVO22 MFK22 MPG22 MZC22 NIY22 NSU22 OCQ22 OMM22 OWI22 PGE22 PQA22 PZW22 QJS22 QTO22 RDK22 RNG22 RXC22 SGY22 SQU22 TAQ22 TKM22 TUI22 UEE22 UOA22 UXW22 VHS22 VRO22 WBK22 WLG22 WVC22 IQ22 SM22 DAI281 AME161 AWA161 BFW161 BPS161 BZO161 CJK161 CTG161 DDC161 DMY161 DWU161 EGQ161 EQM161 FAI161 FKE161 FUA161 GDW161 GNS161 GXO161 HHK161 HRG161 IBC161 IKY161 IUU161 JEQ161 JOM161 JYI161 KIE161 KSA161 LBW161 LLS161 LVO161 MFK161 MPG161 MZC161 NIY161 NSU161 OCQ161 OMM161 OWI161 PGE161 PQA161 PZW161 QJS161 QTO161 RDK161 RNG161 RXC161 SGY161 SQU161 TAQ161 TKM161 TUI161 UEE161 UOA161 UXW161 VHS161 VRO161 WBK161 WLG161 WVC161 IQ161 H160 SM161 ACF160 SJ160 IN160 WUZ160 WLD160 WBH160 VRL160 VHP160 UXT160 UNX160 UEB160 TUF160 TKJ160 TAN160 SQR160 SGV160 RWZ160 RND160 RDH160 QTL160 QJP160 PZT160 PPX160 PGB160 OWF160 OMJ160 OCN160 NSR160 NIV160 MYZ160 MPD160 MFH160 LVL160 LLP160 LBT160 KRX160 KIB160 JYF160 JOJ160 JEN160 IUR160 IKV160 IAZ160 HRD160 HHH160 GXL160 GNP160 GDT160 FTX160 FKB160 FAF160 EQJ160 EGN160 DWR160 DMV160 DCZ160 CTD160 CJH160 BZL160 BPP160 BFT160 AVX160 AMB160 ACI161 AWC352:AWC353 K230:K232 K258:K261 DBW335 DVO280 WLA275 WBE275 VRI275 VHM275 UXQ275 UNU275 UDY275 TUC275 TKG275 TAK275 SQO275 SGS275 RWW275 RNA275 RDE275 QTI275 QJM275 PZQ275 PPU275 PFY275 OWC275 OMG275 OCK275 NSO275 NIS275 MYW275 MPA275 MFE275 LVI275 LLM275 LBQ275 KRU275 KHY275 JYC275 JOG275 JEK275 IUO275 IKS275 IAW275 HRA275 HHE275 GXI275 GNM275 GDQ275 FTU275 FJY275 FAC275 EQG275 EGK275 DWO275 DMS275 DCW275 CTA275 CJE275 BZI275 BPM275 BFQ275 AVU275 ALY275 ACC275 SG275 IK275 WUW275 L352:L353 AMG352:AMG353 ACK352:ACK353 SO352:SO353 IS352:IS353 WVE352:WVE353 WLI352:WLI353 WBM352:WBM353 VRQ352:VRQ353 VHU352:VHU353 UXY352:UXY353 UOC352:UOC353 UEG352:UEG353 TUK352:TUK353 TKO352:TKO353 TAS352:TAS353 SQW352:SQW353 SHA352:SHA353 RXE352:RXE353 RNI352:RNI353 RDM352:RDM353 QTQ352:QTQ353 QJU352:QJU353 PZY352:PZY353 PQC352:PQC353 PGG352:PGG353 OWK352:OWK353 OMO352:OMO353 OCS352:OCS353 NSW352:NSW353 NJA352:NJA353 MZE352:MZE353 MPI352:MPI353 MFM352:MFM353 LVQ352:LVQ353 LLU352:LLU353 LBY352:LBY353 KSC352:KSC353 KIG352:KIG353 JYK352:JYK353 JOO352:JOO353 JES352:JES353 IUW352:IUW353 ILA352:ILA353 IBE352:IBE353 HRI352:HRI353 HHM352:HHM353 GXQ352:GXQ353 GNU352:GNU353 GDY352:GDY353 FUC352:FUC353 FKG352:FKG353 FAK352:FAK353 EQO352:EQO353 EGS352:EGS353 DWW352:DWW353 DNA352:DNA353 DDE352:DDE353 CTI352:CTI353 CJM352:CJM353 BZQ352:BZQ353 BPU352:BPU353 BFY352:BFY353 EGV266:EGV267 EQR266:EQR267 FAN266:FAN267 FKJ266:FKJ267 FUF266:FUF267 GEB266:GEB267 GNX266:GNX267 GXT266:GXT267 HHP266:HHP267 HRL266:HRL267 IBH266:IBH267 ILD266:ILD267 IUZ266:IUZ267 JEV266:JEV267 JOR266:JOR267 JYN266:JYN267 KIJ266:KIJ267 KSF266:KSF267 LCB266:LCB267 LLX266:LLX267 LVT266:LVT267 MFP266:MFP267 MPL266:MPL267 MZH266:MZH267 NJD266:NJD267 NSZ266:NSZ267 OCV266:OCV267 OMR266:OMR267 OWN266:OWN267 PGJ266:PGJ267 PQF266:PQF267 QAB266:QAB267 QJX266:QJX267 QTT266:QTT267 RDP266:RDP267 RNL266:RNL267 RXH266:RXH267 SHD266:SHD267 SQZ266:SQZ267 TAV266:TAV267 TKR266:TKR267 TUN266:TUN267 UEJ266:UEJ267 UOF266:UOF267 UYB266:UYB267 VHX266:VHX267 VRT266:VRT267 WBP266:WBP267 WLL266:WLL267 WVH266:WVH267 IV266:IV267 SR266:SR267 ACN266:ACN267 AMJ266:AMJ267 AWF266:AWF267 BGB266:BGB267 BPX266:BPX267 BZT266:BZT267 CJP266:CJP267 CTL266:CTL267 DDH266:DDH267 DND266:DND267 DWZ266:DWZ267 DAF294 EFK280 EPG280 EZC280 FIY280 FSU280 GCQ280 GMM280 GWI280 HGE280 HQA280 HZW280 IJS280 ITO280 JDK280 JNG280 JXC280 KGY280 KQU280 LAQ280 LKM280 LUI280 MEE280 MOA280 MXW280 NHS280 NRO280 OBK280 OLG280 OVC280 PEY280 POU280 PYQ280 QIM280 QSI280 RCE280 RMA280 RVW280 SFS280 SPO280 SZK280 TJG280 TTC280 UCY280 UMU280 UWQ280 VGM280 VQI280 WAE280 WKA280 WTW280 HK280 RG280 ABC280 AKY280 AUU280 BEQ280 BOM280 BYI280 CIE280 CSA280 DBW280 K22:K38 DLS280 DKE281 DUA281 EDW281 ENS281 EXO281 FHK281 FRG281 GBC281 GKY281 GUU281 HEQ281 HOM281 HYI281 IIE281 ISA281 JBW281 JLS281 JVO281 KFK281 KPG281 KZC281 LIY281 LSU281 MCQ281 MMM281 MWI281 NGE281 NQA281 NZW281 OJS281 OTO281 PDK281 PNG281 PXC281 QGY281 QQU281 RAQ281 RKM281 RUI281 SEE281 SOA281 SXW281 THS281 TRO281 UBK281 ULG281 UVC281 VEY281 VOU281 VYQ281 WIM281 WSI281 FW281 PS281 ZO281 AJK281 ATG281 BDC281 BMY281 BWU281 CGQ281 CQM281 K277:K278 K294:K296 DKB294 DTX294 EDT294 ENP294 EXL294 FHH294 FRD294 GAZ294 GKV294 GUR294 HEN294 HOJ294 HYF294 IIB294 IRX294 JBT294 JLP294 JVL294 KFH294 KPD294 KYZ294 LIV294 LSR294 MCN294 MMJ294 MWF294 NGB294 NPX294 NZT294 OJP294 OTL294 PDH294 PND294 PWZ294 QGV294 QQR294 RAN294 RKJ294 RUF294 SEB294 SNX294 SXT294 THP294 TRL294 UBH294 ULD294 UUZ294 VEV294 VOR294 VYN294 WIJ294 WSF294 FT294 PP294 ZL294 AJH294 ATD294 BCZ294 BMV294 BWR294 CGN294 CQJ294 DLS318:DLS319 K209:K219 K161:K167 K203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DVO318:DVO319 EFK318:EFK319 EPG318:EPG319 EZC318:EZC319 FIY318:FIY319 FSU318:FSU319 GCQ318:GCQ319 GMM318:GMM319 GWI318:GWI319 HGE318:HGE319 HQA318:HQA319 HZW318:HZW319 IJS318:IJS319 ITO318:ITO319 JDK318:JDK319 JNG318:JNG319 JXC318:JXC319 KGY318:KGY319 KQU318:KQU319 LAQ318:LAQ319 LKM318:LKM319 LUI318:LUI319 MEE318:MEE319 MOA318:MOA319 MXW318:MXW319 NHS318:NHS319 NRO318:NRO319 OBK318:OBK319 OLG318:OLG319 OVC318:OVC319 PEY318:PEY319 POU318:POU319 PYQ318:PYQ319 QIM318:QIM319 QSI318:QSI319 RCE318:RCE319 RMA318:RMA319 RVW318:RVW319 SFS318:SFS319 SPO318:SPO319 SZK318:SZK319 TJG318:TJG319 TTC318:TTC319 UCY318:UCY319 UMU318:UMU319 UWQ318:UWQ319 VGM318:VGM319 VQI318:VQI319 WAE318:WAE319 WKA318:WKA319 WTW318:WTW319 HK318:HK319 RG318:RG319 ABC318:ABC319 AKY318:AKY319 AUU318:AUU319 BEQ318:BEQ319 BOM318:BOM319 BYI318:BYI319 CIE318:CIE319 CSA318:CSA319 DLS335 K332 DVO335 EFK335 EPG335 EZC335 FIY335 FSU335 GCQ335 GMM335 GWI335 HGE335 HQA335 HZW335 IJS335 ITO335 JDK335 JNG335 JXC335 KGY335 KQU335 LAQ335 LKM335 LUI335 MEE335 MOA335 MXW335 NHS335 NRO335 OBK335 OLG335 OVC335 PEY335 POU335 PYQ335 QIM335 QSI335 RCE335 RMA335 RVW335 SFS335 SPO335 SZK335 TJG335 TTC335 UCY335 UMU335 UWQ335 VGM335 VQI335 WAE335 WKA335 WTW335 HK335 RG335 ABC335 AKY335 AUU335 BEQ335 BOM335 BYI335 CIE335 CSA335 DBW318:DBW319 K351 WBK355:WBK1144">
      <formula1>Приоритет_закупок</formula1>
    </dataValidation>
    <dataValidation type="list" allowBlank="1" showInputMessage="1" showErrorMessage="1" sqref="WVA983312:WVA984184 I65814:I66686 IO65808:IO66680 SK65808:SK66680 ACG65808:ACG66680 AMC65808:AMC66680 AVY65808:AVY66680 BFU65808:BFU66680 BPQ65808:BPQ66680 BZM65808:BZM66680 CJI65808:CJI66680 CTE65808:CTE66680 DDA65808:DDA66680 DMW65808:DMW66680 DWS65808:DWS66680 EGO65808:EGO66680 EQK65808:EQK66680 FAG65808:FAG66680 FKC65808:FKC66680 FTY65808:FTY66680 GDU65808:GDU66680 GNQ65808:GNQ66680 GXM65808:GXM66680 HHI65808:HHI66680 HRE65808:HRE66680 IBA65808:IBA66680 IKW65808:IKW66680 IUS65808:IUS66680 JEO65808:JEO66680 JOK65808:JOK66680 JYG65808:JYG66680 KIC65808:KIC66680 KRY65808:KRY66680 LBU65808:LBU66680 LLQ65808:LLQ66680 LVM65808:LVM66680 MFI65808:MFI66680 MPE65808:MPE66680 MZA65808:MZA66680 NIW65808:NIW66680 NSS65808:NSS66680 OCO65808:OCO66680 OMK65808:OMK66680 OWG65808:OWG66680 PGC65808:PGC66680 PPY65808:PPY66680 PZU65808:PZU66680 QJQ65808:QJQ66680 QTM65808:QTM66680 RDI65808:RDI66680 RNE65808:RNE66680 RXA65808:RXA66680 SGW65808:SGW66680 SQS65808:SQS66680 TAO65808:TAO66680 TKK65808:TKK66680 TUG65808:TUG66680 UEC65808:UEC66680 UNY65808:UNY66680 UXU65808:UXU66680 VHQ65808:VHQ66680 VRM65808:VRM66680 WBI65808:WBI66680 WLE65808:WLE66680 WVA65808:WVA66680 I131350:I132222 IO131344:IO132216 SK131344:SK132216 ACG131344:ACG132216 AMC131344:AMC132216 AVY131344:AVY132216 BFU131344:BFU132216 BPQ131344:BPQ132216 BZM131344:BZM132216 CJI131344:CJI132216 CTE131344:CTE132216 DDA131344:DDA132216 DMW131344:DMW132216 DWS131344:DWS132216 EGO131344:EGO132216 EQK131344:EQK132216 FAG131344:FAG132216 FKC131344:FKC132216 FTY131344:FTY132216 GDU131344:GDU132216 GNQ131344:GNQ132216 GXM131344:GXM132216 HHI131344:HHI132216 HRE131344:HRE132216 IBA131344:IBA132216 IKW131344:IKW132216 IUS131344:IUS132216 JEO131344:JEO132216 JOK131344:JOK132216 JYG131344:JYG132216 KIC131344:KIC132216 KRY131344:KRY132216 LBU131344:LBU132216 LLQ131344:LLQ132216 LVM131344:LVM132216 MFI131344:MFI132216 MPE131344:MPE132216 MZA131344:MZA132216 NIW131344:NIW132216 NSS131344:NSS132216 OCO131344:OCO132216 OMK131344:OMK132216 OWG131344:OWG132216 PGC131344:PGC132216 PPY131344:PPY132216 PZU131344:PZU132216 QJQ131344:QJQ132216 QTM131344:QTM132216 RDI131344:RDI132216 RNE131344:RNE132216 RXA131344:RXA132216 SGW131344:SGW132216 SQS131344:SQS132216 TAO131344:TAO132216 TKK131344:TKK132216 TUG131344:TUG132216 UEC131344:UEC132216 UNY131344:UNY132216 UXU131344:UXU132216 VHQ131344:VHQ132216 VRM131344:VRM132216 WBI131344:WBI132216 WLE131344:WLE132216 WVA131344:WVA132216 I196886:I197758 IO196880:IO197752 SK196880:SK197752 ACG196880:ACG197752 AMC196880:AMC197752 AVY196880:AVY197752 BFU196880:BFU197752 BPQ196880:BPQ197752 BZM196880:BZM197752 CJI196880:CJI197752 CTE196880:CTE197752 DDA196880:DDA197752 DMW196880:DMW197752 DWS196880:DWS197752 EGO196880:EGO197752 EQK196880:EQK197752 FAG196880:FAG197752 FKC196880:FKC197752 FTY196880:FTY197752 GDU196880:GDU197752 GNQ196880:GNQ197752 GXM196880:GXM197752 HHI196880:HHI197752 HRE196880:HRE197752 IBA196880:IBA197752 IKW196880:IKW197752 IUS196880:IUS197752 JEO196880:JEO197752 JOK196880:JOK197752 JYG196880:JYG197752 KIC196880:KIC197752 KRY196880:KRY197752 LBU196880:LBU197752 LLQ196880:LLQ197752 LVM196880:LVM197752 MFI196880:MFI197752 MPE196880:MPE197752 MZA196880:MZA197752 NIW196880:NIW197752 NSS196880:NSS197752 OCO196880:OCO197752 OMK196880:OMK197752 OWG196880:OWG197752 PGC196880:PGC197752 PPY196880:PPY197752 PZU196880:PZU197752 QJQ196880:QJQ197752 QTM196880:QTM197752 RDI196880:RDI197752 RNE196880:RNE197752 RXA196880:RXA197752 SGW196880:SGW197752 SQS196880:SQS197752 TAO196880:TAO197752 TKK196880:TKK197752 TUG196880:TUG197752 UEC196880:UEC197752 UNY196880:UNY197752 UXU196880:UXU197752 VHQ196880:VHQ197752 VRM196880:VRM197752 WBI196880:WBI197752 WLE196880:WLE197752 WVA196880:WVA197752 I262422:I263294 IO262416:IO263288 SK262416:SK263288 ACG262416:ACG263288 AMC262416:AMC263288 AVY262416:AVY263288 BFU262416:BFU263288 BPQ262416:BPQ263288 BZM262416:BZM263288 CJI262416:CJI263288 CTE262416:CTE263288 DDA262416:DDA263288 DMW262416:DMW263288 DWS262416:DWS263288 EGO262416:EGO263288 EQK262416:EQK263288 FAG262416:FAG263288 FKC262416:FKC263288 FTY262416:FTY263288 GDU262416:GDU263288 GNQ262416:GNQ263288 GXM262416:GXM263288 HHI262416:HHI263288 HRE262416:HRE263288 IBA262416:IBA263288 IKW262416:IKW263288 IUS262416:IUS263288 JEO262416:JEO263288 JOK262416:JOK263288 JYG262416:JYG263288 KIC262416:KIC263288 KRY262416:KRY263288 LBU262416:LBU263288 LLQ262416:LLQ263288 LVM262416:LVM263288 MFI262416:MFI263288 MPE262416:MPE263288 MZA262416:MZA263288 NIW262416:NIW263288 NSS262416:NSS263288 OCO262416:OCO263288 OMK262416:OMK263288 OWG262416:OWG263288 PGC262416:PGC263288 PPY262416:PPY263288 PZU262416:PZU263288 QJQ262416:QJQ263288 QTM262416:QTM263288 RDI262416:RDI263288 RNE262416:RNE263288 RXA262416:RXA263288 SGW262416:SGW263288 SQS262416:SQS263288 TAO262416:TAO263288 TKK262416:TKK263288 TUG262416:TUG263288 UEC262416:UEC263288 UNY262416:UNY263288 UXU262416:UXU263288 VHQ262416:VHQ263288 VRM262416:VRM263288 WBI262416:WBI263288 WLE262416:WLE263288 WVA262416:WVA263288 I327958:I328830 IO327952:IO328824 SK327952:SK328824 ACG327952:ACG328824 AMC327952:AMC328824 AVY327952:AVY328824 BFU327952:BFU328824 BPQ327952:BPQ328824 BZM327952:BZM328824 CJI327952:CJI328824 CTE327952:CTE328824 DDA327952:DDA328824 DMW327952:DMW328824 DWS327952:DWS328824 EGO327952:EGO328824 EQK327952:EQK328824 FAG327952:FAG328824 FKC327952:FKC328824 FTY327952:FTY328824 GDU327952:GDU328824 GNQ327952:GNQ328824 GXM327952:GXM328824 HHI327952:HHI328824 HRE327952:HRE328824 IBA327952:IBA328824 IKW327952:IKW328824 IUS327952:IUS328824 JEO327952:JEO328824 JOK327952:JOK328824 JYG327952:JYG328824 KIC327952:KIC328824 KRY327952:KRY328824 LBU327952:LBU328824 LLQ327952:LLQ328824 LVM327952:LVM328824 MFI327952:MFI328824 MPE327952:MPE328824 MZA327952:MZA328824 NIW327952:NIW328824 NSS327952:NSS328824 OCO327952:OCO328824 OMK327952:OMK328824 OWG327952:OWG328824 PGC327952:PGC328824 PPY327952:PPY328824 PZU327952:PZU328824 QJQ327952:QJQ328824 QTM327952:QTM328824 RDI327952:RDI328824 RNE327952:RNE328824 RXA327952:RXA328824 SGW327952:SGW328824 SQS327952:SQS328824 TAO327952:TAO328824 TKK327952:TKK328824 TUG327952:TUG328824 UEC327952:UEC328824 UNY327952:UNY328824 UXU327952:UXU328824 VHQ327952:VHQ328824 VRM327952:VRM328824 WBI327952:WBI328824 WLE327952:WLE328824 WVA327952:WVA328824 I393494:I394366 IO393488:IO394360 SK393488:SK394360 ACG393488:ACG394360 AMC393488:AMC394360 AVY393488:AVY394360 BFU393488:BFU394360 BPQ393488:BPQ394360 BZM393488:BZM394360 CJI393488:CJI394360 CTE393488:CTE394360 DDA393488:DDA394360 DMW393488:DMW394360 DWS393488:DWS394360 EGO393488:EGO394360 EQK393488:EQK394360 FAG393488:FAG394360 FKC393488:FKC394360 FTY393488:FTY394360 GDU393488:GDU394360 GNQ393488:GNQ394360 GXM393488:GXM394360 HHI393488:HHI394360 HRE393488:HRE394360 IBA393488:IBA394360 IKW393488:IKW394360 IUS393488:IUS394360 JEO393488:JEO394360 JOK393488:JOK394360 JYG393488:JYG394360 KIC393488:KIC394360 KRY393488:KRY394360 LBU393488:LBU394360 LLQ393488:LLQ394360 LVM393488:LVM394360 MFI393488:MFI394360 MPE393488:MPE394360 MZA393488:MZA394360 NIW393488:NIW394360 NSS393488:NSS394360 OCO393488:OCO394360 OMK393488:OMK394360 OWG393488:OWG394360 PGC393488:PGC394360 PPY393488:PPY394360 PZU393488:PZU394360 QJQ393488:QJQ394360 QTM393488:QTM394360 RDI393488:RDI394360 RNE393488:RNE394360 RXA393488:RXA394360 SGW393488:SGW394360 SQS393488:SQS394360 TAO393488:TAO394360 TKK393488:TKK394360 TUG393488:TUG394360 UEC393488:UEC394360 UNY393488:UNY394360 UXU393488:UXU394360 VHQ393488:VHQ394360 VRM393488:VRM394360 WBI393488:WBI394360 WLE393488:WLE394360 WVA393488:WVA394360 I459030:I459902 IO459024:IO459896 SK459024:SK459896 ACG459024:ACG459896 AMC459024:AMC459896 AVY459024:AVY459896 BFU459024:BFU459896 BPQ459024:BPQ459896 BZM459024:BZM459896 CJI459024:CJI459896 CTE459024:CTE459896 DDA459024:DDA459896 DMW459024:DMW459896 DWS459024:DWS459896 EGO459024:EGO459896 EQK459024:EQK459896 FAG459024:FAG459896 FKC459024:FKC459896 FTY459024:FTY459896 GDU459024:GDU459896 GNQ459024:GNQ459896 GXM459024:GXM459896 HHI459024:HHI459896 HRE459024:HRE459896 IBA459024:IBA459896 IKW459024:IKW459896 IUS459024:IUS459896 JEO459024:JEO459896 JOK459024:JOK459896 JYG459024:JYG459896 KIC459024:KIC459896 KRY459024:KRY459896 LBU459024:LBU459896 LLQ459024:LLQ459896 LVM459024:LVM459896 MFI459024:MFI459896 MPE459024:MPE459896 MZA459024:MZA459896 NIW459024:NIW459896 NSS459024:NSS459896 OCO459024:OCO459896 OMK459024:OMK459896 OWG459024:OWG459896 PGC459024:PGC459896 PPY459024:PPY459896 PZU459024:PZU459896 QJQ459024:QJQ459896 QTM459024:QTM459896 RDI459024:RDI459896 RNE459024:RNE459896 RXA459024:RXA459896 SGW459024:SGW459896 SQS459024:SQS459896 TAO459024:TAO459896 TKK459024:TKK459896 TUG459024:TUG459896 UEC459024:UEC459896 UNY459024:UNY459896 UXU459024:UXU459896 VHQ459024:VHQ459896 VRM459024:VRM459896 WBI459024:WBI459896 WLE459024:WLE459896 WVA459024:WVA459896 I524566:I525438 IO524560:IO525432 SK524560:SK525432 ACG524560:ACG525432 AMC524560:AMC525432 AVY524560:AVY525432 BFU524560:BFU525432 BPQ524560:BPQ525432 BZM524560:BZM525432 CJI524560:CJI525432 CTE524560:CTE525432 DDA524560:DDA525432 DMW524560:DMW525432 DWS524560:DWS525432 EGO524560:EGO525432 EQK524560:EQK525432 FAG524560:FAG525432 FKC524560:FKC525432 FTY524560:FTY525432 GDU524560:GDU525432 GNQ524560:GNQ525432 GXM524560:GXM525432 HHI524560:HHI525432 HRE524560:HRE525432 IBA524560:IBA525432 IKW524560:IKW525432 IUS524560:IUS525432 JEO524560:JEO525432 JOK524560:JOK525432 JYG524560:JYG525432 KIC524560:KIC525432 KRY524560:KRY525432 LBU524560:LBU525432 LLQ524560:LLQ525432 LVM524560:LVM525432 MFI524560:MFI525432 MPE524560:MPE525432 MZA524560:MZA525432 NIW524560:NIW525432 NSS524560:NSS525432 OCO524560:OCO525432 OMK524560:OMK525432 OWG524560:OWG525432 PGC524560:PGC525432 PPY524560:PPY525432 PZU524560:PZU525432 QJQ524560:QJQ525432 QTM524560:QTM525432 RDI524560:RDI525432 RNE524560:RNE525432 RXA524560:RXA525432 SGW524560:SGW525432 SQS524560:SQS525432 TAO524560:TAO525432 TKK524560:TKK525432 TUG524560:TUG525432 UEC524560:UEC525432 UNY524560:UNY525432 UXU524560:UXU525432 VHQ524560:VHQ525432 VRM524560:VRM525432 WBI524560:WBI525432 WLE524560:WLE525432 WVA524560:WVA525432 I590102:I590974 IO590096:IO590968 SK590096:SK590968 ACG590096:ACG590968 AMC590096:AMC590968 AVY590096:AVY590968 BFU590096:BFU590968 BPQ590096:BPQ590968 BZM590096:BZM590968 CJI590096:CJI590968 CTE590096:CTE590968 DDA590096:DDA590968 DMW590096:DMW590968 DWS590096:DWS590968 EGO590096:EGO590968 EQK590096:EQK590968 FAG590096:FAG590968 FKC590096:FKC590968 FTY590096:FTY590968 GDU590096:GDU590968 GNQ590096:GNQ590968 GXM590096:GXM590968 HHI590096:HHI590968 HRE590096:HRE590968 IBA590096:IBA590968 IKW590096:IKW590968 IUS590096:IUS590968 JEO590096:JEO590968 JOK590096:JOK590968 JYG590096:JYG590968 KIC590096:KIC590968 KRY590096:KRY590968 LBU590096:LBU590968 LLQ590096:LLQ590968 LVM590096:LVM590968 MFI590096:MFI590968 MPE590096:MPE590968 MZA590096:MZA590968 NIW590096:NIW590968 NSS590096:NSS590968 OCO590096:OCO590968 OMK590096:OMK590968 OWG590096:OWG590968 PGC590096:PGC590968 PPY590096:PPY590968 PZU590096:PZU590968 QJQ590096:QJQ590968 QTM590096:QTM590968 RDI590096:RDI590968 RNE590096:RNE590968 RXA590096:RXA590968 SGW590096:SGW590968 SQS590096:SQS590968 TAO590096:TAO590968 TKK590096:TKK590968 TUG590096:TUG590968 UEC590096:UEC590968 UNY590096:UNY590968 UXU590096:UXU590968 VHQ590096:VHQ590968 VRM590096:VRM590968 WBI590096:WBI590968 WLE590096:WLE590968 WVA590096:WVA590968 I655638:I656510 IO655632:IO656504 SK655632:SK656504 ACG655632:ACG656504 AMC655632:AMC656504 AVY655632:AVY656504 BFU655632:BFU656504 BPQ655632:BPQ656504 BZM655632:BZM656504 CJI655632:CJI656504 CTE655632:CTE656504 DDA655632:DDA656504 DMW655632:DMW656504 DWS655632:DWS656504 EGO655632:EGO656504 EQK655632:EQK656504 FAG655632:FAG656504 FKC655632:FKC656504 FTY655632:FTY656504 GDU655632:GDU656504 GNQ655632:GNQ656504 GXM655632:GXM656504 HHI655632:HHI656504 HRE655632:HRE656504 IBA655632:IBA656504 IKW655632:IKW656504 IUS655632:IUS656504 JEO655632:JEO656504 JOK655632:JOK656504 JYG655632:JYG656504 KIC655632:KIC656504 KRY655632:KRY656504 LBU655632:LBU656504 LLQ655632:LLQ656504 LVM655632:LVM656504 MFI655632:MFI656504 MPE655632:MPE656504 MZA655632:MZA656504 NIW655632:NIW656504 NSS655632:NSS656504 OCO655632:OCO656504 OMK655632:OMK656504 OWG655632:OWG656504 PGC655632:PGC656504 PPY655632:PPY656504 PZU655632:PZU656504 QJQ655632:QJQ656504 QTM655632:QTM656504 RDI655632:RDI656504 RNE655632:RNE656504 RXA655632:RXA656504 SGW655632:SGW656504 SQS655632:SQS656504 TAO655632:TAO656504 TKK655632:TKK656504 TUG655632:TUG656504 UEC655632:UEC656504 UNY655632:UNY656504 UXU655632:UXU656504 VHQ655632:VHQ656504 VRM655632:VRM656504 WBI655632:WBI656504 WLE655632:WLE656504 WVA655632:WVA656504 I721174:I722046 IO721168:IO722040 SK721168:SK722040 ACG721168:ACG722040 AMC721168:AMC722040 AVY721168:AVY722040 BFU721168:BFU722040 BPQ721168:BPQ722040 BZM721168:BZM722040 CJI721168:CJI722040 CTE721168:CTE722040 DDA721168:DDA722040 DMW721168:DMW722040 DWS721168:DWS722040 EGO721168:EGO722040 EQK721168:EQK722040 FAG721168:FAG722040 FKC721168:FKC722040 FTY721168:FTY722040 GDU721168:GDU722040 GNQ721168:GNQ722040 GXM721168:GXM722040 HHI721168:HHI722040 HRE721168:HRE722040 IBA721168:IBA722040 IKW721168:IKW722040 IUS721168:IUS722040 JEO721168:JEO722040 JOK721168:JOK722040 JYG721168:JYG722040 KIC721168:KIC722040 KRY721168:KRY722040 LBU721168:LBU722040 LLQ721168:LLQ722040 LVM721168:LVM722040 MFI721168:MFI722040 MPE721168:MPE722040 MZA721168:MZA722040 NIW721168:NIW722040 NSS721168:NSS722040 OCO721168:OCO722040 OMK721168:OMK722040 OWG721168:OWG722040 PGC721168:PGC722040 PPY721168:PPY722040 PZU721168:PZU722040 QJQ721168:QJQ722040 QTM721168:QTM722040 RDI721168:RDI722040 RNE721168:RNE722040 RXA721168:RXA722040 SGW721168:SGW722040 SQS721168:SQS722040 TAO721168:TAO722040 TKK721168:TKK722040 TUG721168:TUG722040 UEC721168:UEC722040 UNY721168:UNY722040 UXU721168:UXU722040 VHQ721168:VHQ722040 VRM721168:VRM722040 WBI721168:WBI722040 WLE721168:WLE722040 WVA721168:WVA722040 I786710:I787582 IO786704:IO787576 SK786704:SK787576 ACG786704:ACG787576 AMC786704:AMC787576 AVY786704:AVY787576 BFU786704:BFU787576 BPQ786704:BPQ787576 BZM786704:BZM787576 CJI786704:CJI787576 CTE786704:CTE787576 DDA786704:DDA787576 DMW786704:DMW787576 DWS786704:DWS787576 EGO786704:EGO787576 EQK786704:EQK787576 FAG786704:FAG787576 FKC786704:FKC787576 FTY786704:FTY787576 GDU786704:GDU787576 GNQ786704:GNQ787576 GXM786704:GXM787576 HHI786704:HHI787576 HRE786704:HRE787576 IBA786704:IBA787576 IKW786704:IKW787576 IUS786704:IUS787576 JEO786704:JEO787576 JOK786704:JOK787576 JYG786704:JYG787576 KIC786704:KIC787576 KRY786704:KRY787576 LBU786704:LBU787576 LLQ786704:LLQ787576 LVM786704:LVM787576 MFI786704:MFI787576 MPE786704:MPE787576 MZA786704:MZA787576 NIW786704:NIW787576 NSS786704:NSS787576 OCO786704:OCO787576 OMK786704:OMK787576 OWG786704:OWG787576 PGC786704:PGC787576 PPY786704:PPY787576 PZU786704:PZU787576 QJQ786704:QJQ787576 QTM786704:QTM787576 RDI786704:RDI787576 RNE786704:RNE787576 RXA786704:RXA787576 SGW786704:SGW787576 SQS786704:SQS787576 TAO786704:TAO787576 TKK786704:TKK787576 TUG786704:TUG787576 UEC786704:UEC787576 UNY786704:UNY787576 UXU786704:UXU787576 VHQ786704:VHQ787576 VRM786704:VRM787576 WBI786704:WBI787576 WLE786704:WLE787576 WVA786704:WVA787576 I852246:I853118 IO852240:IO853112 SK852240:SK853112 ACG852240:ACG853112 AMC852240:AMC853112 AVY852240:AVY853112 BFU852240:BFU853112 BPQ852240:BPQ853112 BZM852240:BZM853112 CJI852240:CJI853112 CTE852240:CTE853112 DDA852240:DDA853112 DMW852240:DMW853112 DWS852240:DWS853112 EGO852240:EGO853112 EQK852240:EQK853112 FAG852240:FAG853112 FKC852240:FKC853112 FTY852240:FTY853112 GDU852240:GDU853112 GNQ852240:GNQ853112 GXM852240:GXM853112 HHI852240:HHI853112 HRE852240:HRE853112 IBA852240:IBA853112 IKW852240:IKW853112 IUS852240:IUS853112 JEO852240:JEO853112 JOK852240:JOK853112 JYG852240:JYG853112 KIC852240:KIC853112 KRY852240:KRY853112 LBU852240:LBU853112 LLQ852240:LLQ853112 LVM852240:LVM853112 MFI852240:MFI853112 MPE852240:MPE853112 MZA852240:MZA853112 NIW852240:NIW853112 NSS852240:NSS853112 OCO852240:OCO853112 OMK852240:OMK853112 OWG852240:OWG853112 PGC852240:PGC853112 PPY852240:PPY853112 PZU852240:PZU853112 QJQ852240:QJQ853112 QTM852240:QTM853112 RDI852240:RDI853112 RNE852240:RNE853112 RXA852240:RXA853112 SGW852240:SGW853112 SQS852240:SQS853112 TAO852240:TAO853112 TKK852240:TKK853112 TUG852240:TUG853112 UEC852240:UEC853112 UNY852240:UNY853112 UXU852240:UXU853112 VHQ852240:VHQ853112 VRM852240:VRM853112 WBI852240:WBI853112 WLE852240:WLE853112 WVA852240:WVA853112 I917782:I918654 IO917776:IO918648 SK917776:SK918648 ACG917776:ACG918648 AMC917776:AMC918648 AVY917776:AVY918648 BFU917776:BFU918648 BPQ917776:BPQ918648 BZM917776:BZM918648 CJI917776:CJI918648 CTE917776:CTE918648 DDA917776:DDA918648 DMW917776:DMW918648 DWS917776:DWS918648 EGO917776:EGO918648 EQK917776:EQK918648 FAG917776:FAG918648 FKC917776:FKC918648 FTY917776:FTY918648 GDU917776:GDU918648 GNQ917776:GNQ918648 GXM917776:GXM918648 HHI917776:HHI918648 HRE917776:HRE918648 IBA917776:IBA918648 IKW917776:IKW918648 IUS917776:IUS918648 JEO917776:JEO918648 JOK917776:JOK918648 JYG917776:JYG918648 KIC917776:KIC918648 KRY917776:KRY918648 LBU917776:LBU918648 LLQ917776:LLQ918648 LVM917776:LVM918648 MFI917776:MFI918648 MPE917776:MPE918648 MZA917776:MZA918648 NIW917776:NIW918648 NSS917776:NSS918648 OCO917776:OCO918648 OMK917776:OMK918648 OWG917776:OWG918648 PGC917776:PGC918648 PPY917776:PPY918648 PZU917776:PZU918648 QJQ917776:QJQ918648 QTM917776:QTM918648 RDI917776:RDI918648 RNE917776:RNE918648 RXA917776:RXA918648 SGW917776:SGW918648 SQS917776:SQS918648 TAO917776:TAO918648 TKK917776:TKK918648 TUG917776:TUG918648 UEC917776:UEC918648 UNY917776:UNY918648 UXU917776:UXU918648 VHQ917776:VHQ918648 VRM917776:VRM918648 WBI917776:WBI918648 WLE917776:WLE918648 WVA917776:WVA918648 I983318:I984190 IO983312:IO984184 SK983312:SK984184 ACG983312:ACG984184 AMC983312:AMC984184 AVY983312:AVY984184 BFU983312:BFU984184 BPQ983312:BPQ984184 BZM983312:BZM984184 CJI983312:CJI984184 CTE983312:CTE984184 DDA983312:DDA984184 DMW983312:DMW984184 DWS983312:DWS984184 EGO983312:EGO984184 EQK983312:EQK984184 FAG983312:FAG984184 FKC983312:FKC984184 FTY983312:FTY984184 GDU983312:GDU984184 GNQ983312:GNQ984184 GXM983312:GXM984184 HHI983312:HHI984184 HRE983312:HRE984184 IBA983312:IBA984184 IKW983312:IKW984184 IUS983312:IUS984184 JEO983312:JEO984184 JOK983312:JOK984184 JYG983312:JYG984184 KIC983312:KIC984184 KRY983312:KRY984184 LBU983312:LBU984184 LLQ983312:LLQ984184 LVM983312:LVM984184 MFI983312:MFI984184 MPE983312:MPE984184 MZA983312:MZA984184 NIW983312:NIW984184 NSS983312:NSS984184 OCO983312:OCO984184 OMK983312:OMK984184 OWG983312:OWG984184 PGC983312:PGC984184 PPY983312:PPY984184 PZU983312:PZU984184 QJQ983312:QJQ984184 QTM983312:QTM984184 RDI983312:RDI984184 RNE983312:RNE984184 RXA983312:RXA984184 SGW983312:SGW984184 SQS983312:SQS984184 TAO983312:TAO984184 TKK983312:TKK984184 TUG983312:TUG984184 UEC983312:UEC984184 UNY983312:UNY984184 UXU983312:UXU984184 VHQ983312:VHQ984184 VRM983312:VRM984184 WBI983312:WBI984184 WLE983312:WLE984184 WBI355:WBI1144 I356:I1150 VRM355:VRM1144 VHQ355:VHQ1144 UXU355:UXU1144 UNY355:UNY1144 UEC355:UEC1144 TUG355:TUG1144 TKK355:TKK1144 TAO355:TAO1144 SQS355:SQS1144 SGW355:SGW1144 RXA355:RXA1144 RNE355:RNE1144 RDI355:RDI1144 QTM355:QTM1144 QJQ355:QJQ1144 PZU355:PZU1144 PPY355:PPY1144 PGC355:PGC1144 OWG355:OWG1144 OMK355:OMK1144 OCO355:OCO1144 NSS355:NSS1144 NIW355:NIW1144 MZA355:MZA1144 MPE355:MPE1144 MFI355:MFI1144 LVM355:LVM1144 LLQ355:LLQ1144 LBU355:LBU1144 KRY355:KRY1144 KIC355:KIC1144 JYG355:JYG1144 JOK355:JOK1144 JEO355:JEO1144 IUS355:IUS1144 IKW355:IKW1144 IBA355:IBA1144 HRE355:HRE1144 HHI355:HHI1144 GXM355:GXM1144 GNQ355:GNQ1144 GDU355:GDU1144 FTY355:FTY1144 FKC355:FKC1144 FAG355:FAG1144 EQK355:EQK1144 EGO355:EGO1144 DWS355:DWS1144 DMW355:DMW1144 DDA355:DDA1144 CTE355:CTE1144 CJI355:CJI1144 BZM355:BZM1144 BPQ355:BPQ1144 BFU355:BFU1144 AVY355:AVY1144 AMC355:AMC1144 ACG355:ACG1144 SK355:SK1144 IO355:IO1144 WVA355:WVA1144 I251:I261 AMC22 AVY22 BFU22 BPQ22 BZM22 CJI22 CTE22 DDA22 DMW22 DWS22 EGO22 EQK22 FAG22 FKC22 FTY22 GDU22 GNQ22 GXM22 HHI22 HRE22 IBA22 IKW22 IUS22 JEO22 JOK22 JYG22 KIC22 KRY22 LBU22 LLQ22 LVM22 MFI22 MPE22 MZA22 NIW22 NSS22 OCO22 OMK22 OWG22 PGC22 PPY22 PZU22 QJQ22 QTM22 RDI22 RNE22 RXA22 SGW22 SQS22 TAO22 TKK22 TUG22 UEC22 UNY22 UXU22 VHQ22 VRM22 WBI22 WLE22 WVA22 IO22 SK22 ACG22 I22 AVY161 BFU161 BPQ161 BZM161 CJI161 CTE161 DDA161 DMW161 DWS161 EGO161 EQK161 FAG161 FKC161 FTY161 GDU161 GNQ161 GXM161 HHI161 HRE161 IBA161 IKW161 IUS161 JEO161 JOK161 JYG161 KIC161 KRY161 LBU161 LLQ161 LVM161 MFI161 MPE161 MZA161 NIW161 NSS161 OCO161 OMK161 OWG161 PGC161 PPY161 PZU161 QJQ161 QTM161 RDI161 RNE161 RXA161 SGW161 SQS161 TAO161 TKK161 TUG161 UEC161 UNY161 UXU161 VHQ161 VRM161 WBI161 WLE161 WVA161 IO161 SK161 F160 ACG161 ALZ160 ACD160 SH160 IL160 WUX160 WLB160 WBF160 VRJ160 VHN160 UXR160 UNV160 UDZ160 TUD160 TKH160 TAL160 SQP160 SGT160 RWX160 RNB160 RDF160 QTJ160 QJN160 PZR160 PPV160 PFZ160 OWD160 OMH160 OCL160 NSP160 NIT160 MYX160 MPB160 MFF160 LVJ160 LLN160 LBR160 KRV160 KHZ160 JYD160 JOH160 JEL160 IUP160 IKT160 IAX160 HRB160 HHF160 GXJ160 GNN160 GDR160 FTV160 FJZ160 FAD160 EQH160 EGL160 DWP160 DMT160 DCX160 CTB160 CJF160 BZJ160 BPN160 BFR160 AVV160 AMC161 BFW352:BFW353 I173 DBU335 I314:I315 CRY318:CRY319 DLQ280 CQK281 WUU275 WKY275 WBC275 VRG275 VHK275 UXO275 UNS275 UDW275 TUA275 TKE275 TAI275 SQM275 SGQ275 RWU275 RMY275 RDC275 QTG275 QJK275 PZO275 PPS275 PFW275 OWA275 OME275 OCI275 NSM275 NIQ275 MYU275 MOY275 MFC275 LVG275 LLK275 LBO275 KRS275 KHW275 JYA275 JOE275 JEI275 IUM275 IKQ275 IAU275 HQY275 HHC275 GXG275 GNK275 GDO275 FTS275 FJW275 FAA275 EQE275 EGI275 DWM275 DMQ275 DCU275 CSY275 CJC275 BZG275 BPK275 BFO275 AVS275 ALW275 ACA275 SE275 II275 J352:J353 AWA352:AWA353 AME352:AME353 ACI352:ACI353 SM352:SM353 IQ352:IQ353 WVC352:WVC353 WLG352:WLG353 WBK352:WBK353 VRO352:VRO353 VHS352:VHS353 UXW352:UXW353 UOA352:UOA353 UEE352:UEE353 TUI352:TUI353 TKM352:TKM353 TAQ352:TAQ353 SQU352:SQU353 SGY352:SGY353 RXC352:RXC353 RNG352:RNG353 RDK352:RDK353 QTO352:QTO353 QJS352:QJS353 PZW352:PZW353 PQA352:PQA353 PGE352:PGE353 OWI352:OWI353 OMM352:OMM353 OCQ352:OCQ353 NSU352:NSU353 NIY352:NIY353 MZC352:MZC353 MPG352:MPG353 MFK352:MFK353 LVO352:LVO353 LLS352:LLS353 LBW352:LBW353 KSA352:KSA353 KIE352:KIE353 JYI352:JYI353 JOM352:JOM353 JEQ352:JEQ353 IUU352:IUU353 IKY352:IKY353 IBC352:IBC353 HRG352:HRG353 HHK352:HHK353 GXO352:GXO353 GNS352:GNS353 GDW352:GDW353 FUA352:FUA353 FKE352:FKE353 FAI352:FAI353 EQM352:EQM353 EGQ352:EGQ353 DWU352:DWU353 DMY352:DMY353 DDC352:DDC353 CTG352:CTG353 CJK352:CJK353 BZO352:BZO353 BPS352:BPS353 I217:I219 DWX266:DWX267 EGT266:EGT267 EQP266:EQP267 FAL266:FAL267 FKH266:FKH267 FUD266:FUD267 GDZ266:GDZ267 GNV266:GNV267 GXR266:GXR267 HHN266:HHN267 HRJ266:HRJ267 IBF266:IBF267 ILB266:ILB267 IUX266:IUX267 JET266:JET267 JOP266:JOP267 JYL266:JYL267 KIH266:KIH267 KSD266:KSD267 LBZ266:LBZ267 LLV266:LLV267 LVR266:LVR267 MFN266:MFN267 MPJ266:MPJ267 MZF266:MZF267 NJB266:NJB267 NSX266:NSX267 OCT266:OCT267 OMP266:OMP267 OWL266:OWL267 PGH266:PGH267 PQD266:PQD267 PZZ266:PZZ267 QJV266:QJV267 QTR266:QTR267 RDN266:RDN267 RNJ266:RNJ267 RXF266:RXF267 SHB266:SHB267 SQX266:SQX267 TAT266:TAT267 TKP266:TKP267 TUL266:TUL267 UEH266:UEH267 UOD266:UOD267 UXZ266:UXZ267 VHV266:VHV267 VRR266:VRR267 WBN266:WBN267 WLJ266:WLJ267 WVF266:WVF267 IT266:IT267 SP266:SP267 ACL266:ACL267 AMH266:AMH267 AWD266:AWD267 BFZ266:BFZ267 BPV266:BPV267 BZR266:BZR267 CJN266:CJN267 DDF266:DDF267 CTJ266:CTJ267 DNB266:DNB267 I294:I296 I230:I232 DVM280 EFI280 EPE280 EZA280 FIW280 FSS280 GCO280 GMK280 GWG280 HGC280 HPY280 HZU280 IJQ280 ITM280 JDI280 JNE280 JXA280 KGW280 KQS280 LAO280 LKK280 LUG280 MEC280 MNY280 MXU280 NHQ280 NRM280 OBI280 OLE280 OVA280 PEW280 POS280 PYO280 QIK280 QSG280 RCC280 RLY280 RVU280 SFQ280 SPM280 SZI280 TJE280 TTA280 UCW280 UMS280 UWO280 VGK280 VQG280 WAC280 WJY280 WTU280 HI280 RE280 ABA280 AKW280 AUS280 BEO280 BOK280 BYG280 CIC280 DBU280 CRY280 M45:M50 I280 DKC281 DTY281 EDU281 ENQ281 EXM281 FHI281 FRE281 GBA281 GKW281 GUS281 HEO281 HOK281 HYG281 IIC281 IRY281 JBU281 JLQ281 JVM281 KFI281 KPE281 KZA281 LIW281 LSS281 MCO281 MMK281 MWG281 NGC281 NPY281 NZU281 OJQ281 OTM281 PDI281 PNE281 PXA281 QGW281 QQS281 RAO281 RKK281 RUG281 SEC281 SNY281 SXU281 THQ281 TRM281 UBI281 ULE281 UVA281 VEW281 VOS281 VYO281 WIK281 WSG281 FU281 PQ281 ZM281 AJI281 ATE281 BDA281 BMW281 BWS281 CGO281 DAG281 I277:I278 DJZ294 DTV294 EDR294 ENN294 EXJ294 FHF294 FRB294 GAX294 GKT294 GUP294 HEL294 HOH294 HYD294 IHZ294 IRV294 JBR294 JLN294 JVJ294 KFF294 KPB294 KYX294 LIT294 LSP294 MCL294 MMH294 MWD294 NFZ294 NPV294 NZR294 OJN294 OTJ294 PDF294 PNB294 PWX294 QGT294 QQP294 RAL294 RKH294 RUD294 SDZ294 SNV294 SXR294 THN294 TRJ294 UBF294 ULB294 UUX294 VET294 VOP294 VYL294 WIH294 WSD294 FR294 PN294 ZJ294 AJF294 ATB294 BCX294 BMT294 BWP294 CGL294 DAD294 CQH294 I272:I274 I264:I267 I161:I167 I203 JE203 TA203 ACW203 AMS203 AWO203 BGK203 BQG203 CAC203 CJY203 CTU203 DDQ203 DNM203 DXI203 EHE203 ERA203 FAW203 FKS203 FUO203 GEK203 GOG203 GYC203 HHY203 HRU203 IBQ203 ILM203 IVI203 JFE203 JPA203 JYW203 KIS203 KSO203 LCK203 LMG203 LWC203 MFY203 MPU203 MZQ203 NJM203 NTI203 ODE203 ONA203 OWW203 PGS203 PQO203 QAK203 QKG203 QUC203 RDY203 RNU203 RXQ203 SHM203 SRI203 TBE203 TLA203 TUW203 UES203 UOO203 UYK203 VIG203 VSC203 WBY203 WLU203 WVQ203 I318:I319 DLQ318:DLQ319 DVM318:DVM319 EFI318:EFI319 EPE318:EPE319 EZA318:EZA319 FIW318:FIW319 FSS318:FSS319 GCO318:GCO319 GMK318:GMK319 GWG318:GWG319 HGC318:HGC319 HPY318:HPY319 HZU318:HZU319 IJQ318:IJQ319 ITM318:ITM319 JDI318:JDI319 JNE318:JNE319 JXA318:JXA319 KGW318:KGW319 KQS318:KQS319 LAO318:LAO319 LKK318:LKK319 LUG318:LUG319 MEC318:MEC319 MNY318:MNY319 MXU318:MXU319 NHQ318:NHQ319 NRM318:NRM319 OBI318:OBI319 OLE318:OLE319 OVA318:OVA319 PEW318:PEW319 POS318:POS319 PYO318:PYO319 QIK318:QIK319 QSG318:QSG319 RCC318:RCC319 RLY318:RLY319 RVU318:RVU319 SFQ318:SFQ319 SPM318:SPM319 SZI318:SZI319 TJE318:TJE319 TTA318:TTA319 UCW318:UCW319 UMS318:UMS319 UWO318:UWO319 VGK318:VGK319 VQG318:VQG319 WAC318:WAC319 WJY318:WJY319 WTU318:WTU319 HI318:HI319 RE318:RE319 ABA318:ABA319 AKW318:AKW319 AUS318:AUS319 BEO318:BEO319 BOK318:BOK319 BYG318:BYG319 CIC318:CIC319 CRY335 I332:I333 I335 DLQ335 DVM335 EFI335 EPE335 EZA335 FIW335 FSS335 GCO335 GMK335 GWG335 HGC335 HPY335 HZU335 IJQ335 ITM335 JDI335 JNE335 JXA335 KGW335 KQS335 LAO335 LKK335 LUG335 MEC335 MNY335 MXU335 NHQ335 NRM335 OBI335 OLE335 OVA335 PEW335 POS335 PYO335 QIK335 QSG335 RCC335 RLY335 RVU335 SFQ335 SPM335 SZI335 TJE335 TTA335 UCW335 UMS335 UWO335 VGK335 VQG335 WAC335 WJY335 WTU335 HI335 RE335 ABA335 AKW335 AUS335 BEO335 BOK335 BYG335 CIC335 DBU318:DBU319 I351 WLE355:WLE1144">
      <formula1>Способ_закупок</formula1>
    </dataValidation>
    <dataValidation type="textLength" operator="equal" allowBlank="1" showInputMessage="1" showErrorMessage="1" error="Код КАТО должен содержать 9 символов" sqref="Q65814:Q66686 IW65808:IW66680 SS65808:SS66680 ACO65808:ACO66680 AMK65808:AMK66680 AWG65808:AWG66680 BGC65808:BGC66680 BPY65808:BPY66680 BZU65808:BZU66680 CJQ65808:CJQ66680 CTM65808:CTM66680 DDI65808:DDI66680 DNE65808:DNE66680 DXA65808:DXA66680 EGW65808:EGW66680 EQS65808:EQS66680 FAO65808:FAO66680 FKK65808:FKK66680 FUG65808:FUG66680 GEC65808:GEC66680 GNY65808:GNY66680 GXU65808:GXU66680 HHQ65808:HHQ66680 HRM65808:HRM66680 IBI65808:IBI66680 ILE65808:ILE66680 IVA65808:IVA66680 JEW65808:JEW66680 JOS65808:JOS66680 JYO65808:JYO66680 KIK65808:KIK66680 KSG65808:KSG66680 LCC65808:LCC66680 LLY65808:LLY66680 LVU65808:LVU66680 MFQ65808:MFQ66680 MPM65808:MPM66680 MZI65808:MZI66680 NJE65808:NJE66680 NTA65808:NTA66680 OCW65808:OCW66680 OMS65808:OMS66680 OWO65808:OWO66680 PGK65808:PGK66680 PQG65808:PQG66680 QAC65808:QAC66680 QJY65808:QJY66680 QTU65808:QTU66680 RDQ65808:RDQ66680 RNM65808:RNM66680 RXI65808:RXI66680 SHE65808:SHE66680 SRA65808:SRA66680 TAW65808:TAW66680 TKS65808:TKS66680 TUO65808:TUO66680 UEK65808:UEK66680 UOG65808:UOG66680 UYC65808:UYC66680 VHY65808:VHY66680 VRU65808:VRU66680 WBQ65808:WBQ66680 WLM65808:WLM66680 WVI65808:WVI66680 Q131350:Q132222 IW131344:IW132216 SS131344:SS132216 ACO131344:ACO132216 AMK131344:AMK132216 AWG131344:AWG132216 BGC131344:BGC132216 BPY131344:BPY132216 BZU131344:BZU132216 CJQ131344:CJQ132216 CTM131344:CTM132216 DDI131344:DDI132216 DNE131344:DNE132216 DXA131344:DXA132216 EGW131344:EGW132216 EQS131344:EQS132216 FAO131344:FAO132216 FKK131344:FKK132216 FUG131344:FUG132216 GEC131344:GEC132216 GNY131344:GNY132216 GXU131344:GXU132216 HHQ131344:HHQ132216 HRM131344:HRM132216 IBI131344:IBI132216 ILE131344:ILE132216 IVA131344:IVA132216 JEW131344:JEW132216 JOS131344:JOS132216 JYO131344:JYO132216 KIK131344:KIK132216 KSG131344:KSG132216 LCC131344:LCC132216 LLY131344:LLY132216 LVU131344:LVU132216 MFQ131344:MFQ132216 MPM131344:MPM132216 MZI131344:MZI132216 NJE131344:NJE132216 NTA131344:NTA132216 OCW131344:OCW132216 OMS131344:OMS132216 OWO131344:OWO132216 PGK131344:PGK132216 PQG131344:PQG132216 QAC131344:QAC132216 QJY131344:QJY132216 QTU131344:QTU132216 RDQ131344:RDQ132216 RNM131344:RNM132216 RXI131344:RXI132216 SHE131344:SHE132216 SRA131344:SRA132216 TAW131344:TAW132216 TKS131344:TKS132216 TUO131344:TUO132216 UEK131344:UEK132216 UOG131344:UOG132216 UYC131344:UYC132216 VHY131344:VHY132216 VRU131344:VRU132216 WBQ131344:WBQ132216 WLM131344:WLM132216 WVI131344:WVI132216 Q196886:Q197758 IW196880:IW197752 SS196880:SS197752 ACO196880:ACO197752 AMK196880:AMK197752 AWG196880:AWG197752 BGC196880:BGC197752 BPY196880:BPY197752 BZU196880:BZU197752 CJQ196880:CJQ197752 CTM196880:CTM197752 DDI196880:DDI197752 DNE196880:DNE197752 DXA196880:DXA197752 EGW196880:EGW197752 EQS196880:EQS197752 FAO196880:FAO197752 FKK196880:FKK197752 FUG196880:FUG197752 GEC196880:GEC197752 GNY196880:GNY197752 GXU196880:GXU197752 HHQ196880:HHQ197752 HRM196880:HRM197752 IBI196880:IBI197752 ILE196880:ILE197752 IVA196880:IVA197752 JEW196880:JEW197752 JOS196880:JOS197752 JYO196880:JYO197752 KIK196880:KIK197752 KSG196880:KSG197752 LCC196880:LCC197752 LLY196880:LLY197752 LVU196880:LVU197752 MFQ196880:MFQ197752 MPM196880:MPM197752 MZI196880:MZI197752 NJE196880:NJE197752 NTA196880:NTA197752 OCW196880:OCW197752 OMS196880:OMS197752 OWO196880:OWO197752 PGK196880:PGK197752 PQG196880:PQG197752 QAC196880:QAC197752 QJY196880:QJY197752 QTU196880:QTU197752 RDQ196880:RDQ197752 RNM196880:RNM197752 RXI196880:RXI197752 SHE196880:SHE197752 SRA196880:SRA197752 TAW196880:TAW197752 TKS196880:TKS197752 TUO196880:TUO197752 UEK196880:UEK197752 UOG196880:UOG197752 UYC196880:UYC197752 VHY196880:VHY197752 VRU196880:VRU197752 WBQ196880:WBQ197752 WLM196880:WLM197752 WVI196880:WVI197752 Q262422:Q263294 IW262416:IW263288 SS262416:SS263288 ACO262416:ACO263288 AMK262416:AMK263288 AWG262416:AWG263288 BGC262416:BGC263288 BPY262416:BPY263288 BZU262416:BZU263288 CJQ262416:CJQ263288 CTM262416:CTM263288 DDI262416:DDI263288 DNE262416:DNE263288 DXA262416:DXA263288 EGW262416:EGW263288 EQS262416:EQS263288 FAO262416:FAO263288 FKK262416:FKK263288 FUG262416:FUG263288 GEC262416:GEC263288 GNY262416:GNY263288 GXU262416:GXU263288 HHQ262416:HHQ263288 HRM262416:HRM263288 IBI262416:IBI263288 ILE262416:ILE263288 IVA262416:IVA263288 JEW262416:JEW263288 JOS262416:JOS263288 JYO262416:JYO263288 KIK262416:KIK263288 KSG262416:KSG263288 LCC262416:LCC263288 LLY262416:LLY263288 LVU262416:LVU263288 MFQ262416:MFQ263288 MPM262416:MPM263288 MZI262416:MZI263288 NJE262416:NJE263288 NTA262416:NTA263288 OCW262416:OCW263288 OMS262416:OMS263288 OWO262416:OWO263288 PGK262416:PGK263288 PQG262416:PQG263288 QAC262416:QAC263288 QJY262416:QJY263288 QTU262416:QTU263288 RDQ262416:RDQ263288 RNM262416:RNM263288 RXI262416:RXI263288 SHE262416:SHE263288 SRA262416:SRA263288 TAW262416:TAW263288 TKS262416:TKS263288 TUO262416:TUO263288 UEK262416:UEK263288 UOG262416:UOG263288 UYC262416:UYC263288 VHY262416:VHY263288 VRU262416:VRU263288 WBQ262416:WBQ263288 WLM262416:WLM263288 WVI262416:WVI263288 Q327958:Q328830 IW327952:IW328824 SS327952:SS328824 ACO327952:ACO328824 AMK327952:AMK328824 AWG327952:AWG328824 BGC327952:BGC328824 BPY327952:BPY328824 BZU327952:BZU328824 CJQ327952:CJQ328824 CTM327952:CTM328824 DDI327952:DDI328824 DNE327952:DNE328824 DXA327952:DXA328824 EGW327952:EGW328824 EQS327952:EQS328824 FAO327952:FAO328824 FKK327952:FKK328824 FUG327952:FUG328824 GEC327952:GEC328824 GNY327952:GNY328824 GXU327952:GXU328824 HHQ327952:HHQ328824 HRM327952:HRM328824 IBI327952:IBI328824 ILE327952:ILE328824 IVA327952:IVA328824 JEW327952:JEW328824 JOS327952:JOS328824 JYO327952:JYO328824 KIK327952:KIK328824 KSG327952:KSG328824 LCC327952:LCC328824 LLY327952:LLY328824 LVU327952:LVU328824 MFQ327952:MFQ328824 MPM327952:MPM328824 MZI327952:MZI328824 NJE327952:NJE328824 NTA327952:NTA328824 OCW327952:OCW328824 OMS327952:OMS328824 OWO327952:OWO328824 PGK327952:PGK328824 PQG327952:PQG328824 QAC327952:QAC328824 QJY327952:QJY328824 QTU327952:QTU328824 RDQ327952:RDQ328824 RNM327952:RNM328824 RXI327952:RXI328824 SHE327952:SHE328824 SRA327952:SRA328824 TAW327952:TAW328824 TKS327952:TKS328824 TUO327952:TUO328824 UEK327952:UEK328824 UOG327952:UOG328824 UYC327952:UYC328824 VHY327952:VHY328824 VRU327952:VRU328824 WBQ327952:WBQ328824 WLM327952:WLM328824 WVI327952:WVI328824 Q393494:Q394366 IW393488:IW394360 SS393488:SS394360 ACO393488:ACO394360 AMK393488:AMK394360 AWG393488:AWG394360 BGC393488:BGC394360 BPY393488:BPY394360 BZU393488:BZU394360 CJQ393488:CJQ394360 CTM393488:CTM394360 DDI393488:DDI394360 DNE393488:DNE394360 DXA393488:DXA394360 EGW393488:EGW394360 EQS393488:EQS394360 FAO393488:FAO394360 FKK393488:FKK394360 FUG393488:FUG394360 GEC393488:GEC394360 GNY393488:GNY394360 GXU393488:GXU394360 HHQ393488:HHQ394360 HRM393488:HRM394360 IBI393488:IBI394360 ILE393488:ILE394360 IVA393488:IVA394360 JEW393488:JEW394360 JOS393488:JOS394360 JYO393488:JYO394360 KIK393488:KIK394360 KSG393488:KSG394360 LCC393488:LCC394360 LLY393488:LLY394360 LVU393488:LVU394360 MFQ393488:MFQ394360 MPM393488:MPM394360 MZI393488:MZI394360 NJE393488:NJE394360 NTA393488:NTA394360 OCW393488:OCW394360 OMS393488:OMS394360 OWO393488:OWO394360 PGK393488:PGK394360 PQG393488:PQG394360 QAC393488:QAC394360 QJY393488:QJY394360 QTU393488:QTU394360 RDQ393488:RDQ394360 RNM393488:RNM394360 RXI393488:RXI394360 SHE393488:SHE394360 SRA393488:SRA394360 TAW393488:TAW394360 TKS393488:TKS394360 TUO393488:TUO394360 UEK393488:UEK394360 UOG393488:UOG394360 UYC393488:UYC394360 VHY393488:VHY394360 VRU393488:VRU394360 WBQ393488:WBQ394360 WLM393488:WLM394360 WVI393488:WVI394360 Q459030:Q459902 IW459024:IW459896 SS459024:SS459896 ACO459024:ACO459896 AMK459024:AMK459896 AWG459024:AWG459896 BGC459024:BGC459896 BPY459024:BPY459896 BZU459024:BZU459896 CJQ459024:CJQ459896 CTM459024:CTM459896 DDI459024:DDI459896 DNE459024:DNE459896 DXA459024:DXA459896 EGW459024:EGW459896 EQS459024:EQS459896 FAO459024:FAO459896 FKK459024:FKK459896 FUG459024:FUG459896 GEC459024:GEC459896 GNY459024:GNY459896 GXU459024:GXU459896 HHQ459024:HHQ459896 HRM459024:HRM459896 IBI459024:IBI459896 ILE459024:ILE459896 IVA459024:IVA459896 JEW459024:JEW459896 JOS459024:JOS459896 JYO459024:JYO459896 KIK459024:KIK459896 KSG459024:KSG459896 LCC459024:LCC459896 LLY459024:LLY459896 LVU459024:LVU459896 MFQ459024:MFQ459896 MPM459024:MPM459896 MZI459024:MZI459896 NJE459024:NJE459896 NTA459024:NTA459896 OCW459024:OCW459896 OMS459024:OMS459896 OWO459024:OWO459896 PGK459024:PGK459896 PQG459024:PQG459896 QAC459024:QAC459896 QJY459024:QJY459896 QTU459024:QTU459896 RDQ459024:RDQ459896 RNM459024:RNM459896 RXI459024:RXI459896 SHE459024:SHE459896 SRA459024:SRA459896 TAW459024:TAW459896 TKS459024:TKS459896 TUO459024:TUO459896 UEK459024:UEK459896 UOG459024:UOG459896 UYC459024:UYC459896 VHY459024:VHY459896 VRU459024:VRU459896 WBQ459024:WBQ459896 WLM459024:WLM459896 WVI459024:WVI459896 Q524566:Q525438 IW524560:IW525432 SS524560:SS525432 ACO524560:ACO525432 AMK524560:AMK525432 AWG524560:AWG525432 BGC524560:BGC525432 BPY524560:BPY525432 BZU524560:BZU525432 CJQ524560:CJQ525432 CTM524560:CTM525432 DDI524560:DDI525432 DNE524560:DNE525432 DXA524560:DXA525432 EGW524560:EGW525432 EQS524560:EQS525432 FAO524560:FAO525432 FKK524560:FKK525432 FUG524560:FUG525432 GEC524560:GEC525432 GNY524560:GNY525432 GXU524560:GXU525432 HHQ524560:HHQ525432 HRM524560:HRM525432 IBI524560:IBI525432 ILE524560:ILE525432 IVA524560:IVA525432 JEW524560:JEW525432 JOS524560:JOS525432 JYO524560:JYO525432 KIK524560:KIK525432 KSG524560:KSG525432 LCC524560:LCC525432 LLY524560:LLY525432 LVU524560:LVU525432 MFQ524560:MFQ525432 MPM524560:MPM525432 MZI524560:MZI525432 NJE524560:NJE525432 NTA524560:NTA525432 OCW524560:OCW525432 OMS524560:OMS525432 OWO524560:OWO525432 PGK524560:PGK525432 PQG524560:PQG525432 QAC524560:QAC525432 QJY524560:QJY525432 QTU524560:QTU525432 RDQ524560:RDQ525432 RNM524560:RNM525432 RXI524560:RXI525432 SHE524560:SHE525432 SRA524560:SRA525432 TAW524560:TAW525432 TKS524560:TKS525432 TUO524560:TUO525432 UEK524560:UEK525432 UOG524560:UOG525432 UYC524560:UYC525432 VHY524560:VHY525432 VRU524560:VRU525432 WBQ524560:WBQ525432 WLM524560:WLM525432 WVI524560:WVI525432 Q590102:Q590974 IW590096:IW590968 SS590096:SS590968 ACO590096:ACO590968 AMK590096:AMK590968 AWG590096:AWG590968 BGC590096:BGC590968 BPY590096:BPY590968 BZU590096:BZU590968 CJQ590096:CJQ590968 CTM590096:CTM590968 DDI590096:DDI590968 DNE590096:DNE590968 DXA590096:DXA590968 EGW590096:EGW590968 EQS590096:EQS590968 FAO590096:FAO590968 FKK590096:FKK590968 FUG590096:FUG590968 GEC590096:GEC590968 GNY590096:GNY590968 GXU590096:GXU590968 HHQ590096:HHQ590968 HRM590096:HRM590968 IBI590096:IBI590968 ILE590096:ILE590968 IVA590096:IVA590968 JEW590096:JEW590968 JOS590096:JOS590968 JYO590096:JYO590968 KIK590096:KIK590968 KSG590096:KSG590968 LCC590096:LCC590968 LLY590096:LLY590968 LVU590096:LVU590968 MFQ590096:MFQ590968 MPM590096:MPM590968 MZI590096:MZI590968 NJE590096:NJE590968 NTA590096:NTA590968 OCW590096:OCW590968 OMS590096:OMS590968 OWO590096:OWO590968 PGK590096:PGK590968 PQG590096:PQG590968 QAC590096:QAC590968 QJY590096:QJY590968 QTU590096:QTU590968 RDQ590096:RDQ590968 RNM590096:RNM590968 RXI590096:RXI590968 SHE590096:SHE590968 SRA590096:SRA590968 TAW590096:TAW590968 TKS590096:TKS590968 TUO590096:TUO590968 UEK590096:UEK590968 UOG590096:UOG590968 UYC590096:UYC590968 VHY590096:VHY590968 VRU590096:VRU590968 WBQ590096:WBQ590968 WLM590096:WLM590968 WVI590096:WVI590968 Q655638:Q656510 IW655632:IW656504 SS655632:SS656504 ACO655632:ACO656504 AMK655632:AMK656504 AWG655632:AWG656504 BGC655632:BGC656504 BPY655632:BPY656504 BZU655632:BZU656504 CJQ655632:CJQ656504 CTM655632:CTM656504 DDI655632:DDI656504 DNE655632:DNE656504 DXA655632:DXA656504 EGW655632:EGW656504 EQS655632:EQS656504 FAO655632:FAO656504 FKK655632:FKK656504 FUG655632:FUG656504 GEC655632:GEC656504 GNY655632:GNY656504 GXU655632:GXU656504 HHQ655632:HHQ656504 HRM655632:HRM656504 IBI655632:IBI656504 ILE655632:ILE656504 IVA655632:IVA656504 JEW655632:JEW656504 JOS655632:JOS656504 JYO655632:JYO656504 KIK655632:KIK656504 KSG655632:KSG656504 LCC655632:LCC656504 LLY655632:LLY656504 LVU655632:LVU656504 MFQ655632:MFQ656504 MPM655632:MPM656504 MZI655632:MZI656504 NJE655632:NJE656504 NTA655632:NTA656504 OCW655632:OCW656504 OMS655632:OMS656504 OWO655632:OWO656504 PGK655632:PGK656504 PQG655632:PQG656504 QAC655632:QAC656504 QJY655632:QJY656504 QTU655632:QTU656504 RDQ655632:RDQ656504 RNM655632:RNM656504 RXI655632:RXI656504 SHE655632:SHE656504 SRA655632:SRA656504 TAW655632:TAW656504 TKS655632:TKS656504 TUO655632:TUO656504 UEK655632:UEK656504 UOG655632:UOG656504 UYC655632:UYC656504 VHY655632:VHY656504 VRU655632:VRU656504 WBQ655632:WBQ656504 WLM655632:WLM656504 WVI655632:WVI656504 Q721174:Q722046 IW721168:IW722040 SS721168:SS722040 ACO721168:ACO722040 AMK721168:AMK722040 AWG721168:AWG722040 BGC721168:BGC722040 BPY721168:BPY722040 BZU721168:BZU722040 CJQ721168:CJQ722040 CTM721168:CTM722040 DDI721168:DDI722040 DNE721168:DNE722040 DXA721168:DXA722040 EGW721168:EGW722040 EQS721168:EQS722040 FAO721168:FAO722040 FKK721168:FKK722040 FUG721168:FUG722040 GEC721168:GEC722040 GNY721168:GNY722040 GXU721168:GXU722040 HHQ721168:HHQ722040 HRM721168:HRM722040 IBI721168:IBI722040 ILE721168:ILE722040 IVA721168:IVA722040 JEW721168:JEW722040 JOS721168:JOS722040 JYO721168:JYO722040 KIK721168:KIK722040 KSG721168:KSG722040 LCC721168:LCC722040 LLY721168:LLY722040 LVU721168:LVU722040 MFQ721168:MFQ722040 MPM721168:MPM722040 MZI721168:MZI722040 NJE721168:NJE722040 NTA721168:NTA722040 OCW721168:OCW722040 OMS721168:OMS722040 OWO721168:OWO722040 PGK721168:PGK722040 PQG721168:PQG722040 QAC721168:QAC722040 QJY721168:QJY722040 QTU721168:QTU722040 RDQ721168:RDQ722040 RNM721168:RNM722040 RXI721168:RXI722040 SHE721168:SHE722040 SRA721168:SRA722040 TAW721168:TAW722040 TKS721168:TKS722040 TUO721168:TUO722040 UEK721168:UEK722040 UOG721168:UOG722040 UYC721168:UYC722040 VHY721168:VHY722040 VRU721168:VRU722040 WBQ721168:WBQ722040 WLM721168:WLM722040 WVI721168:WVI722040 Q786710:Q787582 IW786704:IW787576 SS786704:SS787576 ACO786704:ACO787576 AMK786704:AMK787576 AWG786704:AWG787576 BGC786704:BGC787576 BPY786704:BPY787576 BZU786704:BZU787576 CJQ786704:CJQ787576 CTM786704:CTM787576 DDI786704:DDI787576 DNE786704:DNE787576 DXA786704:DXA787576 EGW786704:EGW787576 EQS786704:EQS787576 FAO786704:FAO787576 FKK786704:FKK787576 FUG786704:FUG787576 GEC786704:GEC787576 GNY786704:GNY787576 GXU786704:GXU787576 HHQ786704:HHQ787576 HRM786704:HRM787576 IBI786704:IBI787576 ILE786704:ILE787576 IVA786704:IVA787576 JEW786704:JEW787576 JOS786704:JOS787576 JYO786704:JYO787576 KIK786704:KIK787576 KSG786704:KSG787576 LCC786704:LCC787576 LLY786704:LLY787576 LVU786704:LVU787576 MFQ786704:MFQ787576 MPM786704:MPM787576 MZI786704:MZI787576 NJE786704:NJE787576 NTA786704:NTA787576 OCW786704:OCW787576 OMS786704:OMS787576 OWO786704:OWO787576 PGK786704:PGK787576 PQG786704:PQG787576 QAC786704:QAC787576 QJY786704:QJY787576 QTU786704:QTU787576 RDQ786704:RDQ787576 RNM786704:RNM787576 RXI786704:RXI787576 SHE786704:SHE787576 SRA786704:SRA787576 TAW786704:TAW787576 TKS786704:TKS787576 TUO786704:TUO787576 UEK786704:UEK787576 UOG786704:UOG787576 UYC786704:UYC787576 VHY786704:VHY787576 VRU786704:VRU787576 WBQ786704:WBQ787576 WLM786704:WLM787576 WVI786704:WVI787576 Q852246:Q853118 IW852240:IW853112 SS852240:SS853112 ACO852240:ACO853112 AMK852240:AMK853112 AWG852240:AWG853112 BGC852240:BGC853112 BPY852240:BPY853112 BZU852240:BZU853112 CJQ852240:CJQ853112 CTM852240:CTM853112 DDI852240:DDI853112 DNE852240:DNE853112 DXA852240:DXA853112 EGW852240:EGW853112 EQS852240:EQS853112 FAO852240:FAO853112 FKK852240:FKK853112 FUG852240:FUG853112 GEC852240:GEC853112 GNY852240:GNY853112 GXU852240:GXU853112 HHQ852240:HHQ853112 HRM852240:HRM853112 IBI852240:IBI853112 ILE852240:ILE853112 IVA852240:IVA853112 JEW852240:JEW853112 JOS852240:JOS853112 JYO852240:JYO853112 KIK852240:KIK853112 KSG852240:KSG853112 LCC852240:LCC853112 LLY852240:LLY853112 LVU852240:LVU853112 MFQ852240:MFQ853112 MPM852240:MPM853112 MZI852240:MZI853112 NJE852240:NJE853112 NTA852240:NTA853112 OCW852240:OCW853112 OMS852240:OMS853112 OWO852240:OWO853112 PGK852240:PGK853112 PQG852240:PQG853112 QAC852240:QAC853112 QJY852240:QJY853112 QTU852240:QTU853112 RDQ852240:RDQ853112 RNM852240:RNM853112 RXI852240:RXI853112 SHE852240:SHE853112 SRA852240:SRA853112 TAW852240:TAW853112 TKS852240:TKS853112 TUO852240:TUO853112 UEK852240:UEK853112 UOG852240:UOG853112 UYC852240:UYC853112 VHY852240:VHY853112 VRU852240:VRU853112 WBQ852240:WBQ853112 WLM852240:WLM853112 WVI852240:WVI853112 Q917782:Q918654 IW917776:IW918648 SS917776:SS918648 ACO917776:ACO918648 AMK917776:AMK918648 AWG917776:AWG918648 BGC917776:BGC918648 BPY917776:BPY918648 BZU917776:BZU918648 CJQ917776:CJQ918648 CTM917776:CTM918648 DDI917776:DDI918648 DNE917776:DNE918648 DXA917776:DXA918648 EGW917776:EGW918648 EQS917776:EQS918648 FAO917776:FAO918648 FKK917776:FKK918648 FUG917776:FUG918648 GEC917776:GEC918648 GNY917776:GNY918648 GXU917776:GXU918648 HHQ917776:HHQ918648 HRM917776:HRM918648 IBI917776:IBI918648 ILE917776:ILE918648 IVA917776:IVA918648 JEW917776:JEW918648 JOS917776:JOS918648 JYO917776:JYO918648 KIK917776:KIK918648 KSG917776:KSG918648 LCC917776:LCC918648 LLY917776:LLY918648 LVU917776:LVU918648 MFQ917776:MFQ918648 MPM917776:MPM918648 MZI917776:MZI918648 NJE917776:NJE918648 NTA917776:NTA918648 OCW917776:OCW918648 OMS917776:OMS918648 OWO917776:OWO918648 PGK917776:PGK918648 PQG917776:PQG918648 QAC917776:QAC918648 QJY917776:QJY918648 QTU917776:QTU918648 RDQ917776:RDQ918648 RNM917776:RNM918648 RXI917776:RXI918648 SHE917776:SHE918648 SRA917776:SRA918648 TAW917776:TAW918648 TKS917776:TKS918648 TUO917776:TUO918648 UEK917776:UEK918648 UOG917776:UOG918648 UYC917776:UYC918648 VHY917776:VHY918648 VRU917776:VRU918648 WBQ917776:WBQ918648 WLM917776:WLM918648 WVI917776:WVI918648 Q983318:Q984190 IW983312:IW984184 SS983312:SS984184 ACO983312:ACO984184 AMK983312:AMK984184 AWG983312:AWG984184 BGC983312:BGC984184 BPY983312:BPY984184 BZU983312:BZU984184 CJQ983312:CJQ984184 CTM983312:CTM984184 DDI983312:DDI984184 DNE983312:DNE984184 DXA983312:DXA984184 EGW983312:EGW984184 EQS983312:EQS984184 FAO983312:FAO984184 FKK983312:FKK984184 FUG983312:FUG984184 GEC983312:GEC984184 GNY983312:GNY984184 GXU983312:GXU984184 HHQ983312:HHQ984184 HRM983312:HRM984184 IBI983312:IBI984184 ILE983312:ILE984184 IVA983312:IVA984184 JEW983312:JEW984184 JOS983312:JOS984184 JYO983312:JYO984184 KIK983312:KIK984184 KSG983312:KSG984184 LCC983312:LCC984184 LLY983312:LLY984184 LVU983312:LVU984184 MFQ983312:MFQ984184 MPM983312:MPM984184 MZI983312:MZI984184 NJE983312:NJE984184 NTA983312:NTA984184 OCW983312:OCW984184 OMS983312:OMS984184 OWO983312:OWO984184 PGK983312:PGK984184 PQG983312:PQG984184 QAC983312:QAC984184 QJY983312:QJY984184 QTU983312:QTU984184 RDQ983312:RDQ984184 RNM983312:RNM984184 RXI983312:RXI984184 SHE983312:SHE984184 SRA983312:SRA984184 TAW983312:TAW984184 TKS983312:TKS984184 TUO983312:TUO984184 UEK983312:UEK984184 UOG983312:UOG984184 UYC983312:UYC984184 VHY983312:VHY984184 VRU983312:VRU984184 WBQ983312:WBQ984184 WLM983312:WLM984184 WVI983312:WVI984184 WVE983312:WVE984185 M65814:M66687 IS65808:IS66681 SO65808:SO66681 ACK65808:ACK66681 AMG65808:AMG66681 AWC65808:AWC66681 BFY65808:BFY66681 BPU65808:BPU66681 BZQ65808:BZQ66681 CJM65808:CJM66681 CTI65808:CTI66681 DDE65808:DDE66681 DNA65808:DNA66681 DWW65808:DWW66681 EGS65808:EGS66681 EQO65808:EQO66681 FAK65808:FAK66681 FKG65808:FKG66681 FUC65808:FUC66681 GDY65808:GDY66681 GNU65808:GNU66681 GXQ65808:GXQ66681 HHM65808:HHM66681 HRI65808:HRI66681 IBE65808:IBE66681 ILA65808:ILA66681 IUW65808:IUW66681 JES65808:JES66681 JOO65808:JOO66681 JYK65808:JYK66681 KIG65808:KIG66681 KSC65808:KSC66681 LBY65808:LBY66681 LLU65808:LLU66681 LVQ65808:LVQ66681 MFM65808:MFM66681 MPI65808:MPI66681 MZE65808:MZE66681 NJA65808:NJA66681 NSW65808:NSW66681 OCS65808:OCS66681 OMO65808:OMO66681 OWK65808:OWK66681 PGG65808:PGG66681 PQC65808:PQC66681 PZY65808:PZY66681 QJU65808:QJU66681 QTQ65808:QTQ66681 RDM65808:RDM66681 RNI65808:RNI66681 RXE65808:RXE66681 SHA65808:SHA66681 SQW65808:SQW66681 TAS65808:TAS66681 TKO65808:TKO66681 TUK65808:TUK66681 UEG65808:UEG66681 UOC65808:UOC66681 UXY65808:UXY66681 VHU65808:VHU66681 VRQ65808:VRQ66681 WBM65808:WBM66681 WLI65808:WLI66681 WVE65808:WVE66681 M131350:M132223 IS131344:IS132217 SO131344:SO132217 ACK131344:ACK132217 AMG131344:AMG132217 AWC131344:AWC132217 BFY131344:BFY132217 BPU131344:BPU132217 BZQ131344:BZQ132217 CJM131344:CJM132217 CTI131344:CTI132217 DDE131344:DDE132217 DNA131344:DNA132217 DWW131344:DWW132217 EGS131344:EGS132217 EQO131344:EQO132217 FAK131344:FAK132217 FKG131344:FKG132217 FUC131344:FUC132217 GDY131344:GDY132217 GNU131344:GNU132217 GXQ131344:GXQ132217 HHM131344:HHM132217 HRI131344:HRI132217 IBE131344:IBE132217 ILA131344:ILA132217 IUW131344:IUW132217 JES131344:JES132217 JOO131344:JOO132217 JYK131344:JYK132217 KIG131344:KIG132217 KSC131344:KSC132217 LBY131344:LBY132217 LLU131344:LLU132217 LVQ131344:LVQ132217 MFM131344:MFM132217 MPI131344:MPI132217 MZE131344:MZE132217 NJA131344:NJA132217 NSW131344:NSW132217 OCS131344:OCS132217 OMO131344:OMO132217 OWK131344:OWK132217 PGG131344:PGG132217 PQC131344:PQC132217 PZY131344:PZY132217 QJU131344:QJU132217 QTQ131344:QTQ132217 RDM131344:RDM132217 RNI131344:RNI132217 RXE131344:RXE132217 SHA131344:SHA132217 SQW131344:SQW132217 TAS131344:TAS132217 TKO131344:TKO132217 TUK131344:TUK132217 UEG131344:UEG132217 UOC131344:UOC132217 UXY131344:UXY132217 VHU131344:VHU132217 VRQ131344:VRQ132217 WBM131344:WBM132217 WLI131344:WLI132217 WVE131344:WVE132217 M196886:M197759 IS196880:IS197753 SO196880:SO197753 ACK196880:ACK197753 AMG196880:AMG197753 AWC196880:AWC197753 BFY196880:BFY197753 BPU196880:BPU197753 BZQ196880:BZQ197753 CJM196880:CJM197753 CTI196880:CTI197753 DDE196880:DDE197753 DNA196880:DNA197753 DWW196880:DWW197753 EGS196880:EGS197753 EQO196880:EQO197753 FAK196880:FAK197753 FKG196880:FKG197753 FUC196880:FUC197753 GDY196880:GDY197753 GNU196880:GNU197753 GXQ196880:GXQ197753 HHM196880:HHM197753 HRI196880:HRI197753 IBE196880:IBE197753 ILA196880:ILA197753 IUW196880:IUW197753 JES196880:JES197753 JOO196880:JOO197753 JYK196880:JYK197753 KIG196880:KIG197753 KSC196880:KSC197753 LBY196880:LBY197753 LLU196880:LLU197753 LVQ196880:LVQ197753 MFM196880:MFM197753 MPI196880:MPI197753 MZE196880:MZE197753 NJA196880:NJA197753 NSW196880:NSW197753 OCS196880:OCS197753 OMO196880:OMO197753 OWK196880:OWK197753 PGG196880:PGG197753 PQC196880:PQC197753 PZY196880:PZY197753 QJU196880:QJU197753 QTQ196880:QTQ197753 RDM196880:RDM197753 RNI196880:RNI197753 RXE196880:RXE197753 SHA196880:SHA197753 SQW196880:SQW197753 TAS196880:TAS197753 TKO196880:TKO197753 TUK196880:TUK197753 UEG196880:UEG197753 UOC196880:UOC197753 UXY196880:UXY197753 VHU196880:VHU197753 VRQ196880:VRQ197753 WBM196880:WBM197753 WLI196880:WLI197753 WVE196880:WVE197753 M262422:M263295 IS262416:IS263289 SO262416:SO263289 ACK262416:ACK263289 AMG262416:AMG263289 AWC262416:AWC263289 BFY262416:BFY263289 BPU262416:BPU263289 BZQ262416:BZQ263289 CJM262416:CJM263289 CTI262416:CTI263289 DDE262416:DDE263289 DNA262416:DNA263289 DWW262416:DWW263289 EGS262416:EGS263289 EQO262416:EQO263289 FAK262416:FAK263289 FKG262416:FKG263289 FUC262416:FUC263289 GDY262416:GDY263289 GNU262416:GNU263289 GXQ262416:GXQ263289 HHM262416:HHM263289 HRI262416:HRI263289 IBE262416:IBE263289 ILA262416:ILA263289 IUW262416:IUW263289 JES262416:JES263289 JOO262416:JOO263289 JYK262416:JYK263289 KIG262416:KIG263289 KSC262416:KSC263289 LBY262416:LBY263289 LLU262416:LLU263289 LVQ262416:LVQ263289 MFM262416:MFM263289 MPI262416:MPI263289 MZE262416:MZE263289 NJA262416:NJA263289 NSW262416:NSW263289 OCS262416:OCS263289 OMO262416:OMO263289 OWK262416:OWK263289 PGG262416:PGG263289 PQC262416:PQC263289 PZY262416:PZY263289 QJU262416:QJU263289 QTQ262416:QTQ263289 RDM262416:RDM263289 RNI262416:RNI263289 RXE262416:RXE263289 SHA262416:SHA263289 SQW262416:SQW263289 TAS262416:TAS263289 TKO262416:TKO263289 TUK262416:TUK263289 UEG262416:UEG263289 UOC262416:UOC263289 UXY262416:UXY263289 VHU262416:VHU263289 VRQ262416:VRQ263289 WBM262416:WBM263289 WLI262416:WLI263289 WVE262416:WVE263289 M327958:M328831 IS327952:IS328825 SO327952:SO328825 ACK327952:ACK328825 AMG327952:AMG328825 AWC327952:AWC328825 BFY327952:BFY328825 BPU327952:BPU328825 BZQ327952:BZQ328825 CJM327952:CJM328825 CTI327952:CTI328825 DDE327952:DDE328825 DNA327952:DNA328825 DWW327952:DWW328825 EGS327952:EGS328825 EQO327952:EQO328825 FAK327952:FAK328825 FKG327952:FKG328825 FUC327952:FUC328825 GDY327952:GDY328825 GNU327952:GNU328825 GXQ327952:GXQ328825 HHM327952:HHM328825 HRI327952:HRI328825 IBE327952:IBE328825 ILA327952:ILA328825 IUW327952:IUW328825 JES327952:JES328825 JOO327952:JOO328825 JYK327952:JYK328825 KIG327952:KIG328825 KSC327952:KSC328825 LBY327952:LBY328825 LLU327952:LLU328825 LVQ327952:LVQ328825 MFM327952:MFM328825 MPI327952:MPI328825 MZE327952:MZE328825 NJA327952:NJA328825 NSW327952:NSW328825 OCS327952:OCS328825 OMO327952:OMO328825 OWK327952:OWK328825 PGG327952:PGG328825 PQC327952:PQC328825 PZY327952:PZY328825 QJU327952:QJU328825 QTQ327952:QTQ328825 RDM327952:RDM328825 RNI327952:RNI328825 RXE327952:RXE328825 SHA327952:SHA328825 SQW327952:SQW328825 TAS327952:TAS328825 TKO327952:TKO328825 TUK327952:TUK328825 UEG327952:UEG328825 UOC327952:UOC328825 UXY327952:UXY328825 VHU327952:VHU328825 VRQ327952:VRQ328825 WBM327952:WBM328825 WLI327952:WLI328825 WVE327952:WVE328825 M393494:M394367 IS393488:IS394361 SO393488:SO394361 ACK393488:ACK394361 AMG393488:AMG394361 AWC393488:AWC394361 BFY393488:BFY394361 BPU393488:BPU394361 BZQ393488:BZQ394361 CJM393488:CJM394361 CTI393488:CTI394361 DDE393488:DDE394361 DNA393488:DNA394361 DWW393488:DWW394361 EGS393488:EGS394361 EQO393488:EQO394361 FAK393488:FAK394361 FKG393488:FKG394361 FUC393488:FUC394361 GDY393488:GDY394361 GNU393488:GNU394361 GXQ393488:GXQ394361 HHM393488:HHM394361 HRI393488:HRI394361 IBE393488:IBE394361 ILA393488:ILA394361 IUW393488:IUW394361 JES393488:JES394361 JOO393488:JOO394361 JYK393488:JYK394361 KIG393488:KIG394361 KSC393488:KSC394361 LBY393488:LBY394361 LLU393488:LLU394361 LVQ393488:LVQ394361 MFM393488:MFM394361 MPI393488:MPI394361 MZE393488:MZE394361 NJA393488:NJA394361 NSW393488:NSW394361 OCS393488:OCS394361 OMO393488:OMO394361 OWK393488:OWK394361 PGG393488:PGG394361 PQC393488:PQC394361 PZY393488:PZY394361 QJU393488:QJU394361 QTQ393488:QTQ394361 RDM393488:RDM394361 RNI393488:RNI394361 RXE393488:RXE394361 SHA393488:SHA394361 SQW393488:SQW394361 TAS393488:TAS394361 TKO393488:TKO394361 TUK393488:TUK394361 UEG393488:UEG394361 UOC393488:UOC394361 UXY393488:UXY394361 VHU393488:VHU394361 VRQ393488:VRQ394361 WBM393488:WBM394361 WLI393488:WLI394361 WVE393488:WVE394361 M459030:M459903 IS459024:IS459897 SO459024:SO459897 ACK459024:ACK459897 AMG459024:AMG459897 AWC459024:AWC459897 BFY459024:BFY459897 BPU459024:BPU459897 BZQ459024:BZQ459897 CJM459024:CJM459897 CTI459024:CTI459897 DDE459024:DDE459897 DNA459024:DNA459897 DWW459024:DWW459897 EGS459024:EGS459897 EQO459024:EQO459897 FAK459024:FAK459897 FKG459024:FKG459897 FUC459024:FUC459897 GDY459024:GDY459897 GNU459024:GNU459897 GXQ459024:GXQ459897 HHM459024:HHM459897 HRI459024:HRI459897 IBE459024:IBE459897 ILA459024:ILA459897 IUW459024:IUW459897 JES459024:JES459897 JOO459024:JOO459897 JYK459024:JYK459897 KIG459024:KIG459897 KSC459024:KSC459897 LBY459024:LBY459897 LLU459024:LLU459897 LVQ459024:LVQ459897 MFM459024:MFM459897 MPI459024:MPI459897 MZE459024:MZE459897 NJA459024:NJA459897 NSW459024:NSW459897 OCS459024:OCS459897 OMO459024:OMO459897 OWK459024:OWK459897 PGG459024:PGG459897 PQC459024:PQC459897 PZY459024:PZY459897 QJU459024:QJU459897 QTQ459024:QTQ459897 RDM459024:RDM459897 RNI459024:RNI459897 RXE459024:RXE459897 SHA459024:SHA459897 SQW459024:SQW459897 TAS459024:TAS459897 TKO459024:TKO459897 TUK459024:TUK459897 UEG459024:UEG459897 UOC459024:UOC459897 UXY459024:UXY459897 VHU459024:VHU459897 VRQ459024:VRQ459897 WBM459024:WBM459897 WLI459024:WLI459897 WVE459024:WVE459897 M524566:M525439 IS524560:IS525433 SO524560:SO525433 ACK524560:ACK525433 AMG524560:AMG525433 AWC524560:AWC525433 BFY524560:BFY525433 BPU524560:BPU525433 BZQ524560:BZQ525433 CJM524560:CJM525433 CTI524560:CTI525433 DDE524560:DDE525433 DNA524560:DNA525433 DWW524560:DWW525433 EGS524560:EGS525433 EQO524560:EQO525433 FAK524560:FAK525433 FKG524560:FKG525433 FUC524560:FUC525433 GDY524560:GDY525433 GNU524560:GNU525433 GXQ524560:GXQ525433 HHM524560:HHM525433 HRI524560:HRI525433 IBE524560:IBE525433 ILA524560:ILA525433 IUW524560:IUW525433 JES524560:JES525433 JOO524560:JOO525433 JYK524560:JYK525433 KIG524560:KIG525433 KSC524560:KSC525433 LBY524560:LBY525433 LLU524560:LLU525433 LVQ524560:LVQ525433 MFM524560:MFM525433 MPI524560:MPI525433 MZE524560:MZE525433 NJA524560:NJA525433 NSW524560:NSW525433 OCS524560:OCS525433 OMO524560:OMO525433 OWK524560:OWK525433 PGG524560:PGG525433 PQC524560:PQC525433 PZY524560:PZY525433 QJU524560:QJU525433 QTQ524560:QTQ525433 RDM524560:RDM525433 RNI524560:RNI525433 RXE524560:RXE525433 SHA524560:SHA525433 SQW524560:SQW525433 TAS524560:TAS525433 TKO524560:TKO525433 TUK524560:TUK525433 UEG524560:UEG525433 UOC524560:UOC525433 UXY524560:UXY525433 VHU524560:VHU525433 VRQ524560:VRQ525433 WBM524560:WBM525433 WLI524560:WLI525433 WVE524560:WVE525433 M590102:M590975 IS590096:IS590969 SO590096:SO590969 ACK590096:ACK590969 AMG590096:AMG590969 AWC590096:AWC590969 BFY590096:BFY590969 BPU590096:BPU590969 BZQ590096:BZQ590969 CJM590096:CJM590969 CTI590096:CTI590969 DDE590096:DDE590969 DNA590096:DNA590969 DWW590096:DWW590969 EGS590096:EGS590969 EQO590096:EQO590969 FAK590096:FAK590969 FKG590096:FKG590969 FUC590096:FUC590969 GDY590096:GDY590969 GNU590096:GNU590969 GXQ590096:GXQ590969 HHM590096:HHM590969 HRI590096:HRI590969 IBE590096:IBE590969 ILA590096:ILA590969 IUW590096:IUW590969 JES590096:JES590969 JOO590096:JOO590969 JYK590096:JYK590969 KIG590096:KIG590969 KSC590096:KSC590969 LBY590096:LBY590969 LLU590096:LLU590969 LVQ590096:LVQ590969 MFM590096:MFM590969 MPI590096:MPI590969 MZE590096:MZE590969 NJA590096:NJA590969 NSW590096:NSW590969 OCS590096:OCS590969 OMO590096:OMO590969 OWK590096:OWK590969 PGG590096:PGG590969 PQC590096:PQC590969 PZY590096:PZY590969 QJU590096:QJU590969 QTQ590096:QTQ590969 RDM590096:RDM590969 RNI590096:RNI590969 RXE590096:RXE590969 SHA590096:SHA590969 SQW590096:SQW590969 TAS590096:TAS590969 TKO590096:TKO590969 TUK590096:TUK590969 UEG590096:UEG590969 UOC590096:UOC590969 UXY590096:UXY590969 VHU590096:VHU590969 VRQ590096:VRQ590969 WBM590096:WBM590969 WLI590096:WLI590969 WVE590096:WVE590969 M655638:M656511 IS655632:IS656505 SO655632:SO656505 ACK655632:ACK656505 AMG655632:AMG656505 AWC655632:AWC656505 BFY655632:BFY656505 BPU655632:BPU656505 BZQ655632:BZQ656505 CJM655632:CJM656505 CTI655632:CTI656505 DDE655632:DDE656505 DNA655632:DNA656505 DWW655632:DWW656505 EGS655632:EGS656505 EQO655632:EQO656505 FAK655632:FAK656505 FKG655632:FKG656505 FUC655632:FUC656505 GDY655632:GDY656505 GNU655632:GNU656505 GXQ655632:GXQ656505 HHM655632:HHM656505 HRI655632:HRI656505 IBE655632:IBE656505 ILA655632:ILA656505 IUW655632:IUW656505 JES655632:JES656505 JOO655632:JOO656505 JYK655632:JYK656505 KIG655632:KIG656505 KSC655632:KSC656505 LBY655632:LBY656505 LLU655632:LLU656505 LVQ655632:LVQ656505 MFM655632:MFM656505 MPI655632:MPI656505 MZE655632:MZE656505 NJA655632:NJA656505 NSW655632:NSW656505 OCS655632:OCS656505 OMO655632:OMO656505 OWK655632:OWK656505 PGG655632:PGG656505 PQC655632:PQC656505 PZY655632:PZY656505 QJU655632:QJU656505 QTQ655632:QTQ656505 RDM655632:RDM656505 RNI655632:RNI656505 RXE655632:RXE656505 SHA655632:SHA656505 SQW655632:SQW656505 TAS655632:TAS656505 TKO655632:TKO656505 TUK655632:TUK656505 UEG655632:UEG656505 UOC655632:UOC656505 UXY655632:UXY656505 VHU655632:VHU656505 VRQ655632:VRQ656505 WBM655632:WBM656505 WLI655632:WLI656505 WVE655632:WVE656505 M721174:M722047 IS721168:IS722041 SO721168:SO722041 ACK721168:ACK722041 AMG721168:AMG722041 AWC721168:AWC722041 BFY721168:BFY722041 BPU721168:BPU722041 BZQ721168:BZQ722041 CJM721168:CJM722041 CTI721168:CTI722041 DDE721168:DDE722041 DNA721168:DNA722041 DWW721168:DWW722041 EGS721168:EGS722041 EQO721168:EQO722041 FAK721168:FAK722041 FKG721168:FKG722041 FUC721168:FUC722041 GDY721168:GDY722041 GNU721168:GNU722041 GXQ721168:GXQ722041 HHM721168:HHM722041 HRI721168:HRI722041 IBE721168:IBE722041 ILA721168:ILA722041 IUW721168:IUW722041 JES721168:JES722041 JOO721168:JOO722041 JYK721168:JYK722041 KIG721168:KIG722041 KSC721168:KSC722041 LBY721168:LBY722041 LLU721168:LLU722041 LVQ721168:LVQ722041 MFM721168:MFM722041 MPI721168:MPI722041 MZE721168:MZE722041 NJA721168:NJA722041 NSW721168:NSW722041 OCS721168:OCS722041 OMO721168:OMO722041 OWK721168:OWK722041 PGG721168:PGG722041 PQC721168:PQC722041 PZY721168:PZY722041 QJU721168:QJU722041 QTQ721168:QTQ722041 RDM721168:RDM722041 RNI721168:RNI722041 RXE721168:RXE722041 SHA721168:SHA722041 SQW721168:SQW722041 TAS721168:TAS722041 TKO721168:TKO722041 TUK721168:TUK722041 UEG721168:UEG722041 UOC721168:UOC722041 UXY721168:UXY722041 VHU721168:VHU722041 VRQ721168:VRQ722041 WBM721168:WBM722041 WLI721168:WLI722041 WVE721168:WVE722041 M786710:M787583 IS786704:IS787577 SO786704:SO787577 ACK786704:ACK787577 AMG786704:AMG787577 AWC786704:AWC787577 BFY786704:BFY787577 BPU786704:BPU787577 BZQ786704:BZQ787577 CJM786704:CJM787577 CTI786704:CTI787577 DDE786704:DDE787577 DNA786704:DNA787577 DWW786704:DWW787577 EGS786704:EGS787577 EQO786704:EQO787577 FAK786704:FAK787577 FKG786704:FKG787577 FUC786704:FUC787577 GDY786704:GDY787577 GNU786704:GNU787577 GXQ786704:GXQ787577 HHM786704:HHM787577 HRI786704:HRI787577 IBE786704:IBE787577 ILA786704:ILA787577 IUW786704:IUW787577 JES786704:JES787577 JOO786704:JOO787577 JYK786704:JYK787577 KIG786704:KIG787577 KSC786704:KSC787577 LBY786704:LBY787577 LLU786704:LLU787577 LVQ786704:LVQ787577 MFM786704:MFM787577 MPI786704:MPI787577 MZE786704:MZE787577 NJA786704:NJA787577 NSW786704:NSW787577 OCS786704:OCS787577 OMO786704:OMO787577 OWK786704:OWK787577 PGG786704:PGG787577 PQC786704:PQC787577 PZY786704:PZY787577 QJU786704:QJU787577 QTQ786704:QTQ787577 RDM786704:RDM787577 RNI786704:RNI787577 RXE786704:RXE787577 SHA786704:SHA787577 SQW786704:SQW787577 TAS786704:TAS787577 TKO786704:TKO787577 TUK786704:TUK787577 UEG786704:UEG787577 UOC786704:UOC787577 UXY786704:UXY787577 VHU786704:VHU787577 VRQ786704:VRQ787577 WBM786704:WBM787577 WLI786704:WLI787577 WVE786704:WVE787577 M852246:M853119 IS852240:IS853113 SO852240:SO853113 ACK852240:ACK853113 AMG852240:AMG853113 AWC852240:AWC853113 BFY852240:BFY853113 BPU852240:BPU853113 BZQ852240:BZQ853113 CJM852240:CJM853113 CTI852240:CTI853113 DDE852240:DDE853113 DNA852240:DNA853113 DWW852240:DWW853113 EGS852240:EGS853113 EQO852240:EQO853113 FAK852240:FAK853113 FKG852240:FKG853113 FUC852240:FUC853113 GDY852240:GDY853113 GNU852240:GNU853113 GXQ852240:GXQ853113 HHM852240:HHM853113 HRI852240:HRI853113 IBE852240:IBE853113 ILA852240:ILA853113 IUW852240:IUW853113 JES852240:JES853113 JOO852240:JOO853113 JYK852240:JYK853113 KIG852240:KIG853113 KSC852240:KSC853113 LBY852240:LBY853113 LLU852240:LLU853113 LVQ852240:LVQ853113 MFM852240:MFM853113 MPI852240:MPI853113 MZE852240:MZE853113 NJA852240:NJA853113 NSW852240:NSW853113 OCS852240:OCS853113 OMO852240:OMO853113 OWK852240:OWK853113 PGG852240:PGG853113 PQC852240:PQC853113 PZY852240:PZY853113 QJU852240:QJU853113 QTQ852240:QTQ853113 RDM852240:RDM853113 RNI852240:RNI853113 RXE852240:RXE853113 SHA852240:SHA853113 SQW852240:SQW853113 TAS852240:TAS853113 TKO852240:TKO853113 TUK852240:TUK853113 UEG852240:UEG853113 UOC852240:UOC853113 UXY852240:UXY853113 VHU852240:VHU853113 VRQ852240:VRQ853113 WBM852240:WBM853113 WLI852240:WLI853113 WVE852240:WVE853113 M917782:M918655 IS917776:IS918649 SO917776:SO918649 ACK917776:ACK918649 AMG917776:AMG918649 AWC917776:AWC918649 BFY917776:BFY918649 BPU917776:BPU918649 BZQ917776:BZQ918649 CJM917776:CJM918649 CTI917776:CTI918649 DDE917776:DDE918649 DNA917776:DNA918649 DWW917776:DWW918649 EGS917776:EGS918649 EQO917776:EQO918649 FAK917776:FAK918649 FKG917776:FKG918649 FUC917776:FUC918649 GDY917776:GDY918649 GNU917776:GNU918649 GXQ917776:GXQ918649 HHM917776:HHM918649 HRI917776:HRI918649 IBE917776:IBE918649 ILA917776:ILA918649 IUW917776:IUW918649 JES917776:JES918649 JOO917776:JOO918649 JYK917776:JYK918649 KIG917776:KIG918649 KSC917776:KSC918649 LBY917776:LBY918649 LLU917776:LLU918649 LVQ917776:LVQ918649 MFM917776:MFM918649 MPI917776:MPI918649 MZE917776:MZE918649 NJA917776:NJA918649 NSW917776:NSW918649 OCS917776:OCS918649 OMO917776:OMO918649 OWK917776:OWK918649 PGG917776:PGG918649 PQC917776:PQC918649 PZY917776:PZY918649 QJU917776:QJU918649 QTQ917776:QTQ918649 RDM917776:RDM918649 RNI917776:RNI918649 RXE917776:RXE918649 SHA917776:SHA918649 SQW917776:SQW918649 TAS917776:TAS918649 TKO917776:TKO918649 TUK917776:TUK918649 UEG917776:UEG918649 UOC917776:UOC918649 UXY917776:UXY918649 VHU917776:VHU918649 VRQ917776:VRQ918649 WBM917776:WBM918649 WLI917776:WLI918649 WVE917776:WVE918649 M983318:M984191 IS983312:IS984185 SO983312:SO984185 ACK983312:ACK984185 AMG983312:AMG984185 AWC983312:AWC984185 BFY983312:BFY984185 BPU983312:BPU984185 BZQ983312:BZQ984185 CJM983312:CJM984185 CTI983312:CTI984185 DDE983312:DDE984185 DNA983312:DNA984185 DWW983312:DWW984185 EGS983312:EGS984185 EQO983312:EQO984185 FAK983312:FAK984185 FKG983312:FKG984185 FUC983312:FUC984185 GDY983312:GDY984185 GNU983312:GNU984185 GXQ983312:GXQ984185 HHM983312:HHM984185 HRI983312:HRI984185 IBE983312:IBE984185 ILA983312:ILA984185 IUW983312:IUW984185 JES983312:JES984185 JOO983312:JOO984185 JYK983312:JYK984185 KIG983312:KIG984185 KSC983312:KSC984185 LBY983312:LBY984185 LLU983312:LLU984185 LVQ983312:LVQ984185 MFM983312:MFM984185 MPI983312:MPI984185 MZE983312:MZE984185 NJA983312:NJA984185 NSW983312:NSW984185 OCS983312:OCS984185 OMO983312:OMO984185 OWK983312:OWK984185 PGG983312:PGG984185 PQC983312:PQC984185 PZY983312:PZY984185 QJU983312:QJU984185 QTQ983312:QTQ984185 RDM983312:RDM984185 RNI983312:RNI984185 RXE983312:RXE984185 SHA983312:SHA984185 SQW983312:SQW984185 TAS983312:TAS984185 TKO983312:TKO984185 TUK983312:TUK984185 UEG983312:UEG984185 UOC983312:UOC984185 UXY983312:UXY984185 VHU983312:VHU984185 VRQ983312:VRQ984185 WBM983312:WBM984185 WLI983312:WLI984185 AMG355:AMG1145 Q356:Q1150 AWC355:AWC1145 BFY355:BFY1145 BPU355:BPU1145 BZQ355:BZQ1145 CJM355:CJM1145 CTI355:CTI1145 DDE355:DDE1145 DNA355:DNA1145 DWW355:DWW1145 EGS355:EGS1145 EQO355:EQO1145 FAK355:FAK1145 FKG355:FKG1145 FUC355:FUC1145 GDY355:GDY1145 GNU355:GNU1145 GXQ355:GXQ1145 HHM355:HHM1145 HRI355:HRI1145 IBE355:IBE1145 ILA355:ILA1145 IUW355:IUW1145 JES355:JES1145 JOO355:JOO1145 JYK355:JYK1145 KIG355:KIG1145 KSC355:KSC1145 LBY355:LBY1145 LLU355:LLU1145 LVQ355:LVQ1145 MFM355:MFM1145 MPI355:MPI1145 MZE355:MZE1145 NJA355:NJA1145 NSW355:NSW1145 OCS355:OCS1145 OMO355:OMO1145 OWK355:OWK1145 PGG355:PGG1145 PQC355:PQC1145 PZY355:PZY1145 QJU355:QJU1145 QTQ355:QTQ1145 RDM355:RDM1145 RNI355:RNI1145 RXE355:RXE1145 SHA355:SHA1145 SQW355:SQW1145 TAS355:TAS1145 TKO355:TKO1145 TUK355:TUK1145 UEG355:UEG1145 UOC355:UOC1145 UXY355:UXY1145 VHU355:VHU1145 VRQ355:VRQ1145 WBM355:WBM1145 WLI355:WLI1145 WVE355:WVE1145 IS355:IS1145 WVI355:WVI1144 WLM355:WLM1144 WBQ355:WBQ1144 VRU355:VRU1144 VHY355:VHY1144 UYC355:UYC1144 UOG355:UOG1144 UEK355:UEK1144 TUO355:TUO1144 TKS355:TKS1144 TAW355:TAW1144 SRA355:SRA1144 SHE355:SHE1144 RXI355:RXI1144 RNM355:RNM1144 RDQ355:RDQ1144 QTU355:QTU1144 QJY355:QJY1144 QAC355:QAC1144 PQG355:PQG1144 PGK355:PGK1144 OWO355:OWO1144 OMS355:OMS1144 OCW355:OCW1144 NTA355:NTA1144 NJE355:NJE1144 MZI355:MZI1144 MPM355:MPM1144 MFQ355:MFQ1144 LVU355:LVU1144 LLY355:LLY1144 LCC355:LCC1144 KSG355:KSG1144 KIK355:KIK1144 JYO355:JYO1144 JOS355:JOS1144 JEW355:JEW1144 IVA355:IVA1144 ILE355:ILE1144 IBI355:IBI1144 HRM355:HRM1144 HHQ355:HHQ1144 GXU355:GXU1144 GNY355:GNY1144 GEC355:GEC1144 FUG355:FUG1144 FKK355:FKK1144 FAO355:FAO1144 EQS355:EQS1144 EGW355:EGW1144 DXA355:DXA1144 DNE355:DNE1144 DDI355:DDI1144 CTM355:CTM1144 CJQ355:CJQ1144 BZU355:BZU1144 BPY355:BPY1144 BGC355:BGC1144 AWG355:AWG1144 AMK355:AMK1144 ACO355:ACO1144 SS355:SS1144 IW355:IW1144 SO355:SO1145 HM335 M356:M1151 Q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SO22 IW22 IS22 WVE22 WLI22 WBM22 VRQ22 VHU22 UXY22 UOC22 UEG22 TUK22 TKO22 TAS22 SQW22 SHA22 RXE22 RNI22 RDM22 QTQ22 QJU22 PZY22 PQC22 PGG22 OWK22 OMO22 OCS22 NSW22 NJA22 MZE22 MPI22 MFM22 LVQ22 LLU22 LBY22 KSC22 KIG22 JYK22 JOO22 JES22 IUW22 ILA22 IBE22 HRI22 HHM22 GXQ22 GNU22 GDY22 FUC22 FKG22 FAK22 EQO22 EGS22 DWW22 DNA22 DDE22 CTI22 CJM22 BZQ22 BPU22 BFY22 AWC22 AMG22 ACK22 SS22 ACO22 AMK22 M22 BGC161 BPY161 BZU161 CJQ161 CTM161 DDI161 DNE161 DXA161 EGW161 EQS161 FAO161 FKK161 FUG161 GEC161 GNY161 GXU161 HHQ161 HRM161 IBI161 ILE161 IVA161 JEW161 JOS161 JYO161 KIK161 KSG161 LCC161 LLY161 LVU161 MFQ161 MPM161 MZI161 NJE161 NTA161 OCW161 OMS161 OWO161 PGK161 PQG161 QAC161 QJY161 QTU161 RDQ161 RNM161 RXI161 SHE161 SRA161 TAW161 TKS161 TUO161 UEK161 UOG161 UYC161 VHY161 VRU161 WBQ161 WLM161 WVI161 SO161 IW161 IS161 WVE161 WLI161 WBM161 VRQ161 VHU161 UXY161 UOC161 UEG161 TUK161 TKO161 TAS161 SQW161 SHA161 RXE161 RNI161 RDM161 QTQ161 QJU161 PZY161 PQC161 PGG161 OWK161 OMO161 OCS161 NSW161 NJA161 MZE161 MPI161 MFM161 LVQ161 LLU161 LBY161 KSC161 KIG161 JYK161 JOO161 JES161 IUW161 ILA161 IBE161 HRI161 HHM161 GXQ161 GNU161 GDY161 FUC161 FKG161 FAK161 EQO161 EGS161 DWW161 DNA161 DDE161 CTI161 CJM161 BZQ161 BPU161 BFY161 AWC161 AMG161 ACK161 SS161 ACO161 J160 N160 AMK161 AWD160 AMH160 ACL160 SP160 ACH160 AMD160 AVZ160 BFV160 BPR160 BZN160 CJJ160 CTF160 DDB160 DMX160 DWT160 EGP160 EQL160 FAH160 FKD160 FTZ160 GDV160 GNR160 GXN160 HHJ160 HRF160 IBB160 IKX160 IUT160 JEP160 JOL160 JYH160 KID160 KRZ160 LBV160 LLR160 LVN160 MFJ160 MPF160 MZB160 NIX160 NST160 OCP160 OML160 OWH160 PGD160 PPZ160 PZV160 QJR160 QTN160 RDJ160 RNF160 RXB160 SGX160 SQT160 TAP160 TKL160 TUH160 UED160 UNZ160 UXV160 VHR160 VRN160 WBJ160 WLF160 WVB160 IP160 IT160 SL160 WVF160 WLJ160 WBN160 VRR160 VHV160 UXZ160 UOD160 UEH160 TUL160 TKP160 TAT160 SQX160 SHB160 RXF160 RNJ160 RDN160 QTR160 QJV160 PZZ160 PQD160 PGH160 OWL160 OMP160 OCT160 NSX160 NJB160 MZF160 MPJ160 MFN160 LVR160 LLV160 LBZ160 KSD160 KIH160 JYL160 JOP160 JET160 IUX160 ILB160 IBF160 HRJ160 HHN160 GXR160 GNV160 GDZ160 FUD160 FKH160 FAL160 EQP160 EGT160 DWX160 DNB160 DDF160 CTJ160 CJN160 BZR160 BPV160 BFZ160 AWG161 M161:M167 Q173 M173 Q258:Q260 M258:M260 M310:M313 WTY280 WSO281 SI275 ACE275 AMA275 AVW275 BFS275 BPO275 BZK275 CJG275 CTC275 DCY275 DMU275 DWQ275 EGM275 EQI275 FAE275 FKA275 FTW275 GDS275 GNO275 GXK275 HHG275 HRC275 IAY275 IKU275 IUQ275 JEM275 JOI275 JYE275 KIA275 KRW275 LBS275 LLO275 LVK275 MFG275 MPC275 MYY275 NIU275 NSQ275 OCM275 OMI275 OWE275 PGA275 PPW275 PZS275 QJO275 QTK275 RDG275 RNC275 RWY275 SGU275 SQQ275 TAM275 TKI275 TUE275 UEA275 UNW275 UXS275 VHO275 VRK275 WBG275 WLC275 WUY275 IM275 WVC275 WLG275 WBK275 VRO275 VHS275 UXW275 UOA275 UEE275 TUI275 TKM275 TAQ275 SQU275 SGY275 RXC275 RNG275 RDK275 QTO275 QJS275 PZW275 PQA275 PGE275 OWI275 OMM275 OCQ275 NSU275 NIY275 MZC275 MPG275 MFK275 LVO275 LLS275 LBW275 KSA275 KIE275 JYI275 JOM275 JEQ275 IUU275 IKY275 IBC275 HRG275 HHK275 GXO275 GNS275 GDW275 FUA275 FKE275 FAI275 EQM275 EGQ275 DWU275 DMY275 DDC275 CTG275 CJK275 BZO275 BPS275 BFW275 AWA275 AME275 ACI275 SM275 IQ275 IX266:IX267 WBO352:WBO353 VRS352:VRS353 VHW352:VHW353 UYA352:UYA353 UOE352:UOE353 UEI352:UEI353 TUM352:TUM353 TKQ352:TKQ353 TAU352:TAU353 SQY352:SQY353 SHC352:SHC353 RXG352:RXG353 RNK352:RNK353 RDO352:RDO353 QTS352:QTS353 QJW352:QJW353 QAA352:QAA353 PQE352:PQE353 PGI352:PGI353 OWM352:OWM353 OMQ352:OMQ353 OCU352:OCU353 NSY352:NSY353 NJC352:NJC353 MZG352:MZG353 MPK352:MPK353 MFO352:MFO353 LVS352:LVS353 LLW352:LLW353 LCA352:LCA353 KSE352:KSE353 KII352:KII353 JYM352:JYM353 JOQ352:JOQ353 JEU352:JEU353 IUY352:IUY353 ILC352:ILC353 IBG352:IBG353 HRK352:HRK353 HHO352:HHO353 GXS352:GXS353 GNW352:GNW353 GEA352:GEA353 FUE352:FUE353 FKI352:FKI353 FAM352:FAM353 EQQ352:EQQ353 EGU352:EGU353 DWY352:DWY353 DNC352:DNC353 DDG352:DDG353 CTK352:CTK353 CJO352:CJO353 BZS352:BZS353 BPW352:BPW353 BGA352:BGA353 AWE352:AWE353 AMI352:AMI353 ACM352:ACM353 SQ352:SQ353 IU352:IU353 WVG352:WVG353 ACQ352:ACQ353 AMM352:AMM353 AWI352:AWI353 BGE352:BGE353 BQA352:BQA353 BZW352:BZW353 CJS352:CJS353 CTO352:CTO353 DDK352:DDK353 DNG352:DNG353 DXC352:DXC353 EGY352:EGY353 EQU352:EQU353 FAQ352:FAQ353 FKM352:FKM353 FUI352:FUI353 GEE352:GEE353 GOA352:GOA353 GXW352:GXW353 HHS352:HHS353 HRO352:HRO353 IBK352:IBK353 ILG352:ILG353 IVC352:IVC353 JEY352:JEY353 JOU352:JOU353 JYQ352:JYQ353 KIM352:KIM353 KSI352:KSI353 LCE352:LCE353 LMA352:LMA353 LVW352:LVW353 MFS352:MFS353 MPO352:MPO353 MZK352:MZK353 NJG352:NJG353 NTC352:NTC353 OCY352:OCY353 OMU352:OMU353 OWQ352:OWQ353 PGM352:PGM353 PQI352:PQI353 QAE352:QAE353 QKA352:QKA353 QTW352:QTW353 RDS352:RDS353 RNO352:RNO353 RXK352:RXK353 SHG352:SHG353 SRC352:SRC353 TAY352:TAY353 TKU352:TKU353 TUQ352:TUQ353 UEM352:UEM353 UOI352:UOI353 UYE352:UYE353 VIA352:VIA353 VRW352:VRW353 WBS352:WBS353 WLO352:WLO353 WVK352:WVK353 IY352:IY353 SU352:SU353 WLK352:WLK353 R352:R353 M345 WVN266:WVN267 WVJ266:WVJ267 WLR266:WLR267 WLN266:WLN267 WBV266:WBV267 WBR266:WBR267 VRZ266:VRZ267 VRV266:VRV267 VID266:VID267 VHZ266:VHZ267 UYH266:UYH267 UYD266:UYD267 UOL266:UOL267 UOH266:UOH267 UEP266:UEP267 UEL266:UEL267 TUT266:TUT267 TUP266:TUP267 TKX266:TKX267 TKT266:TKT267 TBB266:TBB267 TAX266:TAX267 SRF266:SRF267 SRB266:SRB267 SHJ266:SHJ267 SHF266:SHF267 RXN266:RXN267 RXJ266:RXJ267 RNR266:RNR267 RNN266:RNN267 RDV266:RDV267 RDR266:RDR267 QTZ266:QTZ267 QTV266:QTV267 QKD266:QKD267 QJZ266:QJZ267 QAH266:QAH267 QAD266:QAD267 PQL266:PQL267 PQH266:PQH267 PGP266:PGP267 PGL266:PGL267 OWT266:OWT267 OWP266:OWP267 OMX266:OMX267 OMT266:OMT267 ODB266:ODB267 OCX266:OCX267 NTF266:NTF267 NTB266:NTB267 NJJ266:NJJ267 NJF266:NJF267 MZN266:MZN267 MZJ266:MZJ267 MPR266:MPR267 MPN266:MPN267 MFV266:MFV267 MFR266:MFR267 LVZ266:LVZ267 LVV266:LVV267 LMD266:LMD267 LLZ266:LLZ267 LCH266:LCH267 LCD266:LCD267 KSL266:KSL267 KSH266:KSH267 KIP266:KIP267 KIL266:KIL267 JYT266:JYT267 JYP266:JYP267 JOX266:JOX267 JOT266:JOT267 JFB266:JFB267 JEX266:JEX267 IVF266:IVF267 IVB266:IVB267 ILJ266:ILJ267 ILF266:ILF267 IBN266:IBN267 IBJ266:IBJ267 HRR266:HRR267 HRN266:HRN267 HHV266:HHV267 HHR266:HHR267 GXZ266:GXZ267 GXV266:GXV267 GOD266:GOD267 GNZ266:GNZ267 GEH266:GEH267 GED266:GED267 FUL266:FUL267 FUH266:FUH267 FKP266:FKP267 FKL266:FKL267 FAT266:FAT267 FAP266:FAP267 EQX266:EQX267 EQT266:EQT267 EHB266:EHB267 EGX266:EGX267 DXF266:DXF267 DXB266:DXB267 DNJ266:DNJ267 DNF266:DNF267 DDN266:DDN267 DDJ266:DDJ267 CTR266:CTR267 CTN266:CTN267 CJV266:CJV267 CJR266:CJR267 BZZ266:BZZ267 BZV266:BZV267 BQD266:BQD267 BPZ266:BPZ267 BGH266:BGH267 BGD266:BGD267 AWL266:AWL267 AWH266:AWH267 AMP266:AMP267 AML266:AML267 ACT266:ACT267 ACP266:ACP267 SX266:SX267 ST266:ST267 JB266:JB267 WSL294 WKG280 WKC280 WAK280 WAG280 VQO280 VQK280 VGS280 VGO280 UWW280 UWS280 UNA280 UMW280 UDE280 UDA280 TTI280 TTE280 TJM280 TJI280 SZQ280 SZM280 SPU280 SPQ280 SFY280 SFU280 RWC280 RVY280 RMG280 RMC280 RCK280 RCG280 QSO280 QSK280 QIS280 QIO280 PYW280 PYS280 PPA280 POW280 PFE280 PFA280 OVI280 OVE280 OLM280 OLI280 OBQ280 OBM280 NRU280 NRQ280 NHY280 NHU280 MYC280 MXY280 MOG280 MOC280 MEK280 MEG280 LUO280 LUK280 LKS280 LKO280 LAW280 LAS280 KRA280 KQW280 KHE280 KHA280 JXI280 JXE280 JNM280 JNI280 JDQ280 JDM280 ITU280 ITQ280 IJY280 IJU280 IAC280 HZY280 HQG280 HQC280 HGK280 HGG280 GWO280 GWK280 GMS280 GMO280 GCW280 GCS280 FTA280 FSW280 FJE280 FJA280 EZI280 EZE280 EPM280 EPI280 EFQ280 EFM280 DVU280 DVQ280 DLY280 DLU280 DCC280 DBY280 CSG280 CSC280 CIK280 CIG280 BYO280 BYK280 BOS280 BOO280 BEW280 BES280 AVA280 AUW280 ALE280 ALA280 ABI280 ABE280 RM280 RI280 HQ280 HM280 Q276:Q279 WUC280 M230:M232 WSK281 WIS281 WIO281 VYW281 VYS281 VPA281 VOW281 VFE281 VFA281 UVI281 UVE281 ULM281 ULI281 UBQ281 UBM281 TRU281 TRQ281 THY281 THU281 SYC281 SXY281 SOG281 SOC281 SEK281 SEG281 RUO281 RUK281 RKS281 RKO281 RAW281 RAS281 QRA281 QQW281 QHE281 QHA281 PXI281 PXE281 PNM281 PNI281 PDQ281 PDM281 OTU281 OTQ281 OJY281 OJU281 OAC281 NZY281 NQG281 NQC281 NGK281 NGG281 MWO281 MWK281 MMS281 MMO281 MCW281 MCS281 LTA281 LSW281 LJE281 LJA281 KZI281 KZE281 KPM281 KPI281 KFQ281 KFM281 JVU281 JVQ281 JLY281 JLU281 JCC281 JBY281 ISG281 ISC281 IIK281 IIG281 HYO281 HYK281 HOS281 HOO281 HEW281 HES281 GVA281 GUW281 GLE281 GLA281 GBI281 GBE281 FRM281 FRI281 FHQ281 FHM281 EXU281 EXQ281 ENY281 ENU281 EEC281 EDY281 DUG281 DUC281 DKK281 DKG281 DAO281 DAK281 CQS281 CQO281 CGW281 CGS281 BXA281 BWW281 BNE281 BNA281 BDI281 BDE281 ATM281 ATI281 AJQ281 AJM281 ZU281 ZQ281 PY281 PU281 GC281 FY281 M272:M274 WSH294 WIP294 WIL294 VYT294 VYP294 VOX294 VOT294 VFB294 VEX294 UVF294 UVB294 ULJ294 ULF294 UBN294 UBJ294 TRR294 TRN294 THV294 THR294 SXZ294 SXV294 SOD294 SNZ294 SEH294 SED294 RUL294 RUH294 RKP294 RKL294 RAT294 RAP294 QQX294 QQT294 QHB294 QGX294 PXF294 PXB294 PNJ294 PNF294 PDN294 PDJ294 OTR294 OTN294 OJV294 OJR294 NZZ294 NZV294 NQD294 NPZ294 NGH294 NGD294 MWL294 MWH294 MMP294 MML294 MCT294 MCP294 LSX294 LST294 LJB294 LIX294 KZF294 KZB294 KPJ294 KPF294 KFN294 KFJ294 JVR294 JVN294 JLV294 JLR294 JBZ294 JBV294 ISD294 IRZ294 IIH294 IID294 HYL294 HYH294 HOP294 HOL294 HET294 HEP294 GUX294 GUT294 GLB294 GKX294 GBF294 GBB294 FRJ294 FRF294 FHN294 FHJ294 EXR294 EXN294 ENV294 ENR294 EDZ294 EDV294 DUD294 DTZ294 DKH294 DKD294 DAL294 DAH294 CQP294 CQL294 CGT294 CGP294 BWX294 BWT294 BNB294 BMX294 BDF294 BDB294 ATJ294 ATF294 AJN294 AJJ294 ZR294 ZN294 PV294 PR294 FZ294 FV294 M276:M279 Q332 M281:M296 Q161:Q167 Q203 WVY203 M203:N203 JI203:JJ203 TE203:TF203 ADA203:ADB203 AMW203:AMX203 AWS203:AWT203 BGO203:BGP203 BQK203:BQL203 CAG203:CAH203 CKC203:CKD203 CTY203:CTZ203 DDU203:DDV203 DNQ203:DNR203 DXM203:DXN203 EHI203:EHJ203 ERE203:ERF203 FBA203:FBB203 FKW203:FKX203 FUS203:FUT203 GEO203:GEP203 GOK203:GOL203 GYG203:GYH203 HIC203:HID203 HRY203:HRZ203 IBU203:IBV203 ILQ203:ILR203 IVM203:IVN203 JFI203:JFJ203 JPE203:JPF203 JZA203:JZB203 KIW203:KIX203 KSS203:KST203 LCO203:LCP203 LMK203:LML203 LWG203:LWH203 MGC203:MGD203 MPY203:MPZ203 MZU203:MZV203 NJQ203:NJR203 NTM203:NTN203 ODI203:ODJ203 ONE203:ONF203 OXA203:OXB203 PGW203:PGX203 PQS203:PQT203 QAO203:QAP203 QKK203:QKL203 QUG203:QUH203 REC203:RED203 RNY203:RNZ203 RXU203:RXV203 SHQ203:SHR203 SRM203:SRN203 TBI203:TBJ203 TLE203:TLF203 TVA203:TVB203 UEW203:UEX203 UOS203:UOT203 UYO203:UYP203 VIK203:VIL203 VSG203:VSH203 WCC203:WCD203 WLY203:WLZ203 WVU203:WVV203 JM203 TI203 ADE203 ANA203 AWW203 BGS203 BQO203 CAK203 CKG203 CUC203 DDY203 DNU203 DXQ203 EHM203 ERI203 FBE203 FLA203 FUW203 GES203 GOO203 GYK203 HIG203 HSC203 IBY203 ILU203 IVQ203 JFM203 JPI203 JZE203 KJA203 KSW203 LCS203 LMO203 LWK203 MGG203 MQC203 MZY203 NJU203 NTQ203 ODM203 ONI203 OXE203 PHA203 PQW203 QAS203 QKO203 QUK203 REG203 ROC203 RXY203 SHU203 SRQ203 TBM203 TLI203 TVE203 UFA203 UOW203 UYS203 VIO203 VSK203 WCG203 J333 M316:M317 WTY318:WTY319 WKG318:WKG319 WKC318:WKC319 WAK318:WAK319 WAG318:WAG319 VQO318:VQO319 VQK318:VQK319 VGS318:VGS319 VGO318:VGO319 UWW318:UWW319 UWS318:UWS319 UNA318:UNA319 UMW318:UMW319 UDE318:UDE319 UDA318:UDA319 TTI318:TTI319 TTE318:TTE319 TJM318:TJM319 TJI318:TJI319 SZQ318:SZQ319 SZM318:SZM319 SPU318:SPU319 SPQ318:SPQ319 SFY318:SFY319 SFU318:SFU319 RWC318:RWC319 RVY318:RVY319 RMG318:RMG319 RMC318:RMC319 RCK318:RCK319 RCG318:RCG319 QSO318:QSO319 QSK318:QSK319 QIS318:QIS319 QIO318:QIO319 PYW318:PYW319 PYS318:PYS319 PPA318:PPA319 POW318:POW319 PFE318:PFE319 PFA318:PFA319 OVI318:OVI319 OVE318:OVE319 OLM318:OLM319 OLI318:OLI319 OBQ318:OBQ319 OBM318:OBM319 NRU318:NRU319 NRQ318:NRQ319 NHY318:NHY319 NHU318:NHU319 MYC318:MYC319 MXY318:MXY319 MOG318:MOG319 MOC318:MOC319 MEK318:MEK319 MEG318:MEG319 LUO318:LUO319 LUK318:LUK319 LKS318:LKS319 LKO318:LKO319 LAW318:LAW319 LAS318:LAS319 KRA318:KRA319 KQW318:KQW319 KHE318:KHE319 KHA318:KHA319 JXI318:JXI319 JXE318:JXE319 JNM318:JNM319 JNI318:JNI319 JDQ318:JDQ319 JDM318:JDM319 ITU318:ITU319 ITQ318:ITQ319 IJY318:IJY319 IJU318:IJU319 IAC318:IAC319 HZY318:HZY319 HQG318:HQG319 HQC318:HQC319 HGK318:HGK319 HGG318:HGG319 GWO318:GWO319 GWK318:GWK319 GMS318:GMS319 GMO318:GMO319 GCW318:GCW319 GCS318:GCS319 FTA318:FTA319 FSW318:FSW319 FJE318:FJE319 FJA318:FJA319 EZI318:EZI319 EZE318:EZE319 EPM318:EPM319 EPI318:EPI319 EFQ318:EFQ319 EFM318:EFM319 DVU318:DVU319 DVQ318:DVQ319 DLY318:DLY319 DLU318:DLU319 DCC318:DCC319 DBY318:DBY319 CSG318:CSG319 CSC318:CSC319 CIK318:CIK319 CIG318:CIG319 BYO318:BYO319 BYK318:BYK319 BOS318:BOS319 BOO318:BOO319 BEW318:BEW319 BES318:BES319 AVA318:AVA319 AUW318:AUW319 ALE318:ALE319 ALA318:ALA319 ABI318:ABI319 ABE318:ABE319 RM318:RM319 RI318:RI319 HQ318:HQ319 HM318:HM319 WUC335 WMC203 WUC318:WUC319 K334 WTY335 WKG335 WKC335 WAK335 WAG335 VQO335 VQK335 VGS335 VGO335 UWW335 UWS335 UNA335 UMW335 UDE335 UDA335 TTI335 TTE335 TJM335 TJI335 SZQ335 SZM335 SPU335 SPQ335 SFY335 SFU335 RWC335 RVY335 RMG335 RMC335 RCK335 RCG335 QSO335 QSK335 QIS335 QIO335 PYW335 PYS335 PPA335 POW335 PFE335 PFA335 OVI335 OVE335 OLM335 OLI335 OBQ335 OBM335 NRU335 NRQ335 NHY335 NHU335 MYC335 MXY335 MOG335 MOC335 MEK335 MEG335 LUO335 LUK335 LKS335 LKO335 LAW335 LAS335 KRA335 KQW335 KHE335 KHA335 JXI335 JXE335 JNM335 JNI335 JDQ335 JDM335 ITU335 ITQ335 IJY335 IJU335 IAC335 HZY335 HQG335 HQC335 HGK335 HGG335 GWO335 GWK335 GMS335 GMO335 GCW335 GCS335 FTA335 FSW335 FJE335 FJA335 EZI335 EZE335 EPM335 EPI335 EFQ335 EFM335 DVU335 DVQ335 DLY335 DLU335 DCC335 DBY335 CSG335 CSC335 CIK335 CIG335 BYO335 BYK335 BOS335 BOO335 BEW335 BES335 AVA335 AUW335 ALE335 ALA335 ABI335 ABE335 RM335 RI335 HQ335 M320:M332 N336:N344 R336:R344 N352:N353 R346 N346 ACK355:ACK1145 Q347:Q351 M347:M351">
      <formula1>9</formula1>
    </dataValidation>
    <dataValidation type="textLength" operator="equal" allowBlank="1" showInputMessage="1" showErrorMessage="1" error="БИН должен содержать 12 символов" sqref="WWU983312:WWU984184 AY65814:AY66686 KI65808:KI66680 UE65808:UE66680 AEA65808:AEA66680 ANW65808:ANW66680 AXS65808:AXS66680 BHO65808:BHO66680 BRK65808:BRK66680 CBG65808:CBG66680 CLC65808:CLC66680 CUY65808:CUY66680 DEU65808:DEU66680 DOQ65808:DOQ66680 DYM65808:DYM66680 EII65808:EII66680 ESE65808:ESE66680 FCA65808:FCA66680 FLW65808:FLW66680 FVS65808:FVS66680 GFO65808:GFO66680 GPK65808:GPK66680 GZG65808:GZG66680 HJC65808:HJC66680 HSY65808:HSY66680 ICU65808:ICU66680 IMQ65808:IMQ66680 IWM65808:IWM66680 JGI65808:JGI66680 JQE65808:JQE66680 KAA65808:KAA66680 KJW65808:KJW66680 KTS65808:KTS66680 LDO65808:LDO66680 LNK65808:LNK66680 LXG65808:LXG66680 MHC65808:MHC66680 MQY65808:MQY66680 NAU65808:NAU66680 NKQ65808:NKQ66680 NUM65808:NUM66680 OEI65808:OEI66680 OOE65808:OOE66680 OYA65808:OYA66680 PHW65808:PHW66680 PRS65808:PRS66680 QBO65808:QBO66680 QLK65808:QLK66680 QVG65808:QVG66680 RFC65808:RFC66680 ROY65808:ROY66680 RYU65808:RYU66680 SIQ65808:SIQ66680 SSM65808:SSM66680 TCI65808:TCI66680 TME65808:TME66680 TWA65808:TWA66680 UFW65808:UFW66680 UPS65808:UPS66680 UZO65808:UZO66680 VJK65808:VJK66680 VTG65808:VTG66680 WDC65808:WDC66680 WMY65808:WMY66680 WWU65808:WWU66680 AY131350:AY132222 KI131344:KI132216 UE131344:UE132216 AEA131344:AEA132216 ANW131344:ANW132216 AXS131344:AXS132216 BHO131344:BHO132216 BRK131344:BRK132216 CBG131344:CBG132216 CLC131344:CLC132216 CUY131344:CUY132216 DEU131344:DEU132216 DOQ131344:DOQ132216 DYM131344:DYM132216 EII131344:EII132216 ESE131344:ESE132216 FCA131344:FCA132216 FLW131344:FLW132216 FVS131344:FVS132216 GFO131344:GFO132216 GPK131344:GPK132216 GZG131344:GZG132216 HJC131344:HJC132216 HSY131344:HSY132216 ICU131344:ICU132216 IMQ131344:IMQ132216 IWM131344:IWM132216 JGI131344:JGI132216 JQE131344:JQE132216 KAA131344:KAA132216 KJW131344:KJW132216 KTS131344:KTS132216 LDO131344:LDO132216 LNK131344:LNK132216 LXG131344:LXG132216 MHC131344:MHC132216 MQY131344:MQY132216 NAU131344:NAU132216 NKQ131344:NKQ132216 NUM131344:NUM132216 OEI131344:OEI132216 OOE131344:OOE132216 OYA131344:OYA132216 PHW131344:PHW132216 PRS131344:PRS132216 QBO131344:QBO132216 QLK131344:QLK132216 QVG131344:QVG132216 RFC131344:RFC132216 ROY131344:ROY132216 RYU131344:RYU132216 SIQ131344:SIQ132216 SSM131344:SSM132216 TCI131344:TCI132216 TME131344:TME132216 TWA131344:TWA132216 UFW131344:UFW132216 UPS131344:UPS132216 UZO131344:UZO132216 VJK131344:VJK132216 VTG131344:VTG132216 WDC131344:WDC132216 WMY131344:WMY132216 WWU131344:WWU132216 AY196886:AY197758 KI196880:KI197752 UE196880:UE197752 AEA196880:AEA197752 ANW196880:ANW197752 AXS196880:AXS197752 BHO196880:BHO197752 BRK196880:BRK197752 CBG196880:CBG197752 CLC196880:CLC197752 CUY196880:CUY197752 DEU196880:DEU197752 DOQ196880:DOQ197752 DYM196880:DYM197752 EII196880:EII197752 ESE196880:ESE197752 FCA196880:FCA197752 FLW196880:FLW197752 FVS196880:FVS197752 GFO196880:GFO197752 GPK196880:GPK197752 GZG196880:GZG197752 HJC196880:HJC197752 HSY196880:HSY197752 ICU196880:ICU197752 IMQ196880:IMQ197752 IWM196880:IWM197752 JGI196880:JGI197752 JQE196880:JQE197752 KAA196880:KAA197752 KJW196880:KJW197752 KTS196880:KTS197752 LDO196880:LDO197752 LNK196880:LNK197752 LXG196880:LXG197752 MHC196880:MHC197752 MQY196880:MQY197752 NAU196880:NAU197752 NKQ196880:NKQ197752 NUM196880:NUM197752 OEI196880:OEI197752 OOE196880:OOE197752 OYA196880:OYA197752 PHW196880:PHW197752 PRS196880:PRS197752 QBO196880:QBO197752 QLK196880:QLK197752 QVG196880:QVG197752 RFC196880:RFC197752 ROY196880:ROY197752 RYU196880:RYU197752 SIQ196880:SIQ197752 SSM196880:SSM197752 TCI196880:TCI197752 TME196880:TME197752 TWA196880:TWA197752 UFW196880:UFW197752 UPS196880:UPS197752 UZO196880:UZO197752 VJK196880:VJK197752 VTG196880:VTG197752 WDC196880:WDC197752 WMY196880:WMY197752 WWU196880:WWU197752 AY262422:AY263294 KI262416:KI263288 UE262416:UE263288 AEA262416:AEA263288 ANW262416:ANW263288 AXS262416:AXS263288 BHO262416:BHO263288 BRK262416:BRK263288 CBG262416:CBG263288 CLC262416:CLC263288 CUY262416:CUY263288 DEU262416:DEU263288 DOQ262416:DOQ263288 DYM262416:DYM263288 EII262416:EII263288 ESE262416:ESE263288 FCA262416:FCA263288 FLW262416:FLW263288 FVS262416:FVS263288 GFO262416:GFO263288 GPK262416:GPK263288 GZG262416:GZG263288 HJC262416:HJC263288 HSY262416:HSY263288 ICU262416:ICU263288 IMQ262416:IMQ263288 IWM262416:IWM263288 JGI262416:JGI263288 JQE262416:JQE263288 KAA262416:KAA263288 KJW262416:KJW263288 KTS262416:KTS263288 LDO262416:LDO263288 LNK262416:LNK263288 LXG262416:LXG263288 MHC262416:MHC263288 MQY262416:MQY263288 NAU262416:NAU263288 NKQ262416:NKQ263288 NUM262416:NUM263288 OEI262416:OEI263288 OOE262416:OOE263288 OYA262416:OYA263288 PHW262416:PHW263288 PRS262416:PRS263288 QBO262416:QBO263288 QLK262416:QLK263288 QVG262416:QVG263288 RFC262416:RFC263288 ROY262416:ROY263288 RYU262416:RYU263288 SIQ262416:SIQ263288 SSM262416:SSM263288 TCI262416:TCI263288 TME262416:TME263288 TWA262416:TWA263288 UFW262416:UFW263288 UPS262416:UPS263288 UZO262416:UZO263288 VJK262416:VJK263288 VTG262416:VTG263288 WDC262416:WDC263288 WMY262416:WMY263288 WWU262416:WWU263288 AY327958:AY328830 KI327952:KI328824 UE327952:UE328824 AEA327952:AEA328824 ANW327952:ANW328824 AXS327952:AXS328824 BHO327952:BHO328824 BRK327952:BRK328824 CBG327952:CBG328824 CLC327952:CLC328824 CUY327952:CUY328824 DEU327952:DEU328824 DOQ327952:DOQ328824 DYM327952:DYM328824 EII327952:EII328824 ESE327952:ESE328824 FCA327952:FCA328824 FLW327952:FLW328824 FVS327952:FVS328824 GFO327952:GFO328824 GPK327952:GPK328824 GZG327952:GZG328824 HJC327952:HJC328824 HSY327952:HSY328824 ICU327952:ICU328824 IMQ327952:IMQ328824 IWM327952:IWM328824 JGI327952:JGI328824 JQE327952:JQE328824 KAA327952:KAA328824 KJW327952:KJW328824 KTS327952:KTS328824 LDO327952:LDO328824 LNK327952:LNK328824 LXG327952:LXG328824 MHC327952:MHC328824 MQY327952:MQY328824 NAU327952:NAU328824 NKQ327952:NKQ328824 NUM327952:NUM328824 OEI327952:OEI328824 OOE327952:OOE328824 OYA327952:OYA328824 PHW327952:PHW328824 PRS327952:PRS328824 QBO327952:QBO328824 QLK327952:QLK328824 QVG327952:QVG328824 RFC327952:RFC328824 ROY327952:ROY328824 RYU327952:RYU328824 SIQ327952:SIQ328824 SSM327952:SSM328824 TCI327952:TCI328824 TME327952:TME328824 TWA327952:TWA328824 UFW327952:UFW328824 UPS327952:UPS328824 UZO327952:UZO328824 VJK327952:VJK328824 VTG327952:VTG328824 WDC327952:WDC328824 WMY327952:WMY328824 WWU327952:WWU328824 AY393494:AY394366 KI393488:KI394360 UE393488:UE394360 AEA393488:AEA394360 ANW393488:ANW394360 AXS393488:AXS394360 BHO393488:BHO394360 BRK393488:BRK394360 CBG393488:CBG394360 CLC393488:CLC394360 CUY393488:CUY394360 DEU393488:DEU394360 DOQ393488:DOQ394360 DYM393488:DYM394360 EII393488:EII394360 ESE393488:ESE394360 FCA393488:FCA394360 FLW393488:FLW394360 FVS393488:FVS394360 GFO393488:GFO394360 GPK393488:GPK394360 GZG393488:GZG394360 HJC393488:HJC394360 HSY393488:HSY394360 ICU393488:ICU394360 IMQ393488:IMQ394360 IWM393488:IWM394360 JGI393488:JGI394360 JQE393488:JQE394360 KAA393488:KAA394360 KJW393488:KJW394360 KTS393488:KTS394360 LDO393488:LDO394360 LNK393488:LNK394360 LXG393488:LXG394360 MHC393488:MHC394360 MQY393488:MQY394360 NAU393488:NAU394360 NKQ393488:NKQ394360 NUM393488:NUM394360 OEI393488:OEI394360 OOE393488:OOE394360 OYA393488:OYA394360 PHW393488:PHW394360 PRS393488:PRS394360 QBO393488:QBO394360 QLK393488:QLK394360 QVG393488:QVG394360 RFC393488:RFC394360 ROY393488:ROY394360 RYU393488:RYU394360 SIQ393488:SIQ394360 SSM393488:SSM394360 TCI393488:TCI394360 TME393488:TME394360 TWA393488:TWA394360 UFW393488:UFW394360 UPS393488:UPS394360 UZO393488:UZO394360 VJK393488:VJK394360 VTG393488:VTG394360 WDC393488:WDC394360 WMY393488:WMY394360 WWU393488:WWU394360 AY459030:AY459902 KI459024:KI459896 UE459024:UE459896 AEA459024:AEA459896 ANW459024:ANW459896 AXS459024:AXS459896 BHO459024:BHO459896 BRK459024:BRK459896 CBG459024:CBG459896 CLC459024:CLC459896 CUY459024:CUY459896 DEU459024:DEU459896 DOQ459024:DOQ459896 DYM459024:DYM459896 EII459024:EII459896 ESE459024:ESE459896 FCA459024:FCA459896 FLW459024:FLW459896 FVS459024:FVS459896 GFO459024:GFO459896 GPK459024:GPK459896 GZG459024:GZG459896 HJC459024:HJC459896 HSY459024:HSY459896 ICU459024:ICU459896 IMQ459024:IMQ459896 IWM459024:IWM459896 JGI459024:JGI459896 JQE459024:JQE459896 KAA459024:KAA459896 KJW459024:KJW459896 KTS459024:KTS459896 LDO459024:LDO459896 LNK459024:LNK459896 LXG459024:LXG459896 MHC459024:MHC459896 MQY459024:MQY459896 NAU459024:NAU459896 NKQ459024:NKQ459896 NUM459024:NUM459896 OEI459024:OEI459896 OOE459024:OOE459896 OYA459024:OYA459896 PHW459024:PHW459896 PRS459024:PRS459896 QBO459024:QBO459896 QLK459024:QLK459896 QVG459024:QVG459896 RFC459024:RFC459896 ROY459024:ROY459896 RYU459024:RYU459896 SIQ459024:SIQ459896 SSM459024:SSM459896 TCI459024:TCI459896 TME459024:TME459896 TWA459024:TWA459896 UFW459024:UFW459896 UPS459024:UPS459896 UZO459024:UZO459896 VJK459024:VJK459896 VTG459024:VTG459896 WDC459024:WDC459896 WMY459024:WMY459896 WWU459024:WWU459896 AY524566:AY525438 KI524560:KI525432 UE524560:UE525432 AEA524560:AEA525432 ANW524560:ANW525432 AXS524560:AXS525432 BHO524560:BHO525432 BRK524560:BRK525432 CBG524560:CBG525432 CLC524560:CLC525432 CUY524560:CUY525432 DEU524560:DEU525432 DOQ524560:DOQ525432 DYM524560:DYM525432 EII524560:EII525432 ESE524560:ESE525432 FCA524560:FCA525432 FLW524560:FLW525432 FVS524560:FVS525432 GFO524560:GFO525432 GPK524560:GPK525432 GZG524560:GZG525432 HJC524560:HJC525432 HSY524560:HSY525432 ICU524560:ICU525432 IMQ524560:IMQ525432 IWM524560:IWM525432 JGI524560:JGI525432 JQE524560:JQE525432 KAA524560:KAA525432 KJW524560:KJW525432 KTS524560:KTS525432 LDO524560:LDO525432 LNK524560:LNK525432 LXG524560:LXG525432 MHC524560:MHC525432 MQY524560:MQY525432 NAU524560:NAU525432 NKQ524560:NKQ525432 NUM524560:NUM525432 OEI524560:OEI525432 OOE524560:OOE525432 OYA524560:OYA525432 PHW524560:PHW525432 PRS524560:PRS525432 QBO524560:QBO525432 QLK524560:QLK525432 QVG524560:QVG525432 RFC524560:RFC525432 ROY524560:ROY525432 RYU524560:RYU525432 SIQ524560:SIQ525432 SSM524560:SSM525432 TCI524560:TCI525432 TME524560:TME525432 TWA524560:TWA525432 UFW524560:UFW525432 UPS524560:UPS525432 UZO524560:UZO525432 VJK524560:VJK525432 VTG524560:VTG525432 WDC524560:WDC525432 WMY524560:WMY525432 WWU524560:WWU525432 AY590102:AY590974 KI590096:KI590968 UE590096:UE590968 AEA590096:AEA590968 ANW590096:ANW590968 AXS590096:AXS590968 BHO590096:BHO590968 BRK590096:BRK590968 CBG590096:CBG590968 CLC590096:CLC590968 CUY590096:CUY590968 DEU590096:DEU590968 DOQ590096:DOQ590968 DYM590096:DYM590968 EII590096:EII590968 ESE590096:ESE590968 FCA590096:FCA590968 FLW590096:FLW590968 FVS590096:FVS590968 GFO590096:GFO590968 GPK590096:GPK590968 GZG590096:GZG590968 HJC590096:HJC590968 HSY590096:HSY590968 ICU590096:ICU590968 IMQ590096:IMQ590968 IWM590096:IWM590968 JGI590096:JGI590968 JQE590096:JQE590968 KAA590096:KAA590968 KJW590096:KJW590968 KTS590096:KTS590968 LDO590096:LDO590968 LNK590096:LNK590968 LXG590096:LXG590968 MHC590096:MHC590968 MQY590096:MQY590968 NAU590096:NAU590968 NKQ590096:NKQ590968 NUM590096:NUM590968 OEI590096:OEI590968 OOE590096:OOE590968 OYA590096:OYA590968 PHW590096:PHW590968 PRS590096:PRS590968 QBO590096:QBO590968 QLK590096:QLK590968 QVG590096:QVG590968 RFC590096:RFC590968 ROY590096:ROY590968 RYU590096:RYU590968 SIQ590096:SIQ590968 SSM590096:SSM590968 TCI590096:TCI590968 TME590096:TME590968 TWA590096:TWA590968 UFW590096:UFW590968 UPS590096:UPS590968 UZO590096:UZO590968 VJK590096:VJK590968 VTG590096:VTG590968 WDC590096:WDC590968 WMY590096:WMY590968 WWU590096:WWU590968 AY655638:AY656510 KI655632:KI656504 UE655632:UE656504 AEA655632:AEA656504 ANW655632:ANW656504 AXS655632:AXS656504 BHO655632:BHO656504 BRK655632:BRK656504 CBG655632:CBG656504 CLC655632:CLC656504 CUY655632:CUY656504 DEU655632:DEU656504 DOQ655632:DOQ656504 DYM655632:DYM656504 EII655632:EII656504 ESE655632:ESE656504 FCA655632:FCA656504 FLW655632:FLW656504 FVS655632:FVS656504 GFO655632:GFO656504 GPK655632:GPK656504 GZG655632:GZG656504 HJC655632:HJC656504 HSY655632:HSY656504 ICU655632:ICU656504 IMQ655632:IMQ656504 IWM655632:IWM656504 JGI655632:JGI656504 JQE655632:JQE656504 KAA655632:KAA656504 KJW655632:KJW656504 KTS655632:KTS656504 LDO655632:LDO656504 LNK655632:LNK656504 LXG655632:LXG656504 MHC655632:MHC656504 MQY655632:MQY656504 NAU655632:NAU656504 NKQ655632:NKQ656504 NUM655632:NUM656504 OEI655632:OEI656504 OOE655632:OOE656504 OYA655632:OYA656504 PHW655632:PHW656504 PRS655632:PRS656504 QBO655632:QBO656504 QLK655632:QLK656504 QVG655632:QVG656504 RFC655632:RFC656504 ROY655632:ROY656504 RYU655632:RYU656504 SIQ655632:SIQ656504 SSM655632:SSM656504 TCI655632:TCI656504 TME655632:TME656504 TWA655632:TWA656504 UFW655632:UFW656504 UPS655632:UPS656504 UZO655632:UZO656504 VJK655632:VJK656504 VTG655632:VTG656504 WDC655632:WDC656504 WMY655632:WMY656504 WWU655632:WWU656504 AY721174:AY722046 KI721168:KI722040 UE721168:UE722040 AEA721168:AEA722040 ANW721168:ANW722040 AXS721168:AXS722040 BHO721168:BHO722040 BRK721168:BRK722040 CBG721168:CBG722040 CLC721168:CLC722040 CUY721168:CUY722040 DEU721168:DEU722040 DOQ721168:DOQ722040 DYM721168:DYM722040 EII721168:EII722040 ESE721168:ESE722040 FCA721168:FCA722040 FLW721168:FLW722040 FVS721168:FVS722040 GFO721168:GFO722040 GPK721168:GPK722040 GZG721168:GZG722040 HJC721168:HJC722040 HSY721168:HSY722040 ICU721168:ICU722040 IMQ721168:IMQ722040 IWM721168:IWM722040 JGI721168:JGI722040 JQE721168:JQE722040 KAA721168:KAA722040 KJW721168:KJW722040 KTS721168:KTS722040 LDO721168:LDO722040 LNK721168:LNK722040 LXG721168:LXG722040 MHC721168:MHC722040 MQY721168:MQY722040 NAU721168:NAU722040 NKQ721168:NKQ722040 NUM721168:NUM722040 OEI721168:OEI722040 OOE721168:OOE722040 OYA721168:OYA722040 PHW721168:PHW722040 PRS721168:PRS722040 QBO721168:QBO722040 QLK721168:QLK722040 QVG721168:QVG722040 RFC721168:RFC722040 ROY721168:ROY722040 RYU721168:RYU722040 SIQ721168:SIQ722040 SSM721168:SSM722040 TCI721168:TCI722040 TME721168:TME722040 TWA721168:TWA722040 UFW721168:UFW722040 UPS721168:UPS722040 UZO721168:UZO722040 VJK721168:VJK722040 VTG721168:VTG722040 WDC721168:WDC722040 WMY721168:WMY722040 WWU721168:WWU722040 AY786710:AY787582 KI786704:KI787576 UE786704:UE787576 AEA786704:AEA787576 ANW786704:ANW787576 AXS786704:AXS787576 BHO786704:BHO787576 BRK786704:BRK787576 CBG786704:CBG787576 CLC786704:CLC787576 CUY786704:CUY787576 DEU786704:DEU787576 DOQ786704:DOQ787576 DYM786704:DYM787576 EII786704:EII787576 ESE786704:ESE787576 FCA786704:FCA787576 FLW786704:FLW787576 FVS786704:FVS787576 GFO786704:GFO787576 GPK786704:GPK787576 GZG786704:GZG787576 HJC786704:HJC787576 HSY786704:HSY787576 ICU786704:ICU787576 IMQ786704:IMQ787576 IWM786704:IWM787576 JGI786704:JGI787576 JQE786704:JQE787576 KAA786704:KAA787576 KJW786704:KJW787576 KTS786704:KTS787576 LDO786704:LDO787576 LNK786704:LNK787576 LXG786704:LXG787576 MHC786704:MHC787576 MQY786704:MQY787576 NAU786704:NAU787576 NKQ786704:NKQ787576 NUM786704:NUM787576 OEI786704:OEI787576 OOE786704:OOE787576 OYA786704:OYA787576 PHW786704:PHW787576 PRS786704:PRS787576 QBO786704:QBO787576 QLK786704:QLK787576 QVG786704:QVG787576 RFC786704:RFC787576 ROY786704:ROY787576 RYU786704:RYU787576 SIQ786704:SIQ787576 SSM786704:SSM787576 TCI786704:TCI787576 TME786704:TME787576 TWA786704:TWA787576 UFW786704:UFW787576 UPS786704:UPS787576 UZO786704:UZO787576 VJK786704:VJK787576 VTG786704:VTG787576 WDC786704:WDC787576 WMY786704:WMY787576 WWU786704:WWU787576 AY852246:AY853118 KI852240:KI853112 UE852240:UE853112 AEA852240:AEA853112 ANW852240:ANW853112 AXS852240:AXS853112 BHO852240:BHO853112 BRK852240:BRK853112 CBG852240:CBG853112 CLC852240:CLC853112 CUY852240:CUY853112 DEU852240:DEU853112 DOQ852240:DOQ853112 DYM852240:DYM853112 EII852240:EII853112 ESE852240:ESE853112 FCA852240:FCA853112 FLW852240:FLW853112 FVS852240:FVS853112 GFO852240:GFO853112 GPK852240:GPK853112 GZG852240:GZG853112 HJC852240:HJC853112 HSY852240:HSY853112 ICU852240:ICU853112 IMQ852240:IMQ853112 IWM852240:IWM853112 JGI852240:JGI853112 JQE852240:JQE853112 KAA852240:KAA853112 KJW852240:KJW853112 KTS852240:KTS853112 LDO852240:LDO853112 LNK852240:LNK853112 LXG852240:LXG853112 MHC852240:MHC853112 MQY852240:MQY853112 NAU852240:NAU853112 NKQ852240:NKQ853112 NUM852240:NUM853112 OEI852240:OEI853112 OOE852240:OOE853112 OYA852240:OYA853112 PHW852240:PHW853112 PRS852240:PRS853112 QBO852240:QBO853112 QLK852240:QLK853112 QVG852240:QVG853112 RFC852240:RFC853112 ROY852240:ROY853112 RYU852240:RYU853112 SIQ852240:SIQ853112 SSM852240:SSM853112 TCI852240:TCI853112 TME852240:TME853112 TWA852240:TWA853112 UFW852240:UFW853112 UPS852240:UPS853112 UZO852240:UZO853112 VJK852240:VJK853112 VTG852240:VTG853112 WDC852240:WDC853112 WMY852240:WMY853112 WWU852240:WWU853112 AY917782:AY918654 KI917776:KI918648 UE917776:UE918648 AEA917776:AEA918648 ANW917776:ANW918648 AXS917776:AXS918648 BHO917776:BHO918648 BRK917776:BRK918648 CBG917776:CBG918648 CLC917776:CLC918648 CUY917776:CUY918648 DEU917776:DEU918648 DOQ917776:DOQ918648 DYM917776:DYM918648 EII917776:EII918648 ESE917776:ESE918648 FCA917776:FCA918648 FLW917776:FLW918648 FVS917776:FVS918648 GFO917776:GFO918648 GPK917776:GPK918648 GZG917776:GZG918648 HJC917776:HJC918648 HSY917776:HSY918648 ICU917776:ICU918648 IMQ917776:IMQ918648 IWM917776:IWM918648 JGI917776:JGI918648 JQE917776:JQE918648 KAA917776:KAA918648 KJW917776:KJW918648 KTS917776:KTS918648 LDO917776:LDO918648 LNK917776:LNK918648 LXG917776:LXG918648 MHC917776:MHC918648 MQY917776:MQY918648 NAU917776:NAU918648 NKQ917776:NKQ918648 NUM917776:NUM918648 OEI917776:OEI918648 OOE917776:OOE918648 OYA917776:OYA918648 PHW917776:PHW918648 PRS917776:PRS918648 QBO917776:QBO918648 QLK917776:QLK918648 QVG917776:QVG918648 RFC917776:RFC918648 ROY917776:ROY918648 RYU917776:RYU918648 SIQ917776:SIQ918648 SSM917776:SSM918648 TCI917776:TCI918648 TME917776:TME918648 TWA917776:TWA918648 UFW917776:UFW918648 UPS917776:UPS918648 UZO917776:UZO918648 VJK917776:VJK918648 VTG917776:VTG918648 WDC917776:WDC918648 WMY917776:WMY918648 WWU917776:WWU918648 AY983318:AY984190 KI983312:KI984184 UE983312:UE984184 AEA983312:AEA984184 ANW983312:ANW984184 AXS983312:AXS984184 BHO983312:BHO984184 BRK983312:BRK984184 CBG983312:CBG984184 CLC983312:CLC984184 CUY983312:CUY984184 DEU983312:DEU984184 DOQ983312:DOQ984184 DYM983312:DYM984184 EII983312:EII984184 ESE983312:ESE984184 FCA983312:FCA984184 FLW983312:FLW984184 FVS983312:FVS984184 GFO983312:GFO984184 GPK983312:GPK984184 GZG983312:GZG984184 HJC983312:HJC984184 HSY983312:HSY984184 ICU983312:ICU984184 IMQ983312:IMQ984184 IWM983312:IWM984184 JGI983312:JGI984184 JQE983312:JQE984184 KAA983312:KAA984184 KJW983312:KJW984184 KTS983312:KTS984184 LDO983312:LDO984184 LNK983312:LNK984184 LXG983312:LXG984184 MHC983312:MHC984184 MQY983312:MQY984184 NAU983312:NAU984184 NKQ983312:NKQ984184 NUM983312:NUM984184 OEI983312:OEI984184 OOE983312:OOE984184 OYA983312:OYA984184 PHW983312:PHW984184 PRS983312:PRS984184 QBO983312:QBO984184 QLK983312:QLK984184 QVG983312:QVG984184 RFC983312:RFC984184 ROY983312:ROY984184 RYU983312:RYU984184 SIQ983312:SIQ984184 SSM983312:SSM984184 TCI983312:TCI984184 TME983312:TME984184 TWA983312:TWA984184 UFW983312:UFW984184 UPS983312:UPS984184 UZO983312:UZO984184 VJK983312:VJK984184 VTG983312:VTG984184 WDC983312:WDC984184 WMY983312:WMY984184 WDC355:WDC1144 AY356:AY1150 VTG355:VTG1144 VJK355:VJK1144 UZO355:UZO1144 UPS355:UPS1144 UFW355:UFW1144 TWA355:TWA1144 TME355:TME1144 TCI355:TCI1144 SSM355:SSM1144 SIQ355:SIQ1144 RYU355:RYU1144 ROY355:ROY1144 RFC355:RFC1144 QVG355:QVG1144 QLK355:QLK1144 QBO355:QBO1144 PRS355:PRS1144 PHW355:PHW1144 OYA355:OYA1144 OOE355:OOE1144 OEI355:OEI1144 NUM355:NUM1144 NKQ355:NKQ1144 NAU355:NAU1144 MQY355:MQY1144 MHC355:MHC1144 LXG355:LXG1144 LNK355:LNK1144 LDO355:LDO1144 KTS355:KTS1144 KJW355:KJW1144 KAA355:KAA1144 JQE355:JQE1144 JGI355:JGI1144 IWM355:IWM1144 IMQ355:IMQ1144 ICU355:ICU1144 HSY355:HSY1144 HJC355:HJC1144 GZG355:GZG1144 GPK355:GPK1144 GFO355:GFO1144 FVS355:FVS1144 FLW355:FLW1144 FCA355:FCA1144 ESE355:ESE1144 EII355:EII1144 DYM355:DYM1144 DOQ355:DOQ1144 DEU355:DEU1144 CUY355:CUY1144 CLC355:CLC1144 CBG355:CBG1144 BRK355:BRK1144 BHO355:BHO1144 AXS355:AXS1144 ANW355:ANW1144 AEA355:AEA1144 UE355:UE1144 KI355:KI1144 WWU355:WWU1144 AY345 ANW22 AXS22 BHO22 BRK22 CBG22 CLC22 CUY22 DEU22 DOQ22 DYM22 EII22 ESE22 FCA22 FLW22 FVS22 GFO22 GPK22 GZG22 HJC22 HSY22 ICU22 IMQ22 IWM22 JGI22 JQE22 KAA22 KJW22 KTS22 LDO22 LNK22 LXG22 MHC22 MQY22 NAU22 NKQ22 NUM22 OEI22 OOE22 OYA22 PHW22 PRS22 QBO22 QLK22 QVG22 RFC22 ROY22 RYU22 SIQ22 SSM22 TCI22 TME22 TWA22 UFW22 UPS22 UZO22 VJK22 VTG22 WDC22 WMY22 WWU22 KI22 UE22 AEA22 AUY281 AXS161 BHO161 BRK161 CBG161 CLC161 CUY161 DEU161 DOQ161 DYM161 EII161 ESE161 FCA161 FLW161 FVS161 GFO161 GPK161 GZG161 HJC161 HSY161 ICU161 IMQ161 IWM161 JGI161 JQE161 KAA161 KJW161 KTS161 LDO161 LNK161 LXG161 MHC161 MQY161 NAU161 NKQ161 NUM161 OEI161 OOE161 OYA161 PHW161 PRS161 QBO161 QLK161 QVG161 RFC161 ROY161 RYU161 SIQ161 SSM161 TCI161 TME161 TWA161 UFW161 UPS161 UZO161 VJK161 VTG161 WDC161 WMY161 WWU161 KI161 UE161 AV160 AEA161 ANT160 ADX160 UB160 KF160 WWR160 WMV160 WCZ160 VTD160 VJH160 UZL160 UPP160 UFT160 TVX160 TMB160 TCF160 SSJ160 SIN160 RYR160 ROV160 REZ160 QVD160 QLH160 QBL160 PRP160 PHT160 OXX160 OOB160 OEF160 NUJ160 NKN160 NAR160 MQV160 MGZ160 LXD160 LNH160 LDL160 KTP160 KJT160 JZX160 JQB160 JGF160 IWJ160 IMN160 ICR160 HSV160 HIZ160 GZD160 GPH160 GFL160 FVP160 FLT160 FBX160 ESB160 EIF160 DYJ160 DON160 DER160 CUV160 CKZ160 CBD160 BRH160 BHL160 AXP160 ANW161 WCW352:WCW353 BGI280 WWO275 WMS275 WCW275 VTA275 VJE275 UZI275 UPM275 UFQ275 TVU275 TLY275 TCC275 SSG275 SIK275 RYO275 ROS275 REW275 QVA275 QLE275 QBI275 PRM275 PHQ275 OXU275 ONY275 OEC275 NUG275 NKK275 NAO275 MQS275 MGW275 LXA275 LNE275 LDI275 KTM275 KJQ275 JZU275 JPY275 JGC275 IWG275 IMK275 ICO275 HSS275 HIW275 GZA275 GPE275 GFI275 FVM275 FLQ275 FBU275 ERY275 EIC275 DYG275 DOK275 DEO275 CUS275 CKW275 CBA275 BRE275 BHI275 AXM275 ANQ275 ADU275 TY275 KC275 AV352:AV353 VTA352:VTA353 VJE352:VJE353 UZI352:UZI353 UPM352:UPM353 UFQ352:UFQ353 TVU352:TVU353 TLY352:TLY353 TCC352:TCC353 SSG352:SSG353 SIK352:SIK353 RYO352:RYO353 ROS352:ROS353 REW352:REW353 QVA352:QVA353 QLE352:QLE353 QBI352:QBI353 PRM352:PRM353 PHQ352:PHQ353 OXU352:OXU353 ONY352:ONY353 OEC352:OEC353 NUG352:NUG353 NKK352:NKK353 NAO352:NAO353 MQS352:MQS353 MGW352:MGW353 LXA352:LXA353 LNE352:LNE353 LDI352:LDI353 KTM352:KTM353 KJQ352:KJQ353 JZU352:JZU353 JPY352:JPY353 JGC352:JGC353 IWG352:IWG353 IMK352:IMK353 ICO352:ICO353 HSS352:HSS353 HIW352:HIW353 GZA352:GZA353 GPE352:GPE353 GFI352:GFI353 FVM352:FVM353 FLQ352:FLQ353 FBU352:FBU353 ERY352:ERY353 EIC352:EIC353 DYG352:DYG353 DOK352:DOK353 DEO352:DEO353 CUS352:CUS353 CKW352:CKW353 CBA352:CBA353 BRE352:BRE353 BHI352:BHI353 AXM352:AXM353 ANQ352:ANQ353 ADU352:ADU353 TY352:TY353 KC352:KC353 WWO352:WWO353 WMS352:WMS353 AY173:AY174 AY258:AY267 BHT266:BHT267 BRP266:BRP267 CBL266:CBL267 CLH266:CLH267 CVD266:CVD267 DEZ266:DEZ267 DOV266:DOV267 DYR266:DYR267 EIN266:EIN267 ESJ266:ESJ267 FCF266:FCF267 FMB266:FMB267 FVX266:FVX267 GFT266:GFT267 GPP266:GPP267 GZL266:GZL267 HJH266:HJH267 HTD266:HTD267 ICZ266:ICZ267 IMV266:IMV267 IWR266:IWR267 JGN266:JGN267 JQJ266:JQJ267 KAF266:KAF267 KKB266:KKB267 KTX266:KTX267 LDT266:LDT267 LNP266:LNP267 LXL266:LXL267 MHH266:MHH267 MRD266:MRD267 NAZ266:NAZ267 NKV266:NKV267 NUR266:NUR267 OEN266:OEN267 OOJ266:OOJ267 OYF266:OYF267 PIB266:PIB267 PRX266:PRX267 QBT266:QBT267 QLP266:QLP267 QVL266:QVL267 RFH266:RFH267 RPD266:RPD267 RYZ266:RYZ267 SIV266:SIV267 SSR266:SSR267 TCN266:TCN267 TMJ266:TMJ267 TWF266:TWF267 UGB266:UGB267 UPX266:UPX267 UZT266:UZT267 VJP266:VJP267 VTL266:VTL267 WDH266:WDH267 WND266:WND267 WWZ266:WWZ267 KN266:KN267 UJ266:UJ267 AEF266:AEF267 AOB266:AOB267 AXX266:AXX267 AUV294 AY277:AY278 BQE280 CAA280 CJW280 CTS280 DDO280 DNK280 DXG280 EHC280 EQY280 FAU280 FKQ280 FUM280 GEI280 GOE280 GYA280 HHW280 HRS280 IBO280 ILK280 IVG280 JFC280 JOY280 JYU280 KIQ280 KSM280 LCI280 LME280 LWA280 MFW280 MPS280 MZO280 NJK280 NTG280 ODC280 OMY280 OWU280 PGQ280 PQM280 QAI280 QKE280 QUA280 RDW280 RNS280 RXO280 SHK280 SRG280 TBC280 TKY280 TUU280 UEQ280 UOM280 UYI280 VIE280 VSA280 WBW280 WLS280 WVO280 JC280 SY280 ACU280 AMQ280 AWM280 AY22:AY38 BM137 BEU281 BOQ281 BYM281 CII281 CSE281 DCA281 DLW281 DVS281 EFO281 EPK281 EZG281 FJC281 FSY281 GCU281 GMQ281 GWM281 HGI281 HQE281 IAA281 IJW281 ITS281 JDO281 JNK281 JXG281 KHC281 KQY281 LAU281 LKQ281 LUM281 MEI281 MOE281 MYA281 NHW281 NRS281 OBO281 OLK281 OVG281 PFC281 POY281 PYU281 QIQ281 QSM281 RCI281 RME281 RWA281 SFW281 SPS281 SZO281 TJK281 TTG281 UDC281 UMY281 UWU281 VGQ281 VQM281 WAI281 WKE281 WUA281 HO281 RK281 ABG281 ALC281 BM39 BM42 BM45 BM48 BM51 BM54 BM57 BM60 BM63 BM66 BM69 BM72 BM75 BM78 BM81 BM84 BM87 BM90 BM93 BM96 BM99 BM102 BM105 BM108 BM111 BM114 BM116 BM119 BM122 BM125 BM128 BM131 BM134 AY310:AY313 BER294 BON294 BYJ294 CIF294 CSB294 DBX294 DLT294 DVP294 EFL294 EPH294 EZD294 FIZ294 FSV294 GCR294 GMN294 GWJ294 HGF294 HQB294 HZX294 IJT294 ITP294 JDL294 JNH294 JXD294 KGZ294 KQV294 LAR294 LKN294 LUJ294 MEF294 MOB294 MXX294 NHT294 NRP294 OBL294 OLH294 OVD294 PEZ294 POV294 PYR294 QIN294 QSJ294 RCF294 RMB294 RVX294 SFT294 SPP294 SZL294 TJH294 TTD294 UCZ294 UMV294 UWR294 VGN294 VQJ294 WAF294 WKB294 WTX294 HL294 RH294 ABD294 AKZ294 AY161:AY167 AY280:AY293 WXG203 AY203 KU203 UQ203 AEM203 AOI203 AYE203 BIA203 BRW203 CBS203 CLO203 CVK203 DFG203 DPC203 DYY203 EIU203 ESQ203 FCM203 FMI203 FWE203 GGA203 GPW203 GZS203 HJO203 HTK203 IDG203 INC203 IWY203 JGU203 JQQ203 KAM203 KKI203 KUE203 LEA203 LNW203 LXS203 MHO203 MRK203 NBG203 NLC203 NUY203 OEU203 OOQ203 OYM203 PII203 PSE203 QCA203 QLW203 QVS203 RFO203 RPK203 RZG203 SJC203 SSY203 TCU203 TMQ203 TWM203 UGI203 UQE203 VAA203 VJW203 VTS203 WDO203 AZ333 AWM318:AWM319 BGI318:BGI319 BQE318:BQE319 CAA318:CAA319 CJW318:CJW319 CTS318:CTS319 DDO318:DDO319 DNK318:DNK319 DXG318:DXG319 EHC318:EHC319 EQY318:EQY319 FAU318:FAU319 FKQ318:FKQ319 FUM318:FUM319 GEI318:GEI319 GOE318:GOE319 GYA318:GYA319 HHW318:HHW319 HRS318:HRS319 IBO318:IBO319 ILK318:ILK319 IVG318:IVG319 JFC318:JFC319 JOY318:JOY319 JYU318:JYU319 KIQ318:KIQ319 KSM318:KSM319 LCI318:LCI319 LME318:LME319 LWA318:LWA319 MFW318:MFW319 MPS318:MPS319 MZO318:MZO319 NJK318:NJK319 NTG318:NTG319 ODC318:ODC319 OMY318:OMY319 OWU318:OWU319 PGQ318:PGQ319 PQM318:PQM319 QAI318:QAI319 QKE318:QKE319 QUA318:QUA319 RDW318:RDW319 RNS318:RNS319 RXO318:RXO319 SHK318:SHK319 SRG318:SRG319 TBC318:TBC319 TKY318:TKY319 TUU318:TUU319 UEQ318:UEQ319 UOM318:UOM319 UYI318:UYI319 VIE318:VIE319 VSA318:VSA319 WBW318:WBW319 WLS318:WLS319 WVO318:WVO319 JC318:JC319 SY318:SY319 ACU318:ACU319 WNK203 AWM335 BA334 BGI335 BQE335 CAA335 CJW335 CTS335 DDO335 DNK335 DXG335 EHC335 EQY335 FAU335 FKQ335 FUM335 GEI335 GOE335 GYA335 HHW335 HRS335 IBO335 ILK335 IVG335 JFC335 JOY335 JYU335 KIQ335 KSM335 LCI335 LME335 LWA335 MFW335 MPS335 MZO335 NJK335 NTG335 ODC335 OMY335 OWU335 PGQ335 PQM335 QAI335 QKE335 QUA335 RDW335 RNS335 RXO335 SHK335 SRG335 TBC335 TKY335 TUU335 UEQ335 UOM335 UYI335 VIE335 VSA335 WBW335 WLS335 WVO335 JC335 SY335 ACU335 AMQ335 AY316:AY332 AMQ318:AMQ319 AY335 AZ336:AZ344 AZ346 WMY355:WMY1144 AQ347 AY347:AY351 AQ349">
      <formula1>12</formula1>
    </dataValidation>
    <dataValidation type="whole" allowBlank="1" showInputMessage="1" showErrorMessage="1" sqref="W65814:Y66686 JC65808:JE66680 SY65808:TA66680 ACU65808:ACW66680 AMQ65808:AMS66680 AWM65808:AWO66680 BGI65808:BGK66680 BQE65808:BQG66680 CAA65808:CAC66680 CJW65808:CJY66680 CTS65808:CTU66680 DDO65808:DDQ66680 DNK65808:DNM66680 DXG65808:DXI66680 EHC65808:EHE66680 EQY65808:ERA66680 FAU65808:FAW66680 FKQ65808:FKS66680 FUM65808:FUO66680 GEI65808:GEK66680 GOE65808:GOG66680 GYA65808:GYC66680 HHW65808:HHY66680 HRS65808:HRU66680 IBO65808:IBQ66680 ILK65808:ILM66680 IVG65808:IVI66680 JFC65808:JFE66680 JOY65808:JPA66680 JYU65808:JYW66680 KIQ65808:KIS66680 KSM65808:KSO66680 LCI65808:LCK66680 LME65808:LMG66680 LWA65808:LWC66680 MFW65808:MFY66680 MPS65808:MPU66680 MZO65808:MZQ66680 NJK65808:NJM66680 NTG65808:NTI66680 ODC65808:ODE66680 OMY65808:ONA66680 OWU65808:OWW66680 PGQ65808:PGS66680 PQM65808:PQO66680 QAI65808:QAK66680 QKE65808:QKG66680 QUA65808:QUC66680 RDW65808:RDY66680 RNS65808:RNU66680 RXO65808:RXQ66680 SHK65808:SHM66680 SRG65808:SRI66680 TBC65808:TBE66680 TKY65808:TLA66680 TUU65808:TUW66680 UEQ65808:UES66680 UOM65808:UOO66680 UYI65808:UYK66680 VIE65808:VIG66680 VSA65808:VSC66680 WBW65808:WBY66680 WLS65808:WLU66680 WVO65808:WVQ66680 W131350:Y132222 JC131344:JE132216 SY131344:TA132216 ACU131344:ACW132216 AMQ131344:AMS132216 AWM131344:AWO132216 BGI131344:BGK132216 BQE131344:BQG132216 CAA131344:CAC132216 CJW131344:CJY132216 CTS131344:CTU132216 DDO131344:DDQ132216 DNK131344:DNM132216 DXG131344:DXI132216 EHC131344:EHE132216 EQY131344:ERA132216 FAU131344:FAW132216 FKQ131344:FKS132216 FUM131344:FUO132216 GEI131344:GEK132216 GOE131344:GOG132216 GYA131344:GYC132216 HHW131344:HHY132216 HRS131344:HRU132216 IBO131344:IBQ132216 ILK131344:ILM132216 IVG131344:IVI132216 JFC131344:JFE132216 JOY131344:JPA132216 JYU131344:JYW132216 KIQ131344:KIS132216 KSM131344:KSO132216 LCI131344:LCK132216 LME131344:LMG132216 LWA131344:LWC132216 MFW131344:MFY132216 MPS131344:MPU132216 MZO131344:MZQ132216 NJK131344:NJM132216 NTG131344:NTI132216 ODC131344:ODE132216 OMY131344:ONA132216 OWU131344:OWW132216 PGQ131344:PGS132216 PQM131344:PQO132216 QAI131344:QAK132216 QKE131344:QKG132216 QUA131344:QUC132216 RDW131344:RDY132216 RNS131344:RNU132216 RXO131344:RXQ132216 SHK131344:SHM132216 SRG131344:SRI132216 TBC131344:TBE132216 TKY131344:TLA132216 TUU131344:TUW132216 UEQ131344:UES132216 UOM131344:UOO132216 UYI131344:UYK132216 VIE131344:VIG132216 VSA131344:VSC132216 WBW131344:WBY132216 WLS131344:WLU132216 WVO131344:WVQ132216 W196886:Y197758 JC196880:JE197752 SY196880:TA197752 ACU196880:ACW197752 AMQ196880:AMS197752 AWM196880:AWO197752 BGI196880:BGK197752 BQE196880:BQG197752 CAA196880:CAC197752 CJW196880:CJY197752 CTS196880:CTU197752 DDO196880:DDQ197752 DNK196880:DNM197752 DXG196880:DXI197752 EHC196880:EHE197752 EQY196880:ERA197752 FAU196880:FAW197752 FKQ196880:FKS197752 FUM196880:FUO197752 GEI196880:GEK197752 GOE196880:GOG197752 GYA196880:GYC197752 HHW196880:HHY197752 HRS196880:HRU197752 IBO196880:IBQ197752 ILK196880:ILM197752 IVG196880:IVI197752 JFC196880:JFE197752 JOY196880:JPA197752 JYU196880:JYW197752 KIQ196880:KIS197752 KSM196880:KSO197752 LCI196880:LCK197752 LME196880:LMG197752 LWA196880:LWC197752 MFW196880:MFY197752 MPS196880:MPU197752 MZO196880:MZQ197752 NJK196880:NJM197752 NTG196880:NTI197752 ODC196880:ODE197752 OMY196880:ONA197752 OWU196880:OWW197752 PGQ196880:PGS197752 PQM196880:PQO197752 QAI196880:QAK197752 QKE196880:QKG197752 QUA196880:QUC197752 RDW196880:RDY197752 RNS196880:RNU197752 RXO196880:RXQ197752 SHK196880:SHM197752 SRG196880:SRI197752 TBC196880:TBE197752 TKY196880:TLA197752 TUU196880:TUW197752 UEQ196880:UES197752 UOM196880:UOO197752 UYI196880:UYK197752 VIE196880:VIG197752 VSA196880:VSC197752 WBW196880:WBY197752 WLS196880:WLU197752 WVO196880:WVQ197752 W262422:Y263294 JC262416:JE263288 SY262416:TA263288 ACU262416:ACW263288 AMQ262416:AMS263288 AWM262416:AWO263288 BGI262416:BGK263288 BQE262416:BQG263288 CAA262416:CAC263288 CJW262416:CJY263288 CTS262416:CTU263288 DDO262416:DDQ263288 DNK262416:DNM263288 DXG262416:DXI263288 EHC262416:EHE263288 EQY262416:ERA263288 FAU262416:FAW263288 FKQ262416:FKS263288 FUM262416:FUO263288 GEI262416:GEK263288 GOE262416:GOG263288 GYA262416:GYC263288 HHW262416:HHY263288 HRS262416:HRU263288 IBO262416:IBQ263288 ILK262416:ILM263288 IVG262416:IVI263288 JFC262416:JFE263288 JOY262416:JPA263288 JYU262416:JYW263288 KIQ262416:KIS263288 KSM262416:KSO263288 LCI262416:LCK263288 LME262416:LMG263288 LWA262416:LWC263288 MFW262416:MFY263288 MPS262416:MPU263288 MZO262416:MZQ263288 NJK262416:NJM263288 NTG262416:NTI263288 ODC262416:ODE263288 OMY262416:ONA263288 OWU262416:OWW263288 PGQ262416:PGS263288 PQM262416:PQO263288 QAI262416:QAK263288 QKE262416:QKG263288 QUA262416:QUC263288 RDW262416:RDY263288 RNS262416:RNU263288 RXO262416:RXQ263288 SHK262416:SHM263288 SRG262416:SRI263288 TBC262416:TBE263288 TKY262416:TLA263288 TUU262416:TUW263288 UEQ262416:UES263288 UOM262416:UOO263288 UYI262416:UYK263288 VIE262416:VIG263288 VSA262416:VSC263288 WBW262416:WBY263288 WLS262416:WLU263288 WVO262416:WVQ263288 W327958:Y328830 JC327952:JE328824 SY327952:TA328824 ACU327952:ACW328824 AMQ327952:AMS328824 AWM327952:AWO328824 BGI327952:BGK328824 BQE327952:BQG328824 CAA327952:CAC328824 CJW327952:CJY328824 CTS327952:CTU328824 DDO327952:DDQ328824 DNK327952:DNM328824 DXG327952:DXI328824 EHC327952:EHE328824 EQY327952:ERA328824 FAU327952:FAW328824 FKQ327952:FKS328824 FUM327952:FUO328824 GEI327952:GEK328824 GOE327952:GOG328824 GYA327952:GYC328824 HHW327952:HHY328824 HRS327952:HRU328824 IBO327952:IBQ328824 ILK327952:ILM328824 IVG327952:IVI328824 JFC327952:JFE328824 JOY327952:JPA328824 JYU327952:JYW328824 KIQ327952:KIS328824 KSM327952:KSO328824 LCI327952:LCK328824 LME327952:LMG328824 LWA327952:LWC328824 MFW327952:MFY328824 MPS327952:MPU328824 MZO327952:MZQ328824 NJK327952:NJM328824 NTG327952:NTI328824 ODC327952:ODE328824 OMY327952:ONA328824 OWU327952:OWW328824 PGQ327952:PGS328824 PQM327952:PQO328824 QAI327952:QAK328824 QKE327952:QKG328824 QUA327952:QUC328824 RDW327952:RDY328824 RNS327952:RNU328824 RXO327952:RXQ328824 SHK327952:SHM328824 SRG327952:SRI328824 TBC327952:TBE328824 TKY327952:TLA328824 TUU327952:TUW328824 UEQ327952:UES328824 UOM327952:UOO328824 UYI327952:UYK328824 VIE327952:VIG328824 VSA327952:VSC328824 WBW327952:WBY328824 WLS327952:WLU328824 WVO327952:WVQ328824 W393494:Y394366 JC393488:JE394360 SY393488:TA394360 ACU393488:ACW394360 AMQ393488:AMS394360 AWM393488:AWO394360 BGI393488:BGK394360 BQE393488:BQG394360 CAA393488:CAC394360 CJW393488:CJY394360 CTS393488:CTU394360 DDO393488:DDQ394360 DNK393488:DNM394360 DXG393488:DXI394360 EHC393488:EHE394360 EQY393488:ERA394360 FAU393488:FAW394360 FKQ393488:FKS394360 FUM393488:FUO394360 GEI393488:GEK394360 GOE393488:GOG394360 GYA393488:GYC394360 HHW393488:HHY394360 HRS393488:HRU394360 IBO393488:IBQ394360 ILK393488:ILM394360 IVG393488:IVI394360 JFC393488:JFE394360 JOY393488:JPA394360 JYU393488:JYW394360 KIQ393488:KIS394360 KSM393488:KSO394360 LCI393488:LCK394360 LME393488:LMG394360 LWA393488:LWC394360 MFW393488:MFY394360 MPS393488:MPU394360 MZO393488:MZQ394360 NJK393488:NJM394360 NTG393488:NTI394360 ODC393488:ODE394360 OMY393488:ONA394360 OWU393488:OWW394360 PGQ393488:PGS394360 PQM393488:PQO394360 QAI393488:QAK394360 QKE393488:QKG394360 QUA393488:QUC394360 RDW393488:RDY394360 RNS393488:RNU394360 RXO393488:RXQ394360 SHK393488:SHM394360 SRG393488:SRI394360 TBC393488:TBE394360 TKY393488:TLA394360 TUU393488:TUW394360 UEQ393488:UES394360 UOM393488:UOO394360 UYI393488:UYK394360 VIE393488:VIG394360 VSA393488:VSC394360 WBW393488:WBY394360 WLS393488:WLU394360 WVO393488:WVQ394360 W459030:Y459902 JC459024:JE459896 SY459024:TA459896 ACU459024:ACW459896 AMQ459024:AMS459896 AWM459024:AWO459896 BGI459024:BGK459896 BQE459024:BQG459896 CAA459024:CAC459896 CJW459024:CJY459896 CTS459024:CTU459896 DDO459024:DDQ459896 DNK459024:DNM459896 DXG459024:DXI459896 EHC459024:EHE459896 EQY459024:ERA459896 FAU459024:FAW459896 FKQ459024:FKS459896 FUM459024:FUO459896 GEI459024:GEK459896 GOE459024:GOG459896 GYA459024:GYC459896 HHW459024:HHY459896 HRS459024:HRU459896 IBO459024:IBQ459896 ILK459024:ILM459896 IVG459024:IVI459896 JFC459024:JFE459896 JOY459024:JPA459896 JYU459024:JYW459896 KIQ459024:KIS459896 KSM459024:KSO459896 LCI459024:LCK459896 LME459024:LMG459896 LWA459024:LWC459896 MFW459024:MFY459896 MPS459024:MPU459896 MZO459024:MZQ459896 NJK459024:NJM459896 NTG459024:NTI459896 ODC459024:ODE459896 OMY459024:ONA459896 OWU459024:OWW459896 PGQ459024:PGS459896 PQM459024:PQO459896 QAI459024:QAK459896 QKE459024:QKG459896 QUA459024:QUC459896 RDW459024:RDY459896 RNS459024:RNU459896 RXO459024:RXQ459896 SHK459024:SHM459896 SRG459024:SRI459896 TBC459024:TBE459896 TKY459024:TLA459896 TUU459024:TUW459896 UEQ459024:UES459896 UOM459024:UOO459896 UYI459024:UYK459896 VIE459024:VIG459896 VSA459024:VSC459896 WBW459024:WBY459896 WLS459024:WLU459896 WVO459024:WVQ459896 W524566:Y525438 JC524560:JE525432 SY524560:TA525432 ACU524560:ACW525432 AMQ524560:AMS525432 AWM524560:AWO525432 BGI524560:BGK525432 BQE524560:BQG525432 CAA524560:CAC525432 CJW524560:CJY525432 CTS524560:CTU525432 DDO524560:DDQ525432 DNK524560:DNM525432 DXG524560:DXI525432 EHC524560:EHE525432 EQY524560:ERA525432 FAU524560:FAW525432 FKQ524560:FKS525432 FUM524560:FUO525432 GEI524560:GEK525432 GOE524560:GOG525432 GYA524560:GYC525432 HHW524560:HHY525432 HRS524560:HRU525432 IBO524560:IBQ525432 ILK524560:ILM525432 IVG524560:IVI525432 JFC524560:JFE525432 JOY524560:JPA525432 JYU524560:JYW525432 KIQ524560:KIS525432 KSM524560:KSO525432 LCI524560:LCK525432 LME524560:LMG525432 LWA524560:LWC525432 MFW524560:MFY525432 MPS524560:MPU525432 MZO524560:MZQ525432 NJK524560:NJM525432 NTG524560:NTI525432 ODC524560:ODE525432 OMY524560:ONA525432 OWU524560:OWW525432 PGQ524560:PGS525432 PQM524560:PQO525432 QAI524560:QAK525432 QKE524560:QKG525432 QUA524560:QUC525432 RDW524560:RDY525432 RNS524560:RNU525432 RXO524560:RXQ525432 SHK524560:SHM525432 SRG524560:SRI525432 TBC524560:TBE525432 TKY524560:TLA525432 TUU524560:TUW525432 UEQ524560:UES525432 UOM524560:UOO525432 UYI524560:UYK525432 VIE524560:VIG525432 VSA524560:VSC525432 WBW524560:WBY525432 WLS524560:WLU525432 WVO524560:WVQ525432 W590102:Y590974 JC590096:JE590968 SY590096:TA590968 ACU590096:ACW590968 AMQ590096:AMS590968 AWM590096:AWO590968 BGI590096:BGK590968 BQE590096:BQG590968 CAA590096:CAC590968 CJW590096:CJY590968 CTS590096:CTU590968 DDO590096:DDQ590968 DNK590096:DNM590968 DXG590096:DXI590968 EHC590096:EHE590968 EQY590096:ERA590968 FAU590096:FAW590968 FKQ590096:FKS590968 FUM590096:FUO590968 GEI590096:GEK590968 GOE590096:GOG590968 GYA590096:GYC590968 HHW590096:HHY590968 HRS590096:HRU590968 IBO590096:IBQ590968 ILK590096:ILM590968 IVG590096:IVI590968 JFC590096:JFE590968 JOY590096:JPA590968 JYU590096:JYW590968 KIQ590096:KIS590968 KSM590096:KSO590968 LCI590096:LCK590968 LME590096:LMG590968 LWA590096:LWC590968 MFW590096:MFY590968 MPS590096:MPU590968 MZO590096:MZQ590968 NJK590096:NJM590968 NTG590096:NTI590968 ODC590096:ODE590968 OMY590096:ONA590968 OWU590096:OWW590968 PGQ590096:PGS590968 PQM590096:PQO590968 QAI590096:QAK590968 QKE590096:QKG590968 QUA590096:QUC590968 RDW590096:RDY590968 RNS590096:RNU590968 RXO590096:RXQ590968 SHK590096:SHM590968 SRG590096:SRI590968 TBC590096:TBE590968 TKY590096:TLA590968 TUU590096:TUW590968 UEQ590096:UES590968 UOM590096:UOO590968 UYI590096:UYK590968 VIE590096:VIG590968 VSA590096:VSC590968 WBW590096:WBY590968 WLS590096:WLU590968 WVO590096:WVQ590968 W655638:Y656510 JC655632:JE656504 SY655632:TA656504 ACU655632:ACW656504 AMQ655632:AMS656504 AWM655632:AWO656504 BGI655632:BGK656504 BQE655632:BQG656504 CAA655632:CAC656504 CJW655632:CJY656504 CTS655632:CTU656504 DDO655632:DDQ656504 DNK655632:DNM656504 DXG655632:DXI656504 EHC655632:EHE656504 EQY655632:ERA656504 FAU655632:FAW656504 FKQ655632:FKS656504 FUM655632:FUO656504 GEI655632:GEK656504 GOE655632:GOG656504 GYA655632:GYC656504 HHW655632:HHY656504 HRS655632:HRU656504 IBO655632:IBQ656504 ILK655632:ILM656504 IVG655632:IVI656504 JFC655632:JFE656504 JOY655632:JPA656504 JYU655632:JYW656504 KIQ655632:KIS656504 KSM655632:KSO656504 LCI655632:LCK656504 LME655632:LMG656504 LWA655632:LWC656504 MFW655632:MFY656504 MPS655632:MPU656504 MZO655632:MZQ656504 NJK655632:NJM656504 NTG655632:NTI656504 ODC655632:ODE656504 OMY655632:ONA656504 OWU655632:OWW656504 PGQ655632:PGS656504 PQM655632:PQO656504 QAI655632:QAK656504 QKE655632:QKG656504 QUA655632:QUC656504 RDW655632:RDY656504 RNS655632:RNU656504 RXO655632:RXQ656504 SHK655632:SHM656504 SRG655632:SRI656504 TBC655632:TBE656504 TKY655632:TLA656504 TUU655632:TUW656504 UEQ655632:UES656504 UOM655632:UOO656504 UYI655632:UYK656504 VIE655632:VIG656504 VSA655632:VSC656504 WBW655632:WBY656504 WLS655632:WLU656504 WVO655632:WVQ656504 W721174:Y722046 JC721168:JE722040 SY721168:TA722040 ACU721168:ACW722040 AMQ721168:AMS722040 AWM721168:AWO722040 BGI721168:BGK722040 BQE721168:BQG722040 CAA721168:CAC722040 CJW721168:CJY722040 CTS721168:CTU722040 DDO721168:DDQ722040 DNK721168:DNM722040 DXG721168:DXI722040 EHC721168:EHE722040 EQY721168:ERA722040 FAU721168:FAW722040 FKQ721168:FKS722040 FUM721168:FUO722040 GEI721168:GEK722040 GOE721168:GOG722040 GYA721168:GYC722040 HHW721168:HHY722040 HRS721168:HRU722040 IBO721168:IBQ722040 ILK721168:ILM722040 IVG721168:IVI722040 JFC721168:JFE722040 JOY721168:JPA722040 JYU721168:JYW722040 KIQ721168:KIS722040 KSM721168:KSO722040 LCI721168:LCK722040 LME721168:LMG722040 LWA721168:LWC722040 MFW721168:MFY722040 MPS721168:MPU722040 MZO721168:MZQ722040 NJK721168:NJM722040 NTG721168:NTI722040 ODC721168:ODE722040 OMY721168:ONA722040 OWU721168:OWW722040 PGQ721168:PGS722040 PQM721168:PQO722040 QAI721168:QAK722040 QKE721168:QKG722040 QUA721168:QUC722040 RDW721168:RDY722040 RNS721168:RNU722040 RXO721168:RXQ722040 SHK721168:SHM722040 SRG721168:SRI722040 TBC721168:TBE722040 TKY721168:TLA722040 TUU721168:TUW722040 UEQ721168:UES722040 UOM721168:UOO722040 UYI721168:UYK722040 VIE721168:VIG722040 VSA721168:VSC722040 WBW721168:WBY722040 WLS721168:WLU722040 WVO721168:WVQ722040 W786710:Y787582 JC786704:JE787576 SY786704:TA787576 ACU786704:ACW787576 AMQ786704:AMS787576 AWM786704:AWO787576 BGI786704:BGK787576 BQE786704:BQG787576 CAA786704:CAC787576 CJW786704:CJY787576 CTS786704:CTU787576 DDO786704:DDQ787576 DNK786704:DNM787576 DXG786704:DXI787576 EHC786704:EHE787576 EQY786704:ERA787576 FAU786704:FAW787576 FKQ786704:FKS787576 FUM786704:FUO787576 GEI786704:GEK787576 GOE786704:GOG787576 GYA786704:GYC787576 HHW786704:HHY787576 HRS786704:HRU787576 IBO786704:IBQ787576 ILK786704:ILM787576 IVG786704:IVI787576 JFC786704:JFE787576 JOY786704:JPA787576 JYU786704:JYW787576 KIQ786704:KIS787576 KSM786704:KSO787576 LCI786704:LCK787576 LME786704:LMG787576 LWA786704:LWC787576 MFW786704:MFY787576 MPS786704:MPU787576 MZO786704:MZQ787576 NJK786704:NJM787576 NTG786704:NTI787576 ODC786704:ODE787576 OMY786704:ONA787576 OWU786704:OWW787576 PGQ786704:PGS787576 PQM786704:PQO787576 QAI786704:QAK787576 QKE786704:QKG787576 QUA786704:QUC787576 RDW786704:RDY787576 RNS786704:RNU787576 RXO786704:RXQ787576 SHK786704:SHM787576 SRG786704:SRI787576 TBC786704:TBE787576 TKY786704:TLA787576 TUU786704:TUW787576 UEQ786704:UES787576 UOM786704:UOO787576 UYI786704:UYK787576 VIE786704:VIG787576 VSA786704:VSC787576 WBW786704:WBY787576 WLS786704:WLU787576 WVO786704:WVQ787576 W852246:Y853118 JC852240:JE853112 SY852240:TA853112 ACU852240:ACW853112 AMQ852240:AMS853112 AWM852240:AWO853112 BGI852240:BGK853112 BQE852240:BQG853112 CAA852240:CAC853112 CJW852240:CJY853112 CTS852240:CTU853112 DDO852240:DDQ853112 DNK852240:DNM853112 DXG852240:DXI853112 EHC852240:EHE853112 EQY852240:ERA853112 FAU852240:FAW853112 FKQ852240:FKS853112 FUM852240:FUO853112 GEI852240:GEK853112 GOE852240:GOG853112 GYA852240:GYC853112 HHW852240:HHY853112 HRS852240:HRU853112 IBO852240:IBQ853112 ILK852240:ILM853112 IVG852240:IVI853112 JFC852240:JFE853112 JOY852240:JPA853112 JYU852240:JYW853112 KIQ852240:KIS853112 KSM852240:KSO853112 LCI852240:LCK853112 LME852240:LMG853112 LWA852240:LWC853112 MFW852240:MFY853112 MPS852240:MPU853112 MZO852240:MZQ853112 NJK852240:NJM853112 NTG852240:NTI853112 ODC852240:ODE853112 OMY852240:ONA853112 OWU852240:OWW853112 PGQ852240:PGS853112 PQM852240:PQO853112 QAI852240:QAK853112 QKE852240:QKG853112 QUA852240:QUC853112 RDW852240:RDY853112 RNS852240:RNU853112 RXO852240:RXQ853112 SHK852240:SHM853112 SRG852240:SRI853112 TBC852240:TBE853112 TKY852240:TLA853112 TUU852240:TUW853112 UEQ852240:UES853112 UOM852240:UOO853112 UYI852240:UYK853112 VIE852240:VIG853112 VSA852240:VSC853112 WBW852240:WBY853112 WLS852240:WLU853112 WVO852240:WVQ853112 W917782:Y918654 JC917776:JE918648 SY917776:TA918648 ACU917776:ACW918648 AMQ917776:AMS918648 AWM917776:AWO918648 BGI917776:BGK918648 BQE917776:BQG918648 CAA917776:CAC918648 CJW917776:CJY918648 CTS917776:CTU918648 DDO917776:DDQ918648 DNK917776:DNM918648 DXG917776:DXI918648 EHC917776:EHE918648 EQY917776:ERA918648 FAU917776:FAW918648 FKQ917776:FKS918648 FUM917776:FUO918648 GEI917776:GEK918648 GOE917776:GOG918648 GYA917776:GYC918648 HHW917776:HHY918648 HRS917776:HRU918648 IBO917776:IBQ918648 ILK917776:ILM918648 IVG917776:IVI918648 JFC917776:JFE918648 JOY917776:JPA918648 JYU917776:JYW918648 KIQ917776:KIS918648 KSM917776:KSO918648 LCI917776:LCK918648 LME917776:LMG918648 LWA917776:LWC918648 MFW917776:MFY918648 MPS917776:MPU918648 MZO917776:MZQ918648 NJK917776:NJM918648 NTG917776:NTI918648 ODC917776:ODE918648 OMY917776:ONA918648 OWU917776:OWW918648 PGQ917776:PGS918648 PQM917776:PQO918648 QAI917776:QAK918648 QKE917776:QKG918648 QUA917776:QUC918648 RDW917776:RDY918648 RNS917776:RNU918648 RXO917776:RXQ918648 SHK917776:SHM918648 SRG917776:SRI918648 TBC917776:TBE918648 TKY917776:TLA918648 TUU917776:TUW918648 UEQ917776:UES918648 UOM917776:UOO918648 UYI917776:UYK918648 VIE917776:VIG918648 VSA917776:VSC918648 WBW917776:WBY918648 WLS917776:WLU918648 WVO917776:WVQ918648 W983318:Y984190 JC983312:JE984184 SY983312:TA984184 ACU983312:ACW984184 AMQ983312:AMS984184 AWM983312:AWO984184 BGI983312:BGK984184 BQE983312:BQG984184 CAA983312:CAC984184 CJW983312:CJY984184 CTS983312:CTU984184 DDO983312:DDQ984184 DNK983312:DNM984184 DXG983312:DXI984184 EHC983312:EHE984184 EQY983312:ERA984184 FAU983312:FAW984184 FKQ983312:FKS984184 FUM983312:FUO984184 GEI983312:GEK984184 GOE983312:GOG984184 GYA983312:GYC984184 HHW983312:HHY984184 HRS983312:HRU984184 IBO983312:IBQ984184 ILK983312:ILM984184 IVG983312:IVI984184 JFC983312:JFE984184 JOY983312:JPA984184 JYU983312:JYW984184 KIQ983312:KIS984184 KSM983312:KSO984184 LCI983312:LCK984184 LME983312:LMG984184 LWA983312:LWC984184 MFW983312:MFY984184 MPS983312:MPU984184 MZO983312:MZQ984184 NJK983312:NJM984184 NTG983312:NTI984184 ODC983312:ODE984184 OMY983312:ONA984184 OWU983312:OWW984184 PGQ983312:PGS984184 PQM983312:PQO984184 QAI983312:QAK984184 QKE983312:QKG984184 QUA983312:QUC984184 RDW983312:RDY984184 RNS983312:RNU984184 RXO983312:RXQ984184 SHK983312:SHM984184 SRG983312:SRI984184 TBC983312:TBE984184 TKY983312:TLA984184 TUU983312:TUW984184 UEQ983312:UES984184 UOM983312:UOO984184 UYI983312:UYK984184 VIE983312:VIG984184 VSA983312:VSC984184 WBW983312:WBY984184 WLS983312:WLU984184 WVO983312:WVQ984184 WVD983312:WVD984184 L65814:L66686 IR65808:IR66680 SN65808:SN66680 ACJ65808:ACJ66680 AMF65808:AMF66680 AWB65808:AWB66680 BFX65808:BFX66680 BPT65808:BPT66680 BZP65808:BZP66680 CJL65808:CJL66680 CTH65808:CTH66680 DDD65808:DDD66680 DMZ65808:DMZ66680 DWV65808:DWV66680 EGR65808:EGR66680 EQN65808:EQN66680 FAJ65808:FAJ66680 FKF65808:FKF66680 FUB65808:FUB66680 GDX65808:GDX66680 GNT65808:GNT66680 GXP65808:GXP66680 HHL65808:HHL66680 HRH65808:HRH66680 IBD65808:IBD66680 IKZ65808:IKZ66680 IUV65808:IUV66680 JER65808:JER66680 JON65808:JON66680 JYJ65808:JYJ66680 KIF65808:KIF66680 KSB65808:KSB66680 LBX65808:LBX66680 LLT65808:LLT66680 LVP65808:LVP66680 MFL65808:MFL66680 MPH65808:MPH66680 MZD65808:MZD66680 NIZ65808:NIZ66680 NSV65808:NSV66680 OCR65808:OCR66680 OMN65808:OMN66680 OWJ65808:OWJ66680 PGF65808:PGF66680 PQB65808:PQB66680 PZX65808:PZX66680 QJT65808:QJT66680 QTP65808:QTP66680 RDL65808:RDL66680 RNH65808:RNH66680 RXD65808:RXD66680 SGZ65808:SGZ66680 SQV65808:SQV66680 TAR65808:TAR66680 TKN65808:TKN66680 TUJ65808:TUJ66680 UEF65808:UEF66680 UOB65808:UOB66680 UXX65808:UXX66680 VHT65808:VHT66680 VRP65808:VRP66680 WBL65808:WBL66680 WLH65808:WLH66680 WVD65808:WVD66680 L131350:L132222 IR131344:IR132216 SN131344:SN132216 ACJ131344:ACJ132216 AMF131344:AMF132216 AWB131344:AWB132216 BFX131344:BFX132216 BPT131344:BPT132216 BZP131344:BZP132216 CJL131344:CJL132216 CTH131344:CTH132216 DDD131344:DDD132216 DMZ131344:DMZ132216 DWV131344:DWV132216 EGR131344:EGR132216 EQN131344:EQN132216 FAJ131344:FAJ132216 FKF131344:FKF132216 FUB131344:FUB132216 GDX131344:GDX132216 GNT131344:GNT132216 GXP131344:GXP132216 HHL131344:HHL132216 HRH131344:HRH132216 IBD131344:IBD132216 IKZ131344:IKZ132216 IUV131344:IUV132216 JER131344:JER132216 JON131344:JON132216 JYJ131344:JYJ132216 KIF131344:KIF132216 KSB131344:KSB132216 LBX131344:LBX132216 LLT131344:LLT132216 LVP131344:LVP132216 MFL131344:MFL132216 MPH131344:MPH132216 MZD131344:MZD132216 NIZ131344:NIZ132216 NSV131344:NSV132216 OCR131344:OCR132216 OMN131344:OMN132216 OWJ131344:OWJ132216 PGF131344:PGF132216 PQB131344:PQB132216 PZX131344:PZX132216 QJT131344:QJT132216 QTP131344:QTP132216 RDL131344:RDL132216 RNH131344:RNH132216 RXD131344:RXD132216 SGZ131344:SGZ132216 SQV131344:SQV132216 TAR131344:TAR132216 TKN131344:TKN132216 TUJ131344:TUJ132216 UEF131344:UEF132216 UOB131344:UOB132216 UXX131344:UXX132216 VHT131344:VHT132216 VRP131344:VRP132216 WBL131344:WBL132216 WLH131344:WLH132216 WVD131344:WVD132216 L196886:L197758 IR196880:IR197752 SN196880:SN197752 ACJ196880:ACJ197752 AMF196880:AMF197752 AWB196880:AWB197752 BFX196880:BFX197752 BPT196880:BPT197752 BZP196880:BZP197752 CJL196880:CJL197752 CTH196880:CTH197752 DDD196880:DDD197752 DMZ196880:DMZ197752 DWV196880:DWV197752 EGR196880:EGR197752 EQN196880:EQN197752 FAJ196880:FAJ197752 FKF196880:FKF197752 FUB196880:FUB197752 GDX196880:GDX197752 GNT196880:GNT197752 GXP196880:GXP197752 HHL196880:HHL197752 HRH196880:HRH197752 IBD196880:IBD197752 IKZ196880:IKZ197752 IUV196880:IUV197752 JER196880:JER197752 JON196880:JON197752 JYJ196880:JYJ197752 KIF196880:KIF197752 KSB196880:KSB197752 LBX196880:LBX197752 LLT196880:LLT197752 LVP196880:LVP197752 MFL196880:MFL197752 MPH196880:MPH197752 MZD196880:MZD197752 NIZ196880:NIZ197752 NSV196880:NSV197752 OCR196880:OCR197752 OMN196880:OMN197752 OWJ196880:OWJ197752 PGF196880:PGF197752 PQB196880:PQB197752 PZX196880:PZX197752 QJT196880:QJT197752 QTP196880:QTP197752 RDL196880:RDL197752 RNH196880:RNH197752 RXD196880:RXD197752 SGZ196880:SGZ197752 SQV196880:SQV197752 TAR196880:TAR197752 TKN196880:TKN197752 TUJ196880:TUJ197752 UEF196880:UEF197752 UOB196880:UOB197752 UXX196880:UXX197752 VHT196880:VHT197752 VRP196880:VRP197752 WBL196880:WBL197752 WLH196880:WLH197752 WVD196880:WVD197752 L262422:L263294 IR262416:IR263288 SN262416:SN263288 ACJ262416:ACJ263288 AMF262416:AMF263288 AWB262416:AWB263288 BFX262416:BFX263288 BPT262416:BPT263288 BZP262416:BZP263288 CJL262416:CJL263288 CTH262416:CTH263288 DDD262416:DDD263288 DMZ262416:DMZ263288 DWV262416:DWV263288 EGR262416:EGR263288 EQN262416:EQN263288 FAJ262416:FAJ263288 FKF262416:FKF263288 FUB262416:FUB263288 GDX262416:GDX263288 GNT262416:GNT263288 GXP262416:GXP263288 HHL262416:HHL263288 HRH262416:HRH263288 IBD262416:IBD263288 IKZ262416:IKZ263288 IUV262416:IUV263288 JER262416:JER263288 JON262416:JON263288 JYJ262416:JYJ263288 KIF262416:KIF263288 KSB262416:KSB263288 LBX262416:LBX263288 LLT262416:LLT263288 LVP262416:LVP263288 MFL262416:MFL263288 MPH262416:MPH263288 MZD262416:MZD263288 NIZ262416:NIZ263288 NSV262416:NSV263288 OCR262416:OCR263288 OMN262416:OMN263288 OWJ262416:OWJ263288 PGF262416:PGF263288 PQB262416:PQB263288 PZX262416:PZX263288 QJT262416:QJT263288 QTP262416:QTP263288 RDL262416:RDL263288 RNH262416:RNH263288 RXD262416:RXD263288 SGZ262416:SGZ263288 SQV262416:SQV263288 TAR262416:TAR263288 TKN262416:TKN263288 TUJ262416:TUJ263288 UEF262416:UEF263288 UOB262416:UOB263288 UXX262416:UXX263288 VHT262416:VHT263288 VRP262416:VRP263288 WBL262416:WBL263288 WLH262416:WLH263288 WVD262416:WVD263288 L327958:L328830 IR327952:IR328824 SN327952:SN328824 ACJ327952:ACJ328824 AMF327952:AMF328824 AWB327952:AWB328824 BFX327952:BFX328824 BPT327952:BPT328824 BZP327952:BZP328824 CJL327952:CJL328824 CTH327952:CTH328824 DDD327952:DDD328824 DMZ327952:DMZ328824 DWV327952:DWV328824 EGR327952:EGR328824 EQN327952:EQN328824 FAJ327952:FAJ328824 FKF327952:FKF328824 FUB327952:FUB328824 GDX327952:GDX328824 GNT327952:GNT328824 GXP327952:GXP328824 HHL327952:HHL328824 HRH327952:HRH328824 IBD327952:IBD328824 IKZ327952:IKZ328824 IUV327952:IUV328824 JER327952:JER328824 JON327952:JON328824 JYJ327952:JYJ328824 KIF327952:KIF328824 KSB327952:KSB328824 LBX327952:LBX328824 LLT327952:LLT328824 LVP327952:LVP328824 MFL327952:MFL328824 MPH327952:MPH328824 MZD327952:MZD328824 NIZ327952:NIZ328824 NSV327952:NSV328824 OCR327952:OCR328824 OMN327952:OMN328824 OWJ327952:OWJ328824 PGF327952:PGF328824 PQB327952:PQB328824 PZX327952:PZX328824 QJT327952:QJT328824 QTP327952:QTP328824 RDL327952:RDL328824 RNH327952:RNH328824 RXD327952:RXD328824 SGZ327952:SGZ328824 SQV327952:SQV328824 TAR327952:TAR328824 TKN327952:TKN328824 TUJ327952:TUJ328824 UEF327952:UEF328824 UOB327952:UOB328824 UXX327952:UXX328824 VHT327952:VHT328824 VRP327952:VRP328824 WBL327952:WBL328824 WLH327952:WLH328824 WVD327952:WVD328824 L393494:L394366 IR393488:IR394360 SN393488:SN394360 ACJ393488:ACJ394360 AMF393488:AMF394360 AWB393488:AWB394360 BFX393488:BFX394360 BPT393488:BPT394360 BZP393488:BZP394360 CJL393488:CJL394360 CTH393488:CTH394360 DDD393488:DDD394360 DMZ393488:DMZ394360 DWV393488:DWV394360 EGR393488:EGR394360 EQN393488:EQN394360 FAJ393488:FAJ394360 FKF393488:FKF394360 FUB393488:FUB394360 GDX393488:GDX394360 GNT393488:GNT394360 GXP393488:GXP394360 HHL393488:HHL394360 HRH393488:HRH394360 IBD393488:IBD394360 IKZ393488:IKZ394360 IUV393488:IUV394360 JER393488:JER394360 JON393488:JON394360 JYJ393488:JYJ394360 KIF393488:KIF394360 KSB393488:KSB394360 LBX393488:LBX394360 LLT393488:LLT394360 LVP393488:LVP394360 MFL393488:MFL394360 MPH393488:MPH394360 MZD393488:MZD394360 NIZ393488:NIZ394360 NSV393488:NSV394360 OCR393488:OCR394360 OMN393488:OMN394360 OWJ393488:OWJ394360 PGF393488:PGF394360 PQB393488:PQB394360 PZX393488:PZX394360 QJT393488:QJT394360 QTP393488:QTP394360 RDL393488:RDL394360 RNH393488:RNH394360 RXD393488:RXD394360 SGZ393488:SGZ394360 SQV393488:SQV394360 TAR393488:TAR394360 TKN393488:TKN394360 TUJ393488:TUJ394360 UEF393488:UEF394360 UOB393488:UOB394360 UXX393488:UXX394360 VHT393488:VHT394360 VRP393488:VRP394360 WBL393488:WBL394360 WLH393488:WLH394360 WVD393488:WVD394360 L459030:L459902 IR459024:IR459896 SN459024:SN459896 ACJ459024:ACJ459896 AMF459024:AMF459896 AWB459024:AWB459896 BFX459024:BFX459896 BPT459024:BPT459896 BZP459024:BZP459896 CJL459024:CJL459896 CTH459024:CTH459896 DDD459024:DDD459896 DMZ459024:DMZ459896 DWV459024:DWV459896 EGR459024:EGR459896 EQN459024:EQN459896 FAJ459024:FAJ459896 FKF459024:FKF459896 FUB459024:FUB459896 GDX459024:GDX459896 GNT459024:GNT459896 GXP459024:GXP459896 HHL459024:HHL459896 HRH459024:HRH459896 IBD459024:IBD459896 IKZ459024:IKZ459896 IUV459024:IUV459896 JER459024:JER459896 JON459024:JON459896 JYJ459024:JYJ459896 KIF459024:KIF459896 KSB459024:KSB459896 LBX459024:LBX459896 LLT459024:LLT459896 LVP459024:LVP459896 MFL459024:MFL459896 MPH459024:MPH459896 MZD459024:MZD459896 NIZ459024:NIZ459896 NSV459024:NSV459896 OCR459024:OCR459896 OMN459024:OMN459896 OWJ459024:OWJ459896 PGF459024:PGF459896 PQB459024:PQB459896 PZX459024:PZX459896 QJT459024:QJT459896 QTP459024:QTP459896 RDL459024:RDL459896 RNH459024:RNH459896 RXD459024:RXD459896 SGZ459024:SGZ459896 SQV459024:SQV459896 TAR459024:TAR459896 TKN459024:TKN459896 TUJ459024:TUJ459896 UEF459024:UEF459896 UOB459024:UOB459896 UXX459024:UXX459896 VHT459024:VHT459896 VRP459024:VRP459896 WBL459024:WBL459896 WLH459024:WLH459896 WVD459024:WVD459896 L524566:L525438 IR524560:IR525432 SN524560:SN525432 ACJ524560:ACJ525432 AMF524560:AMF525432 AWB524560:AWB525432 BFX524560:BFX525432 BPT524560:BPT525432 BZP524560:BZP525432 CJL524560:CJL525432 CTH524560:CTH525432 DDD524560:DDD525432 DMZ524560:DMZ525432 DWV524560:DWV525432 EGR524560:EGR525432 EQN524560:EQN525432 FAJ524560:FAJ525432 FKF524560:FKF525432 FUB524560:FUB525432 GDX524560:GDX525432 GNT524560:GNT525432 GXP524560:GXP525432 HHL524560:HHL525432 HRH524560:HRH525432 IBD524560:IBD525432 IKZ524560:IKZ525432 IUV524560:IUV525432 JER524560:JER525432 JON524560:JON525432 JYJ524560:JYJ525432 KIF524560:KIF525432 KSB524560:KSB525432 LBX524560:LBX525432 LLT524560:LLT525432 LVP524560:LVP525432 MFL524560:MFL525432 MPH524560:MPH525432 MZD524560:MZD525432 NIZ524560:NIZ525432 NSV524560:NSV525432 OCR524560:OCR525432 OMN524560:OMN525432 OWJ524560:OWJ525432 PGF524560:PGF525432 PQB524560:PQB525432 PZX524560:PZX525432 QJT524560:QJT525432 QTP524560:QTP525432 RDL524560:RDL525432 RNH524560:RNH525432 RXD524560:RXD525432 SGZ524560:SGZ525432 SQV524560:SQV525432 TAR524560:TAR525432 TKN524560:TKN525432 TUJ524560:TUJ525432 UEF524560:UEF525432 UOB524560:UOB525432 UXX524560:UXX525432 VHT524560:VHT525432 VRP524560:VRP525432 WBL524560:WBL525432 WLH524560:WLH525432 WVD524560:WVD525432 L590102:L590974 IR590096:IR590968 SN590096:SN590968 ACJ590096:ACJ590968 AMF590096:AMF590968 AWB590096:AWB590968 BFX590096:BFX590968 BPT590096:BPT590968 BZP590096:BZP590968 CJL590096:CJL590968 CTH590096:CTH590968 DDD590096:DDD590968 DMZ590096:DMZ590968 DWV590096:DWV590968 EGR590096:EGR590968 EQN590096:EQN590968 FAJ590096:FAJ590968 FKF590096:FKF590968 FUB590096:FUB590968 GDX590096:GDX590968 GNT590096:GNT590968 GXP590096:GXP590968 HHL590096:HHL590968 HRH590096:HRH590968 IBD590096:IBD590968 IKZ590096:IKZ590968 IUV590096:IUV590968 JER590096:JER590968 JON590096:JON590968 JYJ590096:JYJ590968 KIF590096:KIF590968 KSB590096:KSB590968 LBX590096:LBX590968 LLT590096:LLT590968 LVP590096:LVP590968 MFL590096:MFL590968 MPH590096:MPH590968 MZD590096:MZD590968 NIZ590096:NIZ590968 NSV590096:NSV590968 OCR590096:OCR590968 OMN590096:OMN590968 OWJ590096:OWJ590968 PGF590096:PGF590968 PQB590096:PQB590968 PZX590096:PZX590968 QJT590096:QJT590968 QTP590096:QTP590968 RDL590096:RDL590968 RNH590096:RNH590968 RXD590096:RXD590968 SGZ590096:SGZ590968 SQV590096:SQV590968 TAR590096:TAR590968 TKN590096:TKN590968 TUJ590096:TUJ590968 UEF590096:UEF590968 UOB590096:UOB590968 UXX590096:UXX590968 VHT590096:VHT590968 VRP590096:VRP590968 WBL590096:WBL590968 WLH590096:WLH590968 WVD590096:WVD590968 L655638:L656510 IR655632:IR656504 SN655632:SN656504 ACJ655632:ACJ656504 AMF655632:AMF656504 AWB655632:AWB656504 BFX655632:BFX656504 BPT655632:BPT656504 BZP655632:BZP656504 CJL655632:CJL656504 CTH655632:CTH656504 DDD655632:DDD656504 DMZ655632:DMZ656504 DWV655632:DWV656504 EGR655632:EGR656504 EQN655632:EQN656504 FAJ655632:FAJ656504 FKF655632:FKF656504 FUB655632:FUB656504 GDX655632:GDX656504 GNT655632:GNT656504 GXP655632:GXP656504 HHL655632:HHL656504 HRH655632:HRH656504 IBD655632:IBD656504 IKZ655632:IKZ656504 IUV655632:IUV656504 JER655632:JER656504 JON655632:JON656504 JYJ655632:JYJ656504 KIF655632:KIF656504 KSB655632:KSB656504 LBX655632:LBX656504 LLT655632:LLT656504 LVP655632:LVP656504 MFL655632:MFL656504 MPH655632:MPH656504 MZD655632:MZD656504 NIZ655632:NIZ656504 NSV655632:NSV656504 OCR655632:OCR656504 OMN655632:OMN656504 OWJ655632:OWJ656504 PGF655632:PGF656504 PQB655632:PQB656504 PZX655632:PZX656504 QJT655632:QJT656504 QTP655632:QTP656504 RDL655632:RDL656504 RNH655632:RNH656504 RXD655632:RXD656504 SGZ655632:SGZ656504 SQV655632:SQV656504 TAR655632:TAR656504 TKN655632:TKN656504 TUJ655632:TUJ656504 UEF655632:UEF656504 UOB655632:UOB656504 UXX655632:UXX656504 VHT655632:VHT656504 VRP655632:VRP656504 WBL655632:WBL656504 WLH655632:WLH656504 WVD655632:WVD656504 L721174:L722046 IR721168:IR722040 SN721168:SN722040 ACJ721168:ACJ722040 AMF721168:AMF722040 AWB721168:AWB722040 BFX721168:BFX722040 BPT721168:BPT722040 BZP721168:BZP722040 CJL721168:CJL722040 CTH721168:CTH722040 DDD721168:DDD722040 DMZ721168:DMZ722040 DWV721168:DWV722040 EGR721168:EGR722040 EQN721168:EQN722040 FAJ721168:FAJ722040 FKF721168:FKF722040 FUB721168:FUB722040 GDX721168:GDX722040 GNT721168:GNT722040 GXP721168:GXP722040 HHL721168:HHL722040 HRH721168:HRH722040 IBD721168:IBD722040 IKZ721168:IKZ722040 IUV721168:IUV722040 JER721168:JER722040 JON721168:JON722040 JYJ721168:JYJ722040 KIF721168:KIF722040 KSB721168:KSB722040 LBX721168:LBX722040 LLT721168:LLT722040 LVP721168:LVP722040 MFL721168:MFL722040 MPH721168:MPH722040 MZD721168:MZD722040 NIZ721168:NIZ722040 NSV721168:NSV722040 OCR721168:OCR722040 OMN721168:OMN722040 OWJ721168:OWJ722040 PGF721168:PGF722040 PQB721168:PQB722040 PZX721168:PZX722040 QJT721168:QJT722040 QTP721168:QTP722040 RDL721168:RDL722040 RNH721168:RNH722040 RXD721168:RXD722040 SGZ721168:SGZ722040 SQV721168:SQV722040 TAR721168:TAR722040 TKN721168:TKN722040 TUJ721168:TUJ722040 UEF721168:UEF722040 UOB721168:UOB722040 UXX721168:UXX722040 VHT721168:VHT722040 VRP721168:VRP722040 WBL721168:WBL722040 WLH721168:WLH722040 WVD721168:WVD722040 L786710:L787582 IR786704:IR787576 SN786704:SN787576 ACJ786704:ACJ787576 AMF786704:AMF787576 AWB786704:AWB787576 BFX786704:BFX787576 BPT786704:BPT787576 BZP786704:BZP787576 CJL786704:CJL787576 CTH786704:CTH787576 DDD786704:DDD787576 DMZ786704:DMZ787576 DWV786704:DWV787576 EGR786704:EGR787576 EQN786704:EQN787576 FAJ786704:FAJ787576 FKF786704:FKF787576 FUB786704:FUB787576 GDX786704:GDX787576 GNT786704:GNT787576 GXP786704:GXP787576 HHL786704:HHL787576 HRH786704:HRH787576 IBD786704:IBD787576 IKZ786704:IKZ787576 IUV786704:IUV787576 JER786704:JER787576 JON786704:JON787576 JYJ786704:JYJ787576 KIF786704:KIF787576 KSB786704:KSB787576 LBX786704:LBX787576 LLT786704:LLT787576 LVP786704:LVP787576 MFL786704:MFL787576 MPH786704:MPH787576 MZD786704:MZD787576 NIZ786704:NIZ787576 NSV786704:NSV787576 OCR786704:OCR787576 OMN786704:OMN787576 OWJ786704:OWJ787576 PGF786704:PGF787576 PQB786704:PQB787576 PZX786704:PZX787576 QJT786704:QJT787576 QTP786704:QTP787576 RDL786704:RDL787576 RNH786704:RNH787576 RXD786704:RXD787576 SGZ786704:SGZ787576 SQV786704:SQV787576 TAR786704:TAR787576 TKN786704:TKN787576 TUJ786704:TUJ787576 UEF786704:UEF787576 UOB786704:UOB787576 UXX786704:UXX787576 VHT786704:VHT787576 VRP786704:VRP787576 WBL786704:WBL787576 WLH786704:WLH787576 WVD786704:WVD787576 L852246:L853118 IR852240:IR853112 SN852240:SN853112 ACJ852240:ACJ853112 AMF852240:AMF853112 AWB852240:AWB853112 BFX852240:BFX853112 BPT852240:BPT853112 BZP852240:BZP853112 CJL852240:CJL853112 CTH852240:CTH853112 DDD852240:DDD853112 DMZ852240:DMZ853112 DWV852240:DWV853112 EGR852240:EGR853112 EQN852240:EQN853112 FAJ852240:FAJ853112 FKF852240:FKF853112 FUB852240:FUB853112 GDX852240:GDX853112 GNT852240:GNT853112 GXP852240:GXP853112 HHL852240:HHL853112 HRH852240:HRH853112 IBD852240:IBD853112 IKZ852240:IKZ853112 IUV852240:IUV853112 JER852240:JER853112 JON852240:JON853112 JYJ852240:JYJ853112 KIF852240:KIF853112 KSB852240:KSB853112 LBX852240:LBX853112 LLT852240:LLT853112 LVP852240:LVP853112 MFL852240:MFL853112 MPH852240:MPH853112 MZD852240:MZD853112 NIZ852240:NIZ853112 NSV852240:NSV853112 OCR852240:OCR853112 OMN852240:OMN853112 OWJ852240:OWJ853112 PGF852240:PGF853112 PQB852240:PQB853112 PZX852240:PZX853112 QJT852240:QJT853112 QTP852240:QTP853112 RDL852240:RDL853112 RNH852240:RNH853112 RXD852240:RXD853112 SGZ852240:SGZ853112 SQV852240:SQV853112 TAR852240:TAR853112 TKN852240:TKN853112 TUJ852240:TUJ853112 UEF852240:UEF853112 UOB852240:UOB853112 UXX852240:UXX853112 VHT852240:VHT853112 VRP852240:VRP853112 WBL852240:WBL853112 WLH852240:WLH853112 WVD852240:WVD853112 L917782:L918654 IR917776:IR918648 SN917776:SN918648 ACJ917776:ACJ918648 AMF917776:AMF918648 AWB917776:AWB918648 BFX917776:BFX918648 BPT917776:BPT918648 BZP917776:BZP918648 CJL917776:CJL918648 CTH917776:CTH918648 DDD917776:DDD918648 DMZ917776:DMZ918648 DWV917776:DWV918648 EGR917776:EGR918648 EQN917776:EQN918648 FAJ917776:FAJ918648 FKF917776:FKF918648 FUB917776:FUB918648 GDX917776:GDX918648 GNT917776:GNT918648 GXP917776:GXP918648 HHL917776:HHL918648 HRH917776:HRH918648 IBD917776:IBD918648 IKZ917776:IKZ918648 IUV917776:IUV918648 JER917776:JER918648 JON917776:JON918648 JYJ917776:JYJ918648 KIF917776:KIF918648 KSB917776:KSB918648 LBX917776:LBX918648 LLT917776:LLT918648 LVP917776:LVP918648 MFL917776:MFL918648 MPH917776:MPH918648 MZD917776:MZD918648 NIZ917776:NIZ918648 NSV917776:NSV918648 OCR917776:OCR918648 OMN917776:OMN918648 OWJ917776:OWJ918648 PGF917776:PGF918648 PQB917776:PQB918648 PZX917776:PZX918648 QJT917776:QJT918648 QTP917776:QTP918648 RDL917776:RDL918648 RNH917776:RNH918648 RXD917776:RXD918648 SGZ917776:SGZ918648 SQV917776:SQV918648 TAR917776:TAR918648 TKN917776:TKN918648 TUJ917776:TUJ918648 UEF917776:UEF918648 UOB917776:UOB918648 UXX917776:UXX918648 VHT917776:VHT918648 VRP917776:VRP918648 WBL917776:WBL918648 WLH917776:WLH918648 WVD917776:WVD918648 L983318:L984190 IR983312:IR984184 SN983312:SN984184 ACJ983312:ACJ984184 AMF983312:AMF984184 AWB983312:AWB984184 BFX983312:BFX984184 BPT983312:BPT984184 BZP983312:BZP984184 CJL983312:CJL984184 CTH983312:CTH984184 DDD983312:DDD984184 DMZ983312:DMZ984184 DWV983312:DWV984184 EGR983312:EGR984184 EQN983312:EQN984184 FAJ983312:FAJ984184 FKF983312:FKF984184 FUB983312:FUB984184 GDX983312:GDX984184 GNT983312:GNT984184 GXP983312:GXP984184 HHL983312:HHL984184 HRH983312:HRH984184 IBD983312:IBD984184 IKZ983312:IKZ984184 IUV983312:IUV984184 JER983312:JER984184 JON983312:JON984184 JYJ983312:JYJ984184 KIF983312:KIF984184 KSB983312:KSB984184 LBX983312:LBX984184 LLT983312:LLT984184 LVP983312:LVP984184 MFL983312:MFL984184 MPH983312:MPH984184 MZD983312:MZD984184 NIZ983312:NIZ984184 NSV983312:NSV984184 OCR983312:OCR984184 OMN983312:OMN984184 OWJ983312:OWJ984184 PGF983312:PGF984184 PQB983312:PQB984184 PZX983312:PZX984184 QJT983312:QJT984184 QTP983312:QTP984184 RDL983312:RDL984184 RNH983312:RNH984184 RXD983312:RXD984184 SGZ983312:SGZ984184 SQV983312:SQV984184 TAR983312:TAR984184 TKN983312:TKN984184 TUJ983312:TUJ984184 UEF983312:UEF984184 UOB983312:UOB984184 UXX983312:UXX984184 VHT983312:VHT984184 VRP983312:VRP984184 WBL983312:WBL984184 WLH983312:WLH984184 VHT355:VHT1144 UXX355:UXX1144 UOB355:UOB1144 UEF355:UEF1144 TUJ355:TUJ1144 TKN355:TKN1144 TAR355:TAR1144 SQV355:SQV1144 SGZ355:SGZ1144 RXD355:RXD1144 RNH355:RNH1144 RDL355:RDL1144 QTP355:QTP1144 QJT355:QJT1144 PZX355:PZX1144 PQB355:PQB1144 PGF355:PGF1144 OWJ355:OWJ1144 OMN355:OMN1144 OCR355:OCR1144 NSV355:NSV1144 NIZ355:NIZ1144 MZD355:MZD1144 MPH355:MPH1144 MFL355:MFL1144 LVP355:LVP1144 LLT355:LLT1144 LBX355:LBX1144 KSB355:KSB1144 KIF355:KIF1144 JYJ355:JYJ1144 JON355:JON1144 JER355:JER1144 IUV355:IUV1144 IKZ355:IKZ1144 IBD355:IBD1144 HRH355:HRH1144 HHL355:HHL1144 GXP355:GXP1144 GNT355:GNT1144 GDX355:GDX1144 FUB355:FUB1144 FKF355:FKF1144 FAJ355:FAJ1144 EQN355:EQN1144 EGR355:EGR1144 DWV355:DWV1144 DMZ355:DMZ1144 DDD355:DDD1144 CTH355:CTH1144 CJL355:CJL1144 BZP355:BZP1144 BPT355:BPT1144 BFX355:BFX1144 AWB355:AWB1144 AMF355:AMF1144 ACJ355:ACJ1144 SN355:SN1144 IR355:IR1144 WVO355:WVQ1144 WLS355:WLU1144 WBW355:WBY1144 VSA355:VSC1144 VIE355:VIG1144 UYI355:UYK1144 UOM355:UOO1144 UEQ355:UES1144 TUU355:TUW1144 TKY355:TLA1144 TBC355:TBE1144 SRG355:SRI1144 SHK355:SHM1144 RXO355:RXQ1144 RNS355:RNU1144 RDW355:RDY1144 QUA355:QUC1144 QKE355:QKG1144 QAI355:QAK1144 PQM355:PQO1144 PGQ355:PGS1144 OWU355:OWW1144 OMY355:ONA1144 ODC355:ODE1144 NTG355:NTI1144 NJK355:NJM1144 MZO355:MZQ1144 MPS355:MPU1144 MFW355:MFY1144 LWA355:LWC1144 LME355:LMG1144 LCI355:LCK1144 KSM355:KSO1144 KIQ355:KIS1144 JYU355:JYW1144 JOY355:JPA1144 JFC355:JFE1144 IVG355:IVI1144 ILK355:ILM1144 IBO355:IBQ1144 HRS355:HRU1144 HHW355:HHY1144 GYA355:GYC1144 GOE355:GOG1144 GEI355:GEK1144 FUM355:FUO1144 FKQ355:FKS1144 FAU355:FAW1144 EQY355:ERA1144 EHC355:EHE1144 DXG355:DXI1144 DNK355:DNM1144 DDO355:DDQ1144 CTS355:CTU1144 CJW355:CJY1144 CAA355:CAC1144 BQE355:BQG1144 BGI355:BGK1144 AWM355:AWO1144 AMQ355:AMS1144 ACU355:ACW1144 SY355:TA1144 JC355:JE1144 WVD355:WVD1144 WLH355:WLH1144 WBL355:WBL1144 BA213:BA218 W356:Y1150 L356:L1150 L22 ACU22:ACW22 AMQ22:AMS22 AWM22:AWO22 BGI22:BGK22 BQE22:BQG22 CAA22:CAC22 CJW22:CJY22 CTS22:CTU22 DDO22:DDQ22 DNK22:DNM22 DXG22:DXI22 EHC22:EHE22 EQY22:ERA22 FAU22:FAW22 FKQ22:FKS22 FUM22:FUO22 GEI22:GEK22 GOE22:GOG22 GYA22:GYC22 HHW22:HHY22 HRS22:HRU22 IBO22:IBQ22 ILK22:ILM22 IVG22:IVI22 JFC22:JFE22 JOY22:JPA22 JYU22:JYW22 KIQ22:KIS22 KSM22:KSO22 LCI22:LCK22 LME22:LMG22 LWA22:LWC22 MFW22:MFY22 MPS22:MPU22 MZO22:MZQ22 NJK22:NJM22 NTG22:NTI22 ODC22:ODE22 OMY22:ONA22 OWU22:OWW22 PGQ22:PGS22 PQM22:PQO22 QAI22:QAK22 QKE22:QKG22 QUA22:QUC22 RDW22:RDY22 RNS22:RNU22 RXO22:RXQ22 SHK22:SHM22 SRG22:SRI22 TBC22:TBE22 TKY22:TLA22 TUU22:TUW22 UEQ22:UES22 UOM22:UOO22 UYI22:UYK22 VIE22:VIG22 VSA22:VSC22 WBW22:WBY22 WLS22:WLU22 WVO22:WVQ22 IR22 SN22 ACJ22 AMF22 AWB22 BFX22 BPT22 BZP22 CJL22 CTH22 DDD22 DMZ22 DWV22 EGR22 EQN22 FAJ22 FKF22 FUB22 GDX22 GNT22 GXP22 HHL22 HRH22 IBD22 IKZ22 IUV22 JER22 JON22 JYJ22 KIF22 KSB22 LBX22 LLT22 LVP22 MFL22 MPH22 MZD22 NIZ22 NSV22 OCR22 OMN22 OWJ22 PGF22 PQB22 PZX22 QJT22 QTP22 RDL22 RNH22 RXD22 SGZ22 SQV22 TAR22 TKN22 TUJ22 UEF22 UOB22 UXX22 VHT22 VRP22 WBL22 WLH22 WVD22 JC22:JE22 SY22:TA22 W22:Y22 AMQ161:AMS161 AWM161:AWO161 BGI161:BGK161 BQE161:BQG161 CAA161:CAC161 CJW161:CJY161 CTS161:CTU161 DDO161:DDQ161 DNK161:DNM161 DXG161:DXI161 EHC161:EHE161 EQY161:ERA161 FAU161:FAW161 FKQ161:FKS161 FUM161:FUO161 GEI161:GEK161 GOE161:GOG161 GYA161:GYC161 HHW161:HHY161 HRS161:HRU161 IBO161:IBQ161 ILK161:ILM161 IVG161:IVI161 JFC161:JFE161 JOY161:JPA161 JYU161:JYW161 KIQ161:KIS161 KSM161:KSO161 LCI161:LCK161 LME161:LMG161 LWA161:LWC161 MFW161:MFY161 MPS161:MPU161 MZO161:MZQ161 NJK161:NJM161 NTG161:NTI161 ODC161:ODE161 OMY161:ONA161 OWU161:OWW161 PGQ161:PGS161 PQM161:PQO161 QAI161:QAK161 QKE161:QKG161 QUA161:QUC161 RDW161:RDY161 RNS161:RNU161 RXO161:RXQ161 SHK161:SHM161 SRG161:SRI161 TBC161:TBE161 TKY161:TLA161 TUU161:TUW161 UEQ161:UES161 UOM161:UOO161 UYI161:UYK161 VIE161:VIG161 VSA161:VSC161 WBW161:WBY161 WLS161:WLU161 WVO161:WVQ161 IR161 SN161 ACJ161 AMF161 AWB161 BFX161 BPT161 BZP161 CJL161 CTH161 DDD161 DMZ161 DWV161 EGR161 EQN161 FAJ161 FKF161 FUB161 GDX161 GNT161 GXP161 HHL161 HRH161 IBD161 IKZ161 IUV161 JER161 JON161 JYJ161 KIF161 KSB161 LBX161 LLT161 LVP161 MFL161 MPH161 MZD161 NIZ161 NSV161 OCR161 OMN161 OWJ161 PGF161 PQB161 PZX161 QJT161 QTP161 RDL161 RNH161 RXD161 SGZ161 SQV161 TAR161 TKN161 TUJ161 UEF161 UOB161 UXX161 VHT161 VRP161 WBL161 WLH161 WVD161 JC161:JE161 I160 T160:V160 SY161:TA161 ACR160:ACT160 SV160:SX160 IZ160:JB160 WVA160 WLE160 WBI160 VRM160 VHQ160 UXU160 UNY160 UEC160 TUG160 TKK160 TAO160 SQS160 SGW160 RXA160 RNE160 RDI160 QTM160 QJQ160 PZU160 PPY160 PGC160 OWG160 OMK160 OCO160 NSS160 NIW160 MZA160 MPE160 MFI160 LVM160 LLQ160 LBU160 KRY160 KIC160 JYG160 JOK160 JEO160 IUS160 IKW160 IBA160 HRE160 HHI160 GXM160 GNQ160 GDU160 FTY160 FKC160 FAG160 EQK160 EGO160 DWS160 DMW160 DDA160 CTE160 CJI160 BZM160 BPQ160 BFU160 AVY160 AMC160 ACG160 SK160 IO160 WVL160:WVN160 WLP160:WLR160 WBT160:WBV160 VRX160:VRZ160 VIB160:VID160 UYF160:UYH160 UOJ160:UOL160 UEN160:UEP160 TUR160:TUT160 TKV160:TKX160 TAZ160:TBB160 SRD160:SRF160 SHH160:SHJ160 RXL160:RXN160 RNP160:RNR160 RDT160:RDV160 QTX160:QTZ160 QKB160:QKD160 QAF160:QAH160 PQJ160:PQL160 PGN160:PGP160 OWR160:OWT160 OMV160:OMX160 OCZ160:ODB160 NTD160:NTF160 NJH160:NJJ160 MZL160:MZN160 MPP160:MPR160 MFT160:MFV160 LVX160:LVZ160 LMB160:LMD160 LCF160:LCH160 KSJ160:KSL160 KIN160:KIP160 JYR160:JYT160 JOV160:JOX160 JEZ160:JFB160 IVD160:IVF160 ILH160:ILJ160 IBL160:IBN160 HRP160:HRR160 HHT160:HHV160 GXX160:GXZ160 GOB160:GOD160 GEF160:GEH160 FUJ160:FUL160 FKN160:FKP160 FAR160:FAT160 EQV160:EQX160 EGZ160:EHB160 DXD160:DXF160 DNH160:DNJ160 DDL160:DDN160 CTP160:CTR160 CJT160:CJV160 BZX160:BZZ160 BQB160:BQD160 BGF160:BGH160 AWJ160:AWL160 AMN160:AMP160 ACU161:ACW161 W161:Y167 M352:M353 W173:Y173 L173 L258:L259 W258:Y260 W268:W270 L266:L267 WBF275 VRJ275 VHN275 UXR275 UNV275 UDZ275 TUD275 TKH275 TAL275 SQP275 SGT275 RWX275 RNB275 RDF275 QTJ275 QJN275 PZR275 PPV275 PFZ275 OWD275 OMH275 OCL275 NSP275 NIT275 MYX275 MPB275 MFF275 LVJ275 LLN275 LBR275 KRV275 KHZ275 JYD275 JOH275 JEL275 IUP275 IKT275 IAX275 HRB275 HHF275 GXJ275 GNN275 GDR275 FTV275 FJZ275 FAD275 EQH275 EGL275 DWP275 DMT275 DCX275 CTB275 CJF275 BZJ275 BPN275 BFR275 AVV275 ALZ275 ACD275 SH275 IL275 WVI275:WVK275 WLM275:WLO275 WBQ275:WBS275 VRU275:VRW275 VHY275:VIA275 UYC275:UYE275 UOG275:UOI275 UEK275:UEM275 TUO275:TUQ275 TKS275:TKU275 TAW275:TAY275 SRA275:SRC275 SHE275:SHG275 RXI275:RXK275 RNM275:RNO275 RDQ275:RDS275 QTU275:QTW275 QJY275:QKA275 QAC275:QAE275 PQG275:PQI275 PGK275:PGM275 OWO275:OWQ275 OMS275:OMU275 OCW275:OCY275 NTA275:NTC275 NJE275:NJG275 MZI275:MZK275 MPM275:MPO275 MFQ275:MFS275 LVU275:LVW275 LLY275:LMA275 LCC275:LCE275 KSG275:KSI275 KIK275:KIM275 JYO275:JYQ275 JOS275:JOU275 JEW275:JEY275 IVA275:IVC275 ILE275:ILG275 IBI275:IBK275 HRM275:HRO275 HHQ275:HHS275 GXU275:GXW275 GNY275:GOA275 GEC275:GEE275 FUG275:FUI275 FKK275:FKM275 FAO275:FAQ275 EQS275:EQU275 EGW275:EGY275 DXA275:DXC275 DNE275:DNG275 DDI275:DDK275 CTM275:CTO275 CJQ275:CJS275 BZU275:BZW275 BPY275:BQA275 BGC275:BGE275 AWG275:AWI275 AMK275:AMM275 ACO275:ACQ275 SS275:SU275 IW275:IY275 WUX275 WLB275 BWV281 CJQ266:CJQ267 X352:Z353 AMH352:AMH353 ACL352:ACL353 SP352:SP353 IT352:IT353 WVQ352:WVS353 WLU352:WLW353 WBY352:WCA353 VSC352:VSE353 VIG352:VII353 UYK352:UYM353 UOO352:UOQ353 UES352:UEU353 TUW352:TUY353 TLA352:TLC353 TBE352:TBG353 SRI352:SRK353 SHM352:SHO353 RXQ352:RXS353 RNU352:RNW353 RDY352:REA353 QUC352:QUE353 QKG352:QKI353 QAK352:QAM353 PQO352:PQQ353 PGS352:PGU353 OWW352:OWY353 ONA352:ONC353 ODE352:ODG353 NTI352:NTK353 NJM352:NJO353 MZQ352:MZS353 MPU352:MPW353 MFY352:MGA353 LWC352:LWE353 LMG352:LMI353 LCK352:LCM353 KSO352:KSQ353 KIS352:KIU353 JYW352:JYY353 JPA352:JPC353 JFE352:JFG353 IVI352:IVK353 ILM352:ILO353 IBQ352:IBS353 HRU352:HRW353 HHY352:HIA353 GYC352:GYE353 GOG352:GOI353 GEK352:GEM353 FUO352:FUQ353 FKS352:FKU353 FAW352:FAY353 ERA352:ERC353 EHE352:EHG353 DXI352:DXK353 DNM352:DNO353 DDQ352:DDS353 CTU352:CTW353 CJY352:CKA353 CAC352:CAE353 BQG352:BQI353 BGK352:BGM353 AWO352:AWQ353 AMS352:AMU353 ACW352:ACY353 TA352:TC353 JE352:JG353 WVF352:WVF353 WLJ352:WLJ353 WBN352:WBN353 VRR352:VRR353 VHV352:VHV353 UXZ352:UXZ353 UOD352:UOD353 UEH352:UEH353 TUL352:TUL353 TKP352:TKP353 TAT352:TAT353 SQX352:SQX353 SHB352:SHB353 RXF352:RXF353 RNJ352:RNJ353 RDN352:RDN353 QTR352:QTR353 QJV352:QJV353 PZZ352:PZZ353 PQD352:PQD353 PGH352:PGH353 OWL352:OWL353 OMP352:OMP353 OCT352:OCT353 NSX352:NSX353 NJB352:NJB353 MZF352:MZF353 MPJ352:MPJ353 MFN352:MFN353 LVR352:LVR353 LLV352:LLV353 LBZ352:LBZ353 KSD352:KSD353 KIH352:KIH353 JYL352:JYL353 JOP352:JOP353 JET352:JET353 IUX352:IUX353 ILB352:ILB353 IBF352:IBF353 HRJ352:HRJ353 HHN352:HHN353 GXR352:GXR353 GNV352:GNV353 GDZ352:GDZ353 FUD352:FUD353 FKH352:FKH353 FAL352:FAL353 EQP352:EQP353 EGT352:EGT353 DWX352:DWX353 DNB352:DNB353 DDF352:DDF353 CTJ352:CTJ353 CJN352:CJN353 BZR352:BZR353 BPV352:BPV353 BFZ352:BFZ353 AWD352:AWD353 DDI266:DDI267 DNE266:DNE267 DXA266:DXA267 EGW266:EGW267 EQS266:EQS267 FAO266:FAO267 FKK266:FKK267 FUG266:FUG267 GEC266:GEC267 GNY266:GNY267 GXU266:GXU267 HHQ266:HHQ267 HRM266:HRM267 IBI266:IBI267 ILE266:ILE267 IVA266:IVA267 JEW266:JEW267 JOS266:JOS267 JYO266:JYO267 KIK266:KIK267 KSG266:KSG267 LCC266:LCC267 LLY266:LLY267 LVU266:LVU267 MFQ266:MFQ267 MPM266:MPM267 MZI266:MZI267 NJE266:NJE267 NTA266:NTA267 OCW266:OCW267 OMS266:OMS267 OWO266:OWO267 PGK266:PGK267 PQG266:PQG267 QAC266:QAC267 QJY266:QJY267 QTU266:QTU267 RDQ266:RDQ267 RNM266:RNM267 RXI266:RXI267 SHE266:SHE267 SRA266:SRA267 TAW266:TAW267 TKS266:TKS267 TUO266:TUO267 UEK266:UEK267 UOG266:UOG267 UYC266:UYC267 VHY266:VHY267 VRU266:VRU267 WBQ266:WBQ267 WLM266:WLM267 WVI266:WVI267 JH266:JJ267 TD266:TF267 ACZ266:ADB267 AMV266:AMX267 AWR266:AWT267 BGN266:BGP267 BQJ266:BQL267 CAF266:CAH267 CKB266:CKD267 CTX266:CTZ267 DDT266:DDV267 DNP266:DNR267 DXL266:DXN267 EHH266:EHJ267 ERD266:ERF267 FAZ266:FBB267 FKV266:FKX267 FUR266:FUT267 GEN266:GEP267 GOJ266:GOL267 GYF266:GYH267 HIB266:HID267 HRX266:HRZ267 IBT266:IBV267 ILP266:ILR267 IVL266:IVN267 JFH266:JFJ267 JPD266:JPF267 JYZ266:JZB267 KIV266:KIX267 KSR266:KST267 LCN266:LCP267 LMJ266:LML267 LWF266:LWH267 MGB266:MGD267 MPX266:MPZ267 MZT266:MZV267 NJP266:NJR267 NTL266:NTN267 ODH266:ODJ267 OND266:ONF267 OWZ266:OXB267 PGV266:PGX267 PQR266:PQT267 QAN266:QAP267 QKJ266:QKL267 QUF266:QUH267 REB266:RED267 RNX266:RNZ267 RXT266:RXV267 SHP266:SHR267 SRL266:SRN267 TBH266:TBJ267 TLD266:TLF267 TUZ266:TVB267 UEV266:UEX267 UOR266:UOT267 UYN266:UYP267 VIJ266:VIL267 VSF266:VSH267 WCB266:WCD267 WLX266:WLZ267 WVT266:WVV267 IW266:IW267 SS266:SS267 ACO266:ACO267 AMK266:AMK267 AWG266:AWG267 BGC266:BGC267 BPY266:BPY267 BZU266:BZU267 CTM266:CTM267 W279:Y279 BER280 CSB280 CIF280 DBX280 DLT280 DVP280 EFL280 EPH280 EZD280 FIZ280 FSV280 GCR280 GMN280 GWJ280 HGF280 HQB280 HZX280 IJT280 ITP280 JDL280 JNH280 JXD280 KGZ280 KQV280 LAR280 LKN280 LUJ280 MEF280 MOB280 MXX280 NHT280 NRP280 OBL280 OLH280 OVD280 PEZ280 POV280 PYR280 QIN280 QSJ280 RCF280 RMB280 RVX280 SFT280 SPP280 SZL280 TJH280 TTD280 UCZ280 UMV280 UWR280 VGN280 VQJ280 WAF280 WKB280 WTX280 HW280:HY280 RS280:RU280 ABO280:ABQ280 ALK280:ALM280 AVG280:AVI280 BFC280:BFE280 BOY280:BPA280 BYU280:BYW280 CIQ280:CIS280 CSM280:CSO280 DCI280:DCK280 DME280:DMG280 DWA280:DWC280 EFW280:EFY280 EPS280:EPU280 EZO280:EZQ280 FJK280:FJM280 FTG280:FTI280 GDC280:GDE280 GMY280:GNA280 GWU280:GWW280 HGQ280:HGS280 HQM280:HQO280 IAI280:IAK280 IKE280:IKG280 IUA280:IUC280 JDW280:JDY280 JNS280:JNU280 JXO280:JXQ280 KHK280:KHM280 KRG280:KRI280 LBC280:LBE280 LKY280:LLA280 LUU280:LUW280 MEQ280:MES280 MOM280:MOO280 MYI280:MYK280 NIE280:NIG280 NSA280:NSC280 OBW280:OBY280 OLS280:OLU280 OVO280:OVQ280 PFK280:PFM280 PPG280:PPI280 PZC280:PZE280 QIY280:QJA280 QSU280:QSW280 RCQ280:RCS280 RMM280:RMO280 RWI280:RWK280 SGE280:SGG280 SQA280:SQC280 SZW280:SZY280 TJS280:TJU280 TTO280:TTQ280 UDK280:UDM280 UNG280:UNI280 UXC280:UXE280 VGY280:VHA280 VQU280:VQW280 WAQ280:WAS280 WKM280:WKO280 WUI280:WUK280 HL280 RH280 ABD280 AKZ280 AUV280 BON280 BYJ280 L230:L232 BDD281 CQN281 CGR281 DAJ281 DKF281 DUB281 EDX281 ENT281 EXP281 FHL281 FRH281 GBD281 GKZ281 GUV281 HER281 HON281 HYJ281 IIF281 ISB281 JBX281 JLT281 JVP281 KFL281 KPH281 KZD281 LIZ281 LSV281 MCR281 MMN281 MWJ281 NGF281 NQB281 NZX281 OJT281 OTP281 PDL281 PNH281 PXD281 QGZ281 QQV281 RAR281 RKN281 RUJ281 SEF281 SOB281 SXX281 THT281 TRP281 UBL281 ULH281 UVD281 VEZ281 VOV281 VYR281 WIN281 WSJ281 GI281:GK281 QE281:QG281 AAA281:AAC281 AJW281:AJY281 ATS281:ATU281 BDO281:BDQ281 BNK281:BNM281 BXG281:BXI281 CHC281:CHE281 CQY281:CRA281 DAU281:DAW281 DKQ281:DKS281 DUM281:DUO281 EEI281:EEK281 EOE281:EOG281 EYA281:EYC281 FHW281:FHY281 FRS281:FRU281 GBO281:GBQ281 GLK281:GLM281 GVG281:GVI281 HFC281:HFE281 HOY281:HPA281 HYU281:HYW281 IIQ281:IIS281 ISM281:ISO281 JCI281:JCK281 JME281:JMG281 JWA281:JWC281 KFW281:KFY281 KPS281:KPU281 KZO281:KZQ281 LJK281:LJM281 LTG281:LTI281 MDC281:MDE281 MMY281:MNA281 MWU281:MWW281 NGQ281:NGS281 NQM281:NQO281 OAI281:OAK281 OKE281:OKG281 OUA281:OUC281 PDW281:PDY281 PNS281:PNU281 PXO281:PXQ281 QHK281:QHM281 QRG281:QRI281 RBC281:RBE281 RKY281:RLA281 RUU281:RUW281 SEQ281:SES281 SOM281:SOO281 SYI281:SYK281 TIE281:TIG281 TSA281:TSC281 UBW281:UBY281 ULS281:ULU281 UVO281:UVQ281 VFK281:VFM281 VPG281:VPI281 VZC281:VZE281 WIY281:WJA281 WSU281:WSW281 FX281 PT281 ZP281 AJL281 ATH281 BMZ281 W310:Y313 Z140 BWS294 BDA294 CQK294 CGO294 DAG294 DKC294 DTY294 EDU294 ENQ294 EXM294 FHI294 FRE294 GBA294 GKW294 GUS294 HEO294 HOK294 HYG294 IIC294 IRY294 JBU294 JLQ294 JVM294 KFI294 KPE294 KZA294 LIW294 LSS294 MCO294 MMK294 MWG294 NGC294 NPY294 NZU294 OJQ294 OTM294 PDI294 PNE294 PXA294 QGW294 QQS294 RAO294 RKK294 RUG294 SEC294 SNY294 SXU294 THQ294 TRM294 UBI294 ULE294 UVA294 VEW294 VOS294 VYO294 WIK294 WSG294 GF294:GH294 QB294:QD294 ZX294:ZZ294 AJT294:AJV294 ATP294:ATR294 BDL294:BDN294 BNH294:BNJ294 BXD294:BXF294 CGZ294:CHB294 CQV294:CQX294 DAR294:DAT294 DKN294:DKP294 DUJ294:DUL294 EEF294:EEH294 EOB294:EOD294 EXX294:EXZ294 FHT294:FHV294 FRP294:FRR294 GBL294:GBN294 GLH294:GLJ294 GVD294:GVF294 HEZ294:HFB294 HOV294:HOX294 HYR294:HYT294 IIN294:IIP294 ISJ294:ISL294 JCF294:JCH294 JMB294:JMD294 JVX294:JVZ294 KFT294:KFV294 KPP294:KPR294 KZL294:KZN294 LJH294:LJJ294 LTD294:LTF294 MCZ294:MDB294 MMV294:MMX294 MWR294:MWT294 NGN294:NGP294 NQJ294:NQL294 OAF294:OAH294 OKB294:OKD294 OTX294:OTZ294 PDT294:PDV294 PNP294:PNR294 PXL294:PXN294 QHH294:QHJ294 QRD294:QRF294 RAZ294:RBB294 RKV294:RKX294 RUR294:RUT294 SEN294:SEP294 SOJ294:SOL294 SYF294:SYH294 TIB294:TID294 TRX294:TRZ294 UBT294:UBV294 ULP294:ULR294 UVL294:UVN294 VFH294:VFJ294 VPD294:VPF294 VYZ294:VZB294 WIV294:WIX294 WSR294:WST294 FU294 PQ294 ZM294 AJI294 ATE294 BMW294 Y268:Y270 W272:Y276 L161:L167 L310:L313 W281:Y293 L272:L296 AS264:AS265 W203:Y203 X142:X159 WLX203 WVT203 L203 JS203:JU203 TO203:TQ203 ADK203:ADM203 ANG203:ANI203 AXC203:AXE203 BGY203:BHA203 BQU203:BQW203 CAQ203:CAS203 CKM203:CKO203 CUI203:CUK203 DEE203:DEG203 DOA203:DOC203 DXW203:DXY203 EHS203:EHU203 ERO203:ERQ203 FBK203:FBM203 FLG203:FLI203 FVC203:FVE203 GEY203:GFA203 GOU203:GOW203 GYQ203:GYS203 HIM203:HIO203 HSI203:HSK203 ICE203:ICG203 IMA203:IMC203 IVW203:IVY203 JFS203:JFU203 JPO203:JPQ203 JZK203:JZM203 KJG203:KJI203 KTC203:KTE203 LCY203:LDA203 LMU203:LMW203 LWQ203:LWS203 MGM203:MGO203 MQI203:MQK203 NAE203:NAG203 NKA203:NKC203 NTW203:NTY203 ODS203:ODU203 ONO203:ONQ203 OXK203:OXM203 PHG203:PHI203 PRC203:PRE203 QAY203:QBA203 QKU203:QKW203 QUQ203:QUS203 REM203:REO203 ROI203:ROK203 RYE203:RYG203 SIA203:SIC203 SRW203:SRY203 TBS203:TBU203 TLO203:TLQ203 TVK203:TVM203 UFG203:UFI203 UPC203:UPE203 UYY203:UZA203 VIU203:VIW203 VSQ203:VSS203 WCM203:WCO203 WMI203:WMK203 WWE203:WWG203 JH203 TD203 ACZ203 AMV203 AWR203 BGN203 BQJ203 CAF203 CKB203 CTX203 DDT203 DNP203 DXL203 EHH203 ERD203 FAZ203 FKV203 FUR203 GEN203 GOJ203 GYF203 HIB203 HRX203 IBT203 ILP203 IVL203 JFH203 JPD203 JYZ203 KIV203 KSR203 LCN203 LMJ203 LWF203 MGB203 MPX203 MZT203 NJP203 NTL203 ODH203 OND203 OWZ203 PGV203 PQR203 QAN203 QKJ203 QUF203 REB203 RNX203 RXT203 SHP203 SRL203 TBH203 TLD203 TUZ203 UEV203 UOR203 UYN203 VIJ203 VSF203 J334 W316:Y317 BER318:BER319 CSB318:CSB319 CIF318:CIF319 DBX318:DBX319 DLT318:DLT319 DVP318:DVP319 EFL318:EFL319 EPH318:EPH319 EZD318:EZD319 FIZ318:FIZ319 FSV318:FSV319 GCR318:GCR319 GMN318:GMN319 GWJ318:GWJ319 HGF318:HGF319 HQB318:HQB319 HZX318:HZX319 IJT318:IJT319 ITP318:ITP319 JDL318:JDL319 JNH318:JNH319 JXD318:JXD319 KGZ318:KGZ319 KQV318:KQV319 LAR318:LAR319 LKN318:LKN319 LUJ318:LUJ319 MEF318:MEF319 MOB318:MOB319 MXX318:MXX319 NHT318:NHT319 NRP318:NRP319 OBL318:OBL319 OLH318:OLH319 OVD318:OVD319 PEZ318:PEZ319 POV318:POV319 PYR318:PYR319 QIN318:QIN319 QSJ318:QSJ319 RCF318:RCF319 RMB318:RMB319 RVX318:RVX319 SFT318:SFT319 SPP318:SPP319 SZL318:SZL319 TJH318:TJH319 TTD318:TTD319 UCZ318:UCZ319 UMV318:UMV319 UWR318:UWR319 VGN318:VGN319 VQJ318:VQJ319 WAF318:WAF319 WKB318:WKB319 WTX318:WTX319 HW318:HY319 RS318:RU319 ABO318:ABQ319 ALK318:ALM319 AVG318:AVI319 BFC318:BFE319 BOY318:BPA319 BYU318:BYW319 CIQ318:CIS319 CSM318:CSO319 DCI318:DCK319 DME318:DMG319 DWA318:DWC319 EFW318:EFY319 EPS318:EPU319 EZO318:EZQ319 FJK318:FJM319 FTG318:FTI319 GDC318:GDE319 GMY318:GNA319 GWU318:GWW319 HGQ318:HGS319 HQM318:HQO319 IAI318:IAK319 IKE318:IKG319 IUA318:IUC319 JDW318:JDY319 JNS318:JNU319 JXO318:JXQ319 KHK318:KHM319 KRG318:KRI319 LBC318:LBE319 LKY318:LLA319 LUU318:LUW319 MEQ318:MES319 MOM318:MOO319 MYI318:MYK319 NIE318:NIG319 NSA318:NSC319 OBW318:OBY319 OLS318:OLU319 OVO318:OVQ319 PFK318:PFM319 PPG318:PPI319 PZC318:PZE319 QIY318:QJA319 QSU318:QSW319 RCQ318:RCS319 RMM318:RMO319 RWI318:RWK319 SGE318:SGG319 SQA318:SQC319 SZW318:SZY319 TJS318:TJU319 TTO318:TTQ319 UDK318:UDM319 UNG318:UNI319 UXC318:UXE319 VGY318:VHA319 VQU318:VQW319 WAQ318:WAS319 WKM318:WKO319 WUI318:WUK319 HL318:HL319 RH318:RH319 ABD318:ABD319 AKZ318:AKZ319 AUV318:AUV319 BON318:BON319 BER335 WCB203 T333:V333 U334:W334 L335 CSB335 CIF335 DBX335 DLT335 DVP335 EFL335 EPH335 EZD335 FIZ335 FSV335 GCR335 GMN335 GWJ335 HGF335 HQB335 HZX335 IJT335 ITP335 JDL335 JNH335 JXD335 KGZ335 KQV335 LAR335 LKN335 LUJ335 MEF335 MOB335 MXX335 NHT335 NRP335 OBL335 OLH335 OVD335 PEZ335 POV335 PYR335 QIN335 QSJ335 RCF335 RMB335 RVX335 SFT335 SPP335 SZL335 TJH335 TTD335 UCZ335 UMV335 UWR335 VGN335 VQJ335 WAF335 WKB335 WTX335 HW335:HY335 RS335:RU335 ABO335:ABQ335 ALK335:ALM335 AVG335:AVI335 BFC335:BFE335 BOY335:BPA335 BYU335:BYW335 CIQ335:CIS335 CSM335:CSO335 DCI335:DCK335 DME335:DMG335 DWA335:DWC335 EFW335:EFY335 EPS335:EPU335 EZO335:EZQ335 FJK335:FJM335 FTG335:FTI335 GDC335:GDE335 GMY335:GNA335 GWU335:GWW335 HGQ335:HGS335 HQM335:HQO335 IAI335:IAK335 IKE335:IKG335 IUA335:IUC335 JDW335:JDY335 JNS335:JNU335 JXO335:JXQ335 KHK335:KHM335 KRG335:KRI335 LBC335:LBE335 LKY335:LLA335 LUU335:LUW335 MEQ335:MES335 MOM335:MOO335 MYI335:MYK335 NIE335:NIG335 NSA335:NSC335 OBW335:OBY335 OLS335:OLU335 OVO335:OVQ335 PFK335:PFM335 PPG335:PPI335 PZC335:PZE335 QIY335:QJA335 QSU335:QSW335 RCQ335:RCS335 RMM335:RMO335 RWI335:RWK335 SGE335:SGG335 SQA335:SQC335 SZW335:SZY335 TJS335:TJU335 TTO335:TTQ335 UDK335:UDM335 UNG335:UNI335 UXC335:UXE335 VGY335:VHA335 VQU335:VQW335 WAQ335:WAS335 WKM335:WKO335 WUI335:WUK335 HL335 RH335 ABD335 AKZ335 AUV335 BON335 W320:Y332 BYJ318:BYJ319 L316:L332 BYJ335 W345:Y345 BA211 BE212 W351:Y351 L345 X342:X344 Y336:Y344 X346:Y346 L351 VRP355:VRP1144 X347:X350">
      <formula1>0</formula1>
      <formula2>100</formula2>
    </dataValidation>
    <dataValidation type="custom" allowBlank="1" showInputMessage="1" showErrorMessage="1" sqref="WVV983312:WVV984184 JJ65808:JJ66680 TF65808:TF66680 ADB65808:ADB66680 AMX65808:AMX66680 AWT65808:AWT66680 BGP65808:BGP66680 BQL65808:BQL66680 CAH65808:CAH66680 CKD65808:CKD66680 CTZ65808:CTZ66680 DDV65808:DDV66680 DNR65808:DNR66680 DXN65808:DXN66680 EHJ65808:EHJ66680 ERF65808:ERF66680 FBB65808:FBB66680 FKX65808:FKX66680 FUT65808:FUT66680 GEP65808:GEP66680 GOL65808:GOL66680 GYH65808:GYH66680 HID65808:HID66680 HRZ65808:HRZ66680 IBV65808:IBV66680 ILR65808:ILR66680 IVN65808:IVN66680 JFJ65808:JFJ66680 JPF65808:JPF66680 JZB65808:JZB66680 KIX65808:KIX66680 KST65808:KST66680 LCP65808:LCP66680 LML65808:LML66680 LWH65808:LWH66680 MGD65808:MGD66680 MPZ65808:MPZ66680 MZV65808:MZV66680 NJR65808:NJR66680 NTN65808:NTN66680 ODJ65808:ODJ66680 ONF65808:ONF66680 OXB65808:OXB66680 PGX65808:PGX66680 PQT65808:PQT66680 QAP65808:QAP66680 QKL65808:QKL66680 QUH65808:QUH66680 RED65808:RED66680 RNZ65808:RNZ66680 RXV65808:RXV66680 SHR65808:SHR66680 SRN65808:SRN66680 TBJ65808:TBJ66680 TLF65808:TLF66680 TVB65808:TVB66680 UEX65808:UEX66680 UOT65808:UOT66680 UYP65808:UYP66680 VIL65808:VIL66680 VSH65808:VSH66680 WCD65808:WCD66680 WLZ65808:WLZ66680 WVV65808:WVV66680 JJ131344:JJ132216 TF131344:TF132216 ADB131344:ADB132216 AMX131344:AMX132216 AWT131344:AWT132216 BGP131344:BGP132216 BQL131344:BQL132216 CAH131344:CAH132216 CKD131344:CKD132216 CTZ131344:CTZ132216 DDV131344:DDV132216 DNR131344:DNR132216 DXN131344:DXN132216 EHJ131344:EHJ132216 ERF131344:ERF132216 FBB131344:FBB132216 FKX131344:FKX132216 FUT131344:FUT132216 GEP131344:GEP132216 GOL131344:GOL132216 GYH131344:GYH132216 HID131344:HID132216 HRZ131344:HRZ132216 IBV131344:IBV132216 ILR131344:ILR132216 IVN131344:IVN132216 JFJ131344:JFJ132216 JPF131344:JPF132216 JZB131344:JZB132216 KIX131344:KIX132216 KST131344:KST132216 LCP131344:LCP132216 LML131344:LML132216 LWH131344:LWH132216 MGD131344:MGD132216 MPZ131344:MPZ132216 MZV131344:MZV132216 NJR131344:NJR132216 NTN131344:NTN132216 ODJ131344:ODJ132216 ONF131344:ONF132216 OXB131344:OXB132216 PGX131344:PGX132216 PQT131344:PQT132216 QAP131344:QAP132216 QKL131344:QKL132216 QUH131344:QUH132216 RED131344:RED132216 RNZ131344:RNZ132216 RXV131344:RXV132216 SHR131344:SHR132216 SRN131344:SRN132216 TBJ131344:TBJ132216 TLF131344:TLF132216 TVB131344:TVB132216 UEX131344:UEX132216 UOT131344:UOT132216 UYP131344:UYP132216 VIL131344:VIL132216 VSH131344:VSH132216 WCD131344:WCD132216 WLZ131344:WLZ132216 WVV131344:WVV132216 JJ196880:JJ197752 TF196880:TF197752 ADB196880:ADB197752 AMX196880:AMX197752 AWT196880:AWT197752 BGP196880:BGP197752 BQL196880:BQL197752 CAH196880:CAH197752 CKD196880:CKD197752 CTZ196880:CTZ197752 DDV196880:DDV197752 DNR196880:DNR197752 DXN196880:DXN197752 EHJ196880:EHJ197752 ERF196880:ERF197752 FBB196880:FBB197752 FKX196880:FKX197752 FUT196880:FUT197752 GEP196880:GEP197752 GOL196880:GOL197752 GYH196880:GYH197752 HID196880:HID197752 HRZ196880:HRZ197752 IBV196880:IBV197752 ILR196880:ILR197752 IVN196880:IVN197752 JFJ196880:JFJ197752 JPF196880:JPF197752 JZB196880:JZB197752 KIX196880:KIX197752 KST196880:KST197752 LCP196880:LCP197752 LML196880:LML197752 LWH196880:LWH197752 MGD196880:MGD197752 MPZ196880:MPZ197752 MZV196880:MZV197752 NJR196880:NJR197752 NTN196880:NTN197752 ODJ196880:ODJ197752 ONF196880:ONF197752 OXB196880:OXB197752 PGX196880:PGX197752 PQT196880:PQT197752 QAP196880:QAP197752 QKL196880:QKL197752 QUH196880:QUH197752 RED196880:RED197752 RNZ196880:RNZ197752 RXV196880:RXV197752 SHR196880:SHR197752 SRN196880:SRN197752 TBJ196880:TBJ197752 TLF196880:TLF197752 TVB196880:TVB197752 UEX196880:UEX197752 UOT196880:UOT197752 UYP196880:UYP197752 VIL196880:VIL197752 VSH196880:VSH197752 WCD196880:WCD197752 WLZ196880:WLZ197752 WVV196880:WVV197752 JJ262416:JJ263288 TF262416:TF263288 ADB262416:ADB263288 AMX262416:AMX263288 AWT262416:AWT263288 BGP262416:BGP263288 BQL262416:BQL263288 CAH262416:CAH263288 CKD262416:CKD263288 CTZ262416:CTZ263288 DDV262416:DDV263288 DNR262416:DNR263288 DXN262416:DXN263288 EHJ262416:EHJ263288 ERF262416:ERF263288 FBB262416:FBB263288 FKX262416:FKX263288 FUT262416:FUT263288 GEP262416:GEP263288 GOL262416:GOL263288 GYH262416:GYH263288 HID262416:HID263288 HRZ262416:HRZ263288 IBV262416:IBV263288 ILR262416:ILR263288 IVN262416:IVN263288 JFJ262416:JFJ263288 JPF262416:JPF263288 JZB262416:JZB263288 KIX262416:KIX263288 KST262416:KST263288 LCP262416:LCP263288 LML262416:LML263288 LWH262416:LWH263288 MGD262416:MGD263288 MPZ262416:MPZ263288 MZV262416:MZV263288 NJR262416:NJR263288 NTN262416:NTN263288 ODJ262416:ODJ263288 ONF262416:ONF263288 OXB262416:OXB263288 PGX262416:PGX263288 PQT262416:PQT263288 QAP262416:QAP263288 QKL262416:QKL263288 QUH262416:QUH263288 RED262416:RED263288 RNZ262416:RNZ263288 RXV262416:RXV263288 SHR262416:SHR263288 SRN262416:SRN263288 TBJ262416:TBJ263288 TLF262416:TLF263288 TVB262416:TVB263288 UEX262416:UEX263288 UOT262416:UOT263288 UYP262416:UYP263288 VIL262416:VIL263288 VSH262416:VSH263288 WCD262416:WCD263288 WLZ262416:WLZ263288 WVV262416:WVV263288 JJ327952:JJ328824 TF327952:TF328824 ADB327952:ADB328824 AMX327952:AMX328824 AWT327952:AWT328824 BGP327952:BGP328824 BQL327952:BQL328824 CAH327952:CAH328824 CKD327952:CKD328824 CTZ327952:CTZ328824 DDV327952:DDV328824 DNR327952:DNR328824 DXN327952:DXN328824 EHJ327952:EHJ328824 ERF327952:ERF328824 FBB327952:FBB328824 FKX327952:FKX328824 FUT327952:FUT328824 GEP327952:GEP328824 GOL327952:GOL328824 GYH327952:GYH328824 HID327952:HID328824 HRZ327952:HRZ328824 IBV327952:IBV328824 ILR327952:ILR328824 IVN327952:IVN328824 JFJ327952:JFJ328824 JPF327952:JPF328824 JZB327952:JZB328824 KIX327952:KIX328824 KST327952:KST328824 LCP327952:LCP328824 LML327952:LML328824 LWH327952:LWH328824 MGD327952:MGD328824 MPZ327952:MPZ328824 MZV327952:MZV328824 NJR327952:NJR328824 NTN327952:NTN328824 ODJ327952:ODJ328824 ONF327952:ONF328824 OXB327952:OXB328824 PGX327952:PGX328824 PQT327952:PQT328824 QAP327952:QAP328824 QKL327952:QKL328824 QUH327952:QUH328824 RED327952:RED328824 RNZ327952:RNZ328824 RXV327952:RXV328824 SHR327952:SHR328824 SRN327952:SRN328824 TBJ327952:TBJ328824 TLF327952:TLF328824 TVB327952:TVB328824 UEX327952:UEX328824 UOT327952:UOT328824 UYP327952:UYP328824 VIL327952:VIL328824 VSH327952:VSH328824 WCD327952:WCD328824 WLZ327952:WLZ328824 WVV327952:WVV328824 JJ393488:JJ394360 TF393488:TF394360 ADB393488:ADB394360 AMX393488:AMX394360 AWT393488:AWT394360 BGP393488:BGP394360 BQL393488:BQL394360 CAH393488:CAH394360 CKD393488:CKD394360 CTZ393488:CTZ394360 DDV393488:DDV394360 DNR393488:DNR394360 DXN393488:DXN394360 EHJ393488:EHJ394360 ERF393488:ERF394360 FBB393488:FBB394360 FKX393488:FKX394360 FUT393488:FUT394360 GEP393488:GEP394360 GOL393488:GOL394360 GYH393488:GYH394360 HID393488:HID394360 HRZ393488:HRZ394360 IBV393488:IBV394360 ILR393488:ILR394360 IVN393488:IVN394360 JFJ393488:JFJ394360 JPF393488:JPF394360 JZB393488:JZB394360 KIX393488:KIX394360 KST393488:KST394360 LCP393488:LCP394360 LML393488:LML394360 LWH393488:LWH394360 MGD393488:MGD394360 MPZ393488:MPZ394360 MZV393488:MZV394360 NJR393488:NJR394360 NTN393488:NTN394360 ODJ393488:ODJ394360 ONF393488:ONF394360 OXB393488:OXB394360 PGX393488:PGX394360 PQT393488:PQT394360 QAP393488:QAP394360 QKL393488:QKL394360 QUH393488:QUH394360 RED393488:RED394360 RNZ393488:RNZ394360 RXV393488:RXV394360 SHR393488:SHR394360 SRN393488:SRN394360 TBJ393488:TBJ394360 TLF393488:TLF394360 TVB393488:TVB394360 UEX393488:UEX394360 UOT393488:UOT394360 UYP393488:UYP394360 VIL393488:VIL394360 VSH393488:VSH394360 WCD393488:WCD394360 WLZ393488:WLZ394360 WVV393488:WVV394360 JJ459024:JJ459896 TF459024:TF459896 ADB459024:ADB459896 AMX459024:AMX459896 AWT459024:AWT459896 BGP459024:BGP459896 BQL459024:BQL459896 CAH459024:CAH459896 CKD459024:CKD459896 CTZ459024:CTZ459896 DDV459024:DDV459896 DNR459024:DNR459896 DXN459024:DXN459896 EHJ459024:EHJ459896 ERF459024:ERF459896 FBB459024:FBB459896 FKX459024:FKX459896 FUT459024:FUT459896 GEP459024:GEP459896 GOL459024:GOL459896 GYH459024:GYH459896 HID459024:HID459896 HRZ459024:HRZ459896 IBV459024:IBV459896 ILR459024:ILR459896 IVN459024:IVN459896 JFJ459024:JFJ459896 JPF459024:JPF459896 JZB459024:JZB459896 KIX459024:KIX459896 KST459024:KST459896 LCP459024:LCP459896 LML459024:LML459896 LWH459024:LWH459896 MGD459024:MGD459896 MPZ459024:MPZ459896 MZV459024:MZV459896 NJR459024:NJR459896 NTN459024:NTN459896 ODJ459024:ODJ459896 ONF459024:ONF459896 OXB459024:OXB459896 PGX459024:PGX459896 PQT459024:PQT459896 QAP459024:QAP459896 QKL459024:QKL459896 QUH459024:QUH459896 RED459024:RED459896 RNZ459024:RNZ459896 RXV459024:RXV459896 SHR459024:SHR459896 SRN459024:SRN459896 TBJ459024:TBJ459896 TLF459024:TLF459896 TVB459024:TVB459896 UEX459024:UEX459896 UOT459024:UOT459896 UYP459024:UYP459896 VIL459024:VIL459896 VSH459024:VSH459896 WCD459024:WCD459896 WLZ459024:WLZ459896 WVV459024:WVV459896 JJ524560:JJ525432 TF524560:TF525432 ADB524560:ADB525432 AMX524560:AMX525432 AWT524560:AWT525432 BGP524560:BGP525432 BQL524560:BQL525432 CAH524560:CAH525432 CKD524560:CKD525432 CTZ524560:CTZ525432 DDV524560:DDV525432 DNR524560:DNR525432 DXN524560:DXN525432 EHJ524560:EHJ525432 ERF524560:ERF525432 FBB524560:FBB525432 FKX524560:FKX525432 FUT524560:FUT525432 GEP524560:GEP525432 GOL524560:GOL525432 GYH524560:GYH525432 HID524560:HID525432 HRZ524560:HRZ525432 IBV524560:IBV525432 ILR524560:ILR525432 IVN524560:IVN525432 JFJ524560:JFJ525432 JPF524560:JPF525432 JZB524560:JZB525432 KIX524560:KIX525432 KST524560:KST525432 LCP524560:LCP525432 LML524560:LML525432 LWH524560:LWH525432 MGD524560:MGD525432 MPZ524560:MPZ525432 MZV524560:MZV525432 NJR524560:NJR525432 NTN524560:NTN525432 ODJ524560:ODJ525432 ONF524560:ONF525432 OXB524560:OXB525432 PGX524560:PGX525432 PQT524560:PQT525432 QAP524560:QAP525432 QKL524560:QKL525432 QUH524560:QUH525432 RED524560:RED525432 RNZ524560:RNZ525432 RXV524560:RXV525432 SHR524560:SHR525432 SRN524560:SRN525432 TBJ524560:TBJ525432 TLF524560:TLF525432 TVB524560:TVB525432 UEX524560:UEX525432 UOT524560:UOT525432 UYP524560:UYP525432 VIL524560:VIL525432 VSH524560:VSH525432 WCD524560:WCD525432 WLZ524560:WLZ525432 WVV524560:WVV525432 JJ590096:JJ590968 TF590096:TF590968 ADB590096:ADB590968 AMX590096:AMX590968 AWT590096:AWT590968 BGP590096:BGP590968 BQL590096:BQL590968 CAH590096:CAH590968 CKD590096:CKD590968 CTZ590096:CTZ590968 DDV590096:DDV590968 DNR590096:DNR590968 DXN590096:DXN590968 EHJ590096:EHJ590968 ERF590096:ERF590968 FBB590096:FBB590968 FKX590096:FKX590968 FUT590096:FUT590968 GEP590096:GEP590968 GOL590096:GOL590968 GYH590096:GYH590968 HID590096:HID590968 HRZ590096:HRZ590968 IBV590096:IBV590968 ILR590096:ILR590968 IVN590096:IVN590968 JFJ590096:JFJ590968 JPF590096:JPF590968 JZB590096:JZB590968 KIX590096:KIX590968 KST590096:KST590968 LCP590096:LCP590968 LML590096:LML590968 LWH590096:LWH590968 MGD590096:MGD590968 MPZ590096:MPZ590968 MZV590096:MZV590968 NJR590096:NJR590968 NTN590096:NTN590968 ODJ590096:ODJ590968 ONF590096:ONF590968 OXB590096:OXB590968 PGX590096:PGX590968 PQT590096:PQT590968 QAP590096:QAP590968 QKL590096:QKL590968 QUH590096:QUH590968 RED590096:RED590968 RNZ590096:RNZ590968 RXV590096:RXV590968 SHR590096:SHR590968 SRN590096:SRN590968 TBJ590096:TBJ590968 TLF590096:TLF590968 TVB590096:TVB590968 UEX590096:UEX590968 UOT590096:UOT590968 UYP590096:UYP590968 VIL590096:VIL590968 VSH590096:VSH590968 WCD590096:WCD590968 WLZ590096:WLZ590968 WVV590096:WVV590968 JJ655632:JJ656504 TF655632:TF656504 ADB655632:ADB656504 AMX655632:AMX656504 AWT655632:AWT656504 BGP655632:BGP656504 BQL655632:BQL656504 CAH655632:CAH656504 CKD655632:CKD656504 CTZ655632:CTZ656504 DDV655632:DDV656504 DNR655632:DNR656504 DXN655632:DXN656504 EHJ655632:EHJ656504 ERF655632:ERF656504 FBB655632:FBB656504 FKX655632:FKX656504 FUT655632:FUT656504 GEP655632:GEP656504 GOL655632:GOL656504 GYH655632:GYH656504 HID655632:HID656504 HRZ655632:HRZ656504 IBV655632:IBV656504 ILR655632:ILR656504 IVN655632:IVN656504 JFJ655632:JFJ656504 JPF655632:JPF656504 JZB655632:JZB656504 KIX655632:KIX656504 KST655632:KST656504 LCP655632:LCP656504 LML655632:LML656504 LWH655632:LWH656504 MGD655632:MGD656504 MPZ655632:MPZ656504 MZV655632:MZV656504 NJR655632:NJR656504 NTN655632:NTN656504 ODJ655632:ODJ656504 ONF655632:ONF656504 OXB655632:OXB656504 PGX655632:PGX656504 PQT655632:PQT656504 QAP655632:QAP656504 QKL655632:QKL656504 QUH655632:QUH656504 RED655632:RED656504 RNZ655632:RNZ656504 RXV655632:RXV656504 SHR655632:SHR656504 SRN655632:SRN656504 TBJ655632:TBJ656504 TLF655632:TLF656504 TVB655632:TVB656504 UEX655632:UEX656504 UOT655632:UOT656504 UYP655632:UYP656504 VIL655632:VIL656504 VSH655632:VSH656504 WCD655632:WCD656504 WLZ655632:WLZ656504 WVV655632:WVV656504 JJ721168:JJ722040 TF721168:TF722040 ADB721168:ADB722040 AMX721168:AMX722040 AWT721168:AWT722040 BGP721168:BGP722040 BQL721168:BQL722040 CAH721168:CAH722040 CKD721168:CKD722040 CTZ721168:CTZ722040 DDV721168:DDV722040 DNR721168:DNR722040 DXN721168:DXN722040 EHJ721168:EHJ722040 ERF721168:ERF722040 FBB721168:FBB722040 FKX721168:FKX722040 FUT721168:FUT722040 GEP721168:GEP722040 GOL721168:GOL722040 GYH721168:GYH722040 HID721168:HID722040 HRZ721168:HRZ722040 IBV721168:IBV722040 ILR721168:ILR722040 IVN721168:IVN722040 JFJ721168:JFJ722040 JPF721168:JPF722040 JZB721168:JZB722040 KIX721168:KIX722040 KST721168:KST722040 LCP721168:LCP722040 LML721168:LML722040 LWH721168:LWH722040 MGD721168:MGD722040 MPZ721168:MPZ722040 MZV721168:MZV722040 NJR721168:NJR722040 NTN721168:NTN722040 ODJ721168:ODJ722040 ONF721168:ONF722040 OXB721168:OXB722040 PGX721168:PGX722040 PQT721168:PQT722040 QAP721168:QAP722040 QKL721168:QKL722040 QUH721168:QUH722040 RED721168:RED722040 RNZ721168:RNZ722040 RXV721168:RXV722040 SHR721168:SHR722040 SRN721168:SRN722040 TBJ721168:TBJ722040 TLF721168:TLF722040 TVB721168:TVB722040 UEX721168:UEX722040 UOT721168:UOT722040 UYP721168:UYP722040 VIL721168:VIL722040 VSH721168:VSH722040 WCD721168:WCD722040 WLZ721168:WLZ722040 WVV721168:WVV722040 JJ786704:JJ787576 TF786704:TF787576 ADB786704:ADB787576 AMX786704:AMX787576 AWT786704:AWT787576 BGP786704:BGP787576 BQL786704:BQL787576 CAH786704:CAH787576 CKD786704:CKD787576 CTZ786704:CTZ787576 DDV786704:DDV787576 DNR786704:DNR787576 DXN786704:DXN787576 EHJ786704:EHJ787576 ERF786704:ERF787576 FBB786704:FBB787576 FKX786704:FKX787576 FUT786704:FUT787576 GEP786704:GEP787576 GOL786704:GOL787576 GYH786704:GYH787576 HID786704:HID787576 HRZ786704:HRZ787576 IBV786704:IBV787576 ILR786704:ILR787576 IVN786704:IVN787576 JFJ786704:JFJ787576 JPF786704:JPF787576 JZB786704:JZB787576 KIX786704:KIX787576 KST786704:KST787576 LCP786704:LCP787576 LML786704:LML787576 LWH786704:LWH787576 MGD786704:MGD787576 MPZ786704:MPZ787576 MZV786704:MZV787576 NJR786704:NJR787576 NTN786704:NTN787576 ODJ786704:ODJ787576 ONF786704:ONF787576 OXB786704:OXB787576 PGX786704:PGX787576 PQT786704:PQT787576 QAP786704:QAP787576 QKL786704:QKL787576 QUH786704:QUH787576 RED786704:RED787576 RNZ786704:RNZ787576 RXV786704:RXV787576 SHR786704:SHR787576 SRN786704:SRN787576 TBJ786704:TBJ787576 TLF786704:TLF787576 TVB786704:TVB787576 UEX786704:UEX787576 UOT786704:UOT787576 UYP786704:UYP787576 VIL786704:VIL787576 VSH786704:VSH787576 WCD786704:WCD787576 WLZ786704:WLZ787576 WVV786704:WVV787576 JJ852240:JJ853112 TF852240:TF853112 ADB852240:ADB853112 AMX852240:AMX853112 AWT852240:AWT853112 BGP852240:BGP853112 BQL852240:BQL853112 CAH852240:CAH853112 CKD852240:CKD853112 CTZ852240:CTZ853112 DDV852240:DDV853112 DNR852240:DNR853112 DXN852240:DXN853112 EHJ852240:EHJ853112 ERF852240:ERF853112 FBB852240:FBB853112 FKX852240:FKX853112 FUT852240:FUT853112 GEP852240:GEP853112 GOL852240:GOL853112 GYH852240:GYH853112 HID852240:HID853112 HRZ852240:HRZ853112 IBV852240:IBV853112 ILR852240:ILR853112 IVN852240:IVN853112 JFJ852240:JFJ853112 JPF852240:JPF853112 JZB852240:JZB853112 KIX852240:KIX853112 KST852240:KST853112 LCP852240:LCP853112 LML852240:LML853112 LWH852240:LWH853112 MGD852240:MGD853112 MPZ852240:MPZ853112 MZV852240:MZV853112 NJR852240:NJR853112 NTN852240:NTN853112 ODJ852240:ODJ853112 ONF852240:ONF853112 OXB852240:OXB853112 PGX852240:PGX853112 PQT852240:PQT853112 QAP852240:QAP853112 QKL852240:QKL853112 QUH852240:QUH853112 RED852240:RED853112 RNZ852240:RNZ853112 RXV852240:RXV853112 SHR852240:SHR853112 SRN852240:SRN853112 TBJ852240:TBJ853112 TLF852240:TLF853112 TVB852240:TVB853112 UEX852240:UEX853112 UOT852240:UOT853112 UYP852240:UYP853112 VIL852240:VIL853112 VSH852240:VSH853112 WCD852240:WCD853112 WLZ852240:WLZ853112 WVV852240:WVV853112 JJ917776:JJ918648 TF917776:TF918648 ADB917776:ADB918648 AMX917776:AMX918648 AWT917776:AWT918648 BGP917776:BGP918648 BQL917776:BQL918648 CAH917776:CAH918648 CKD917776:CKD918648 CTZ917776:CTZ918648 DDV917776:DDV918648 DNR917776:DNR918648 DXN917776:DXN918648 EHJ917776:EHJ918648 ERF917776:ERF918648 FBB917776:FBB918648 FKX917776:FKX918648 FUT917776:FUT918648 GEP917776:GEP918648 GOL917776:GOL918648 GYH917776:GYH918648 HID917776:HID918648 HRZ917776:HRZ918648 IBV917776:IBV918648 ILR917776:ILR918648 IVN917776:IVN918648 JFJ917776:JFJ918648 JPF917776:JPF918648 JZB917776:JZB918648 KIX917776:KIX918648 KST917776:KST918648 LCP917776:LCP918648 LML917776:LML918648 LWH917776:LWH918648 MGD917776:MGD918648 MPZ917776:MPZ918648 MZV917776:MZV918648 NJR917776:NJR918648 NTN917776:NTN918648 ODJ917776:ODJ918648 ONF917776:ONF918648 OXB917776:OXB918648 PGX917776:PGX918648 PQT917776:PQT918648 QAP917776:QAP918648 QKL917776:QKL918648 QUH917776:QUH918648 RED917776:RED918648 RNZ917776:RNZ918648 RXV917776:RXV918648 SHR917776:SHR918648 SRN917776:SRN918648 TBJ917776:TBJ918648 TLF917776:TLF918648 TVB917776:TVB918648 UEX917776:UEX918648 UOT917776:UOT918648 UYP917776:UYP918648 VIL917776:VIL918648 VSH917776:VSH918648 WCD917776:WCD918648 WLZ917776:WLZ918648 WVV917776:WVV918648 JJ983312:JJ984184 TF983312:TF984184 ADB983312:ADB984184 AMX983312:AMX984184 AWT983312:AWT984184 BGP983312:BGP984184 BQL983312:BQL984184 CAH983312:CAH984184 CKD983312:CKD984184 CTZ983312:CTZ984184 DDV983312:DDV984184 DNR983312:DNR984184 DXN983312:DXN984184 EHJ983312:EHJ984184 ERF983312:ERF984184 FBB983312:FBB984184 FKX983312:FKX984184 FUT983312:FUT984184 GEP983312:GEP984184 GOL983312:GOL984184 GYH983312:GYH984184 HID983312:HID984184 HRZ983312:HRZ984184 IBV983312:IBV984184 ILR983312:ILR984184 IVN983312:IVN984184 JFJ983312:JFJ984184 JPF983312:JPF984184 JZB983312:JZB984184 KIX983312:KIX984184 KST983312:KST984184 LCP983312:LCP984184 LML983312:LML984184 LWH983312:LWH984184 MGD983312:MGD984184 MPZ983312:MPZ984184 MZV983312:MZV984184 NJR983312:NJR984184 NTN983312:NTN984184 ODJ983312:ODJ984184 ONF983312:ONF984184 OXB983312:OXB984184 PGX983312:PGX984184 PQT983312:PQT984184 QAP983312:QAP984184 QKL983312:QKL984184 QUH983312:QUH984184 RED983312:RED984184 RNZ983312:RNZ984184 RXV983312:RXV984184 SHR983312:SHR984184 SRN983312:SRN984184 TBJ983312:TBJ984184 TLF983312:TLF984184 TVB983312:TVB984184 UEX983312:UEX984184 UOT983312:UOT984184 UYP983312:UYP984184 VIL983312:VIL984184 VSH983312:VSH984184 WCD983312:WCD984184 WLZ983312:WLZ984184 WCD355:WCD1144 VSH355:VSH1144 VIL355:VIL1144 UYP355:UYP1144 UOT355:UOT1144 UEX355:UEX1144 TVB355:TVB1144 TLF355:TLF1144 TBJ355:TBJ1144 SRN355:SRN1144 SHR355:SHR1144 RXV355:RXV1144 RNZ355:RNZ1144 RED355:RED1144 QUH355:QUH1144 QKL355:QKL1144 QAP355:QAP1144 PQT355:PQT1144 PGX355:PGX1144 OXB355:OXB1144 ONF355:ONF1144 ODJ355:ODJ1144 NTN355:NTN1144 NJR355:NJR1144 MZV355:MZV1144 MPZ355:MPZ1144 MGD355:MGD1144 LWH355:LWH1144 LML355:LML1144 LCP355:LCP1144 KST355:KST1144 KIX355:KIX1144 JZB355:JZB1144 JPF355:JPF1144 JFJ355:JFJ1144 IVN355:IVN1144 ILR355:ILR1144 IBV355:IBV1144 HRZ355:HRZ1144 HID355:HID1144 GYH355:GYH1144 GOL355:GOL1144 GEP355:GEP1144 FUT355:FUT1144 FKX355:FKX1144 FBB355:FBB1144 ERF355:ERF1144 EHJ355:EHJ1144 DXN355:DXN1144 DNR355:DNR1144 DDV355:DDV1144 CTZ355:CTZ1144 CKD355:CKD1144 CAH355:CAH1144 BQL355:BQL1144 BGP355:BGP1144 AWT355:AWT1144 AMX355:AMX1144 ADB355:ADB1144 TF355:TF1144 JJ355:JJ1144 WVV355:WVV1144 UXJ335 UEX22 UOT22 UYP22 VIL22 VSH22 WCD22 WLZ22 WVV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LF22 TBJ22 TVB22 UEX161 UOT161 UYP161 VIL161 VSH161 WCD161 WLZ161 WVV161 JJ161 TF161 ADB161 AMX161 AWT161 BGP161 BQL161 CAH161 CKD161 CTZ161 DDV161 DNR161 DXN161 EHJ161 ERF161 FBB161 FKX161 FUT161 GEP161 GOL161 GYH161 HID161 HRZ161 IBV161 ILR161 IVN161 JFJ161 JPF161 JZB161 KIX161 KST161 LCP161 LML161 LWH161 MGD161 MPZ161 MZV161 NJR161 NTN161 ODJ161 ONF161 OXB161 PGX161 PQT161 QAP161 QKL161 QUH161 RED161 RNZ161 RXV161 SHR161 SRN161 TLF161 TBJ161 TUY160 TBG160 TLC160 SRK160 SHO160 RXS160 RNW160 REA160 QUE160 QKI160 QAM160 PQQ160 PGU160 OWY160 ONC160 ODG160 NTK160 NJO160 MZS160 MPW160 MGA160 LWE160 LMI160 LCM160 KSQ160 KIU160 JYY160 JPC160 JFG160 IVK160 ILO160 IBS160 HRW160 HIA160 GYE160 GOI160 GEM160 FUQ160 FKU160 FAY160 ERC160 EHG160 DXK160 DNO160 DDS160 CTW160 CKA160 CAE160 BQI160 BGM160 AWQ160 AMU160 ACY160 TC160 JG160 WVS160 WLW160 WCA160 VSE160 VII160 UYM160 UOQ160 UEU160 TVB161 AMZ352:AMZ353 JD275 WVP275 WLT275 WBX275 VSB275 VIF275 UYJ275 UON275 UER275 TUV275 TKZ275 TBD275 SRH275 SHL275 RXP275 RNT275 RDX275 QUB275 QKF275 QAJ275 PQN275 PGR275 OWV275 OMZ275 ODD275 NTH275 NJL275 MZP275 MPT275 MFX275 LWB275 LMF275 LCJ275 KSN275 KIR275 JYV275 JOZ275 JFD275 IVH275 ILL275 IBP275 HRT275 HHX275 GYB275 GOF275 GEJ275 FUN275 FKR275 FAV275 EQZ275 EHD275 DXH275 DNL275 DDP275 CTT275 CJX275 CAB275 BQF275 BGJ275 AWN275 AMR275 ACV275 SZ275 CAJ352:CAJ353 CKF352:CKF353 AWV352:AWV353 CUB352:CUB353 BGR352:BGR353 DDX352:DDX353 BQN352:BQN353 DNT352:DNT353 DXP352:DXP353 EHL352:EHL353 ERH352:ERH353 FBD352:FBD353 FKZ352:FKZ353 FUV352:FUV353 GER352:GER353 GON352:GON353 GYJ352:GYJ353 HIF352:HIF353 HSB352:HSB353 IBX352:IBX353 ILT352:ILT353 IVP352:IVP353 JFL352:JFL353 JPH352:JPH353 JZD352:JZD353 KIZ352:KIZ353 KSV352:KSV353 LCR352:LCR353 LMN352:LMN353 LWJ352:LWJ353 MGF352:MGF353 MQB352:MQB353 MZX352:MZX353 NJT352:NJT353 NTP352:NTP353 ODL352:ODL353 ONH352:ONH353 OXD352:OXD353 PGZ352:PGZ353 PQV352:PQV353 QAR352:QAR353 QKN352:QKN353 QUJ352:QUJ353 REF352:REF353 ROB352:ROB353 RXX352:RXX353 SHT352:SHT353 SRP352:SRP353 TBL352:TBL353 TLH352:TLH353 TVD352:TVD353 UEZ352:UEZ353 UOV352:UOV353 UYR352:UYR353 VIN352:VIN353 VSJ352:VSJ353 WCF352:WCF353 WMB352:WMB353 WVX352:WVX353 JL352:JL353 TH352:TH353 ADD352:ADD353 VSM266:VSM267 WCI266:WCI267 WME266:WME267 WWA266:WWA267 JO266:JO267 TK266:TK267 ADG266:ADG267 ANC266:ANC267 AWY266:AWY267 BGU266:BGU267 BQQ266:BQQ267 CAM266:CAM267 CKI266:CKI267 CUE266:CUE267 DEA266:DEA267 DNW266:DNW267 DXS266:DXS267 EHO266:EHO267 ERK266:ERK267 FBG266:FBG267 FLC266:FLC267 FUY266:FUY267 GEU266:GEU267 GOQ266:GOQ267 GYM266:GYM267 HII266:HII267 HSE266:HSE267 ICA266:ICA267 ILW266:ILW267 IVS266:IVS267 JFO266:JFO267 JPK266:JPK267 JZG266:JZG267 KJC266:KJC267 KSY266:KSY267 LCU266:LCU267 LMQ266:LMQ267 LWM266:LWM267 MGI266:MGI267 MQE266:MQE267 NAA266:NAA267 NJW266:NJW267 NTS266:NTS267 ODO266:ODO267 ONK266:ONK267 OXG266:OXG267 PHC266:PHC267 PQY266:PQY267 QAU266:QAU267 QKQ266:QKQ267 QUM266:QUM267 REI266:REI267 ROE266:ROE267 RYA266:RYA267 SHW266:SHW267 SRS266:SRS267 TBO266:TBO267 TLK266:TLK267 TVG266:TVG267 UFC266:UFC267 UOY266:UOY267 UYU266:UYU267 VIQ266:VIQ267 WAX280 WKT280 WUP280 ID280 RZ280 ABV280 ALR280 AVN280 BFJ280 BPF280 BZB280 CIX280 CST280 DCP280 DML280 DWH280 EGD280 EPZ280 EZV280 FJR280 FTN280 GDJ280 GNF280 GXB280 HGX280 HQT280 IAP280 IKL280 IUH280 JED280 JNZ280 JXV280 KHR280 KRN280 LBJ280 LLF280 LVB280 MEX280 MOT280 MYP280 NIL280 NSH280 OCD280 OLZ280 OVV280 PFR280 PPN280 PZJ280 QJF280 QTB280 RCX280 RMT280 RWP280 SGL280 SQH280 TAD280 TJZ280 TTV280 UDR280 UNN280 UXJ280 VHF280 VRB280 VPN281 VZJ281 WJF281 WTB281 GP281 QL281 AAH281 AKD281 ATZ281 BDV281 BNR281 BXN281 CHJ281 CRF281 DBB281 DKX281 DUT281 EEP281 EOL281 EYH281 FID281 FRZ281 GBV281 GLR281 GVN281 HFJ281 HPF281 HZB281 IIX281 IST281 JCP281 JML281 JWH281 KGD281 KPZ281 KZV281 LJR281 LTN281 MDJ281 MNF281 MXB281 NGX281 NQT281 OAP281 OKL281 OUH281 PED281 PNZ281 PXV281 QHR281 QRN281 RBJ281 RLF281 RVB281 SEX281 SOT281 SYP281 TIL281 TSH281 UCD281 ULZ281 UVV281 VFR281 VPK294 VZG294 WJC294 WSY294 GM294 QI294 AAE294 AKA294 ATW294 BDS294 BNO294 BXK294 CHG294 CRC294 DAY294 DKU294 DUQ294 EEM294 EOI294 EYE294 FIA294 FRW294 GBS294 GLO294 GVK294 HFG294 HPC294 HYY294 IIU294 ISQ294 JCM294 JMI294 JWE294 KGA294 KPW294 KZS294 LJO294 LTK294 MDG294 MNC294 MWY294 NGU294 NQQ294 OAM294 OKI294 OUE294 PEA294 PNW294 PXS294 QHO294 QRK294 RBG294 RLC294 RUY294 SEU294 SOQ294 SYM294 TII294 TSE294 UCA294 ULW294 UVS294 VFO294 AE140:AE141 VRB318:VRB319 WAX318:WAX319 WKT318:WKT319 WUP318:WUP319 ID318:ID319 RZ318:RZ319 ABV318:ABV319 ALR318:ALR319 AVN318:AVN319 BFJ318:BFJ319 BPF318:BPF319 BZB318:BZB319 CIX318:CIX319 CST318:CST319 DCP318:DCP319 DML318:DML319 DWH318:DWH319 EGD318:EGD319 EPZ318:EPZ319 EZV318:EZV319 FJR318:FJR319 FTN318:FTN319 GDJ318:GDJ319 GNF318:GNF319 GXB318:GXB319 HGX318:HGX319 HQT318:HQT319 IAP318:IAP319 IKL318:IKL319 IUH318:IUH319 JED318:JED319 JNZ318:JNZ319 JXV318:JXV319 KHR318:KHR319 KRN318:KRN319 LBJ318:LBJ319 LLF318:LLF319 LVB318:LVB319 MEX318:MEX319 MOT318:MOT319 MYP318:MYP319 NIL318:NIL319 NSH318:NSH319 OCD318:OCD319 OLZ318:OLZ319 OVV318:OVV319 PFR318:PFR319 PPN318:PPN319 PZJ318:PZJ319 QJF318:QJF319 QTB318:QTB319 RCX318:RCX319 RMT318:RMT319 RWP318:RWP319 SGL318:SGL319 SQH318:SQH319 TAD318:TAD319 TJZ318:TJZ319 TTV318:TTV319 UDR318:UDR319 UNN318:UNN319 UXJ318:UXJ319 VHF335 AM334 AQ334 AU334:AV334 AT333:AU333 AH333 AL333 AP333 AI334 VRB335 WAX335 WKT335 WUP335 ID335 RZ335 ABV335 ALR335 AVN335 BFJ335 BPF335 BZB335 CIX335 CST335 DCP335 DML335 DWH335 EGD335 EPZ335 EZV335 FJR335 FTN335 GDJ335 GNF335 GXB335 HGX335 HQT335 IAP335 IKL335 IUH335 JED335 JNZ335 JXV335 KHR335 KRN335 LBJ335 LLF335 LVB335 MEX335 MOT335 MYP335 NIL335 NSH335 OCD335 OLZ335 OVV335 PFR335 PPN335 PZJ335 QJF335 QTB335 RCX335 RMT335 RWP335 SGL335 SQH335 TAD335 TJZ335 TTV335 UDR335 UNN335 VHF318:VHF319 AD351 AH351 AL351 WLZ355:WLZ1144">
      <formula1>AB22*AC22</formula1>
    </dataValidation>
    <dataValidation type="list" allowBlank="1" showInputMessage="1" showErrorMessage="1" sqref="WVS983312:WVS983338 AA65814:AA65840 JG65808:JG65834 TC65808:TC65834 ACY65808:ACY65834 AMU65808:AMU65834 AWQ65808:AWQ65834 BGM65808:BGM65834 BQI65808:BQI65834 CAE65808:CAE65834 CKA65808:CKA65834 CTW65808:CTW65834 DDS65808:DDS65834 DNO65808:DNO65834 DXK65808:DXK65834 EHG65808:EHG65834 ERC65808:ERC65834 FAY65808:FAY65834 FKU65808:FKU65834 FUQ65808:FUQ65834 GEM65808:GEM65834 GOI65808:GOI65834 GYE65808:GYE65834 HIA65808:HIA65834 HRW65808:HRW65834 IBS65808:IBS65834 ILO65808:ILO65834 IVK65808:IVK65834 JFG65808:JFG65834 JPC65808:JPC65834 JYY65808:JYY65834 KIU65808:KIU65834 KSQ65808:KSQ65834 LCM65808:LCM65834 LMI65808:LMI65834 LWE65808:LWE65834 MGA65808:MGA65834 MPW65808:MPW65834 MZS65808:MZS65834 NJO65808:NJO65834 NTK65808:NTK65834 ODG65808:ODG65834 ONC65808:ONC65834 OWY65808:OWY65834 PGU65808:PGU65834 PQQ65808:PQQ65834 QAM65808:QAM65834 QKI65808:QKI65834 QUE65808:QUE65834 REA65808:REA65834 RNW65808:RNW65834 RXS65808:RXS65834 SHO65808:SHO65834 SRK65808:SRK65834 TBG65808:TBG65834 TLC65808:TLC65834 TUY65808:TUY65834 UEU65808:UEU65834 UOQ65808:UOQ65834 UYM65808:UYM65834 VII65808:VII65834 VSE65808:VSE65834 WCA65808:WCA65834 WLW65808:WLW65834 WVS65808:WVS65834 AA131350:AA131376 JG131344:JG131370 TC131344:TC131370 ACY131344:ACY131370 AMU131344:AMU131370 AWQ131344:AWQ131370 BGM131344:BGM131370 BQI131344:BQI131370 CAE131344:CAE131370 CKA131344:CKA131370 CTW131344:CTW131370 DDS131344:DDS131370 DNO131344:DNO131370 DXK131344:DXK131370 EHG131344:EHG131370 ERC131344:ERC131370 FAY131344:FAY131370 FKU131344:FKU131370 FUQ131344:FUQ131370 GEM131344:GEM131370 GOI131344:GOI131370 GYE131344:GYE131370 HIA131344:HIA131370 HRW131344:HRW131370 IBS131344:IBS131370 ILO131344:ILO131370 IVK131344:IVK131370 JFG131344:JFG131370 JPC131344:JPC131370 JYY131344:JYY131370 KIU131344:KIU131370 KSQ131344:KSQ131370 LCM131344:LCM131370 LMI131344:LMI131370 LWE131344:LWE131370 MGA131344:MGA131370 MPW131344:MPW131370 MZS131344:MZS131370 NJO131344:NJO131370 NTK131344:NTK131370 ODG131344:ODG131370 ONC131344:ONC131370 OWY131344:OWY131370 PGU131344:PGU131370 PQQ131344:PQQ131370 QAM131344:QAM131370 QKI131344:QKI131370 QUE131344:QUE131370 REA131344:REA131370 RNW131344:RNW131370 RXS131344:RXS131370 SHO131344:SHO131370 SRK131344:SRK131370 TBG131344:TBG131370 TLC131344:TLC131370 TUY131344:TUY131370 UEU131344:UEU131370 UOQ131344:UOQ131370 UYM131344:UYM131370 VII131344:VII131370 VSE131344:VSE131370 WCA131344:WCA131370 WLW131344:WLW131370 WVS131344:WVS131370 AA196886:AA196912 JG196880:JG196906 TC196880:TC196906 ACY196880:ACY196906 AMU196880:AMU196906 AWQ196880:AWQ196906 BGM196880:BGM196906 BQI196880:BQI196906 CAE196880:CAE196906 CKA196880:CKA196906 CTW196880:CTW196906 DDS196880:DDS196906 DNO196880:DNO196906 DXK196880:DXK196906 EHG196880:EHG196906 ERC196880:ERC196906 FAY196880:FAY196906 FKU196880:FKU196906 FUQ196880:FUQ196906 GEM196880:GEM196906 GOI196880:GOI196906 GYE196880:GYE196906 HIA196880:HIA196906 HRW196880:HRW196906 IBS196880:IBS196906 ILO196880:ILO196906 IVK196880:IVK196906 JFG196880:JFG196906 JPC196880:JPC196906 JYY196880:JYY196906 KIU196880:KIU196906 KSQ196880:KSQ196906 LCM196880:LCM196906 LMI196880:LMI196906 LWE196880:LWE196906 MGA196880:MGA196906 MPW196880:MPW196906 MZS196880:MZS196906 NJO196880:NJO196906 NTK196880:NTK196906 ODG196880:ODG196906 ONC196880:ONC196906 OWY196880:OWY196906 PGU196880:PGU196906 PQQ196880:PQQ196906 QAM196880:QAM196906 QKI196880:QKI196906 QUE196880:QUE196906 REA196880:REA196906 RNW196880:RNW196906 RXS196880:RXS196906 SHO196880:SHO196906 SRK196880:SRK196906 TBG196880:TBG196906 TLC196880:TLC196906 TUY196880:TUY196906 UEU196880:UEU196906 UOQ196880:UOQ196906 UYM196880:UYM196906 VII196880:VII196906 VSE196880:VSE196906 WCA196880:WCA196906 WLW196880:WLW196906 WVS196880:WVS196906 AA262422:AA262448 JG262416:JG262442 TC262416:TC262442 ACY262416:ACY262442 AMU262416:AMU262442 AWQ262416:AWQ262442 BGM262416:BGM262442 BQI262416:BQI262442 CAE262416:CAE262442 CKA262416:CKA262442 CTW262416:CTW262442 DDS262416:DDS262442 DNO262416:DNO262442 DXK262416:DXK262442 EHG262416:EHG262442 ERC262416:ERC262442 FAY262416:FAY262442 FKU262416:FKU262442 FUQ262416:FUQ262442 GEM262416:GEM262442 GOI262416:GOI262442 GYE262416:GYE262442 HIA262416:HIA262442 HRW262416:HRW262442 IBS262416:IBS262442 ILO262416:ILO262442 IVK262416:IVK262442 JFG262416:JFG262442 JPC262416:JPC262442 JYY262416:JYY262442 KIU262416:KIU262442 KSQ262416:KSQ262442 LCM262416:LCM262442 LMI262416:LMI262442 LWE262416:LWE262442 MGA262416:MGA262442 MPW262416:MPW262442 MZS262416:MZS262442 NJO262416:NJO262442 NTK262416:NTK262442 ODG262416:ODG262442 ONC262416:ONC262442 OWY262416:OWY262442 PGU262416:PGU262442 PQQ262416:PQQ262442 QAM262416:QAM262442 QKI262416:QKI262442 QUE262416:QUE262442 REA262416:REA262442 RNW262416:RNW262442 RXS262416:RXS262442 SHO262416:SHO262442 SRK262416:SRK262442 TBG262416:TBG262442 TLC262416:TLC262442 TUY262416:TUY262442 UEU262416:UEU262442 UOQ262416:UOQ262442 UYM262416:UYM262442 VII262416:VII262442 VSE262416:VSE262442 WCA262416:WCA262442 WLW262416:WLW262442 WVS262416:WVS262442 AA327958:AA327984 JG327952:JG327978 TC327952:TC327978 ACY327952:ACY327978 AMU327952:AMU327978 AWQ327952:AWQ327978 BGM327952:BGM327978 BQI327952:BQI327978 CAE327952:CAE327978 CKA327952:CKA327978 CTW327952:CTW327978 DDS327952:DDS327978 DNO327952:DNO327978 DXK327952:DXK327978 EHG327952:EHG327978 ERC327952:ERC327978 FAY327952:FAY327978 FKU327952:FKU327978 FUQ327952:FUQ327978 GEM327952:GEM327978 GOI327952:GOI327978 GYE327952:GYE327978 HIA327952:HIA327978 HRW327952:HRW327978 IBS327952:IBS327978 ILO327952:ILO327978 IVK327952:IVK327978 JFG327952:JFG327978 JPC327952:JPC327978 JYY327952:JYY327978 KIU327952:KIU327978 KSQ327952:KSQ327978 LCM327952:LCM327978 LMI327952:LMI327978 LWE327952:LWE327978 MGA327952:MGA327978 MPW327952:MPW327978 MZS327952:MZS327978 NJO327952:NJO327978 NTK327952:NTK327978 ODG327952:ODG327978 ONC327952:ONC327978 OWY327952:OWY327978 PGU327952:PGU327978 PQQ327952:PQQ327978 QAM327952:QAM327978 QKI327952:QKI327978 QUE327952:QUE327978 REA327952:REA327978 RNW327952:RNW327978 RXS327952:RXS327978 SHO327952:SHO327978 SRK327952:SRK327978 TBG327952:TBG327978 TLC327952:TLC327978 TUY327952:TUY327978 UEU327952:UEU327978 UOQ327952:UOQ327978 UYM327952:UYM327978 VII327952:VII327978 VSE327952:VSE327978 WCA327952:WCA327978 WLW327952:WLW327978 WVS327952:WVS327978 AA393494:AA393520 JG393488:JG393514 TC393488:TC393514 ACY393488:ACY393514 AMU393488:AMU393514 AWQ393488:AWQ393514 BGM393488:BGM393514 BQI393488:BQI393514 CAE393488:CAE393514 CKA393488:CKA393514 CTW393488:CTW393514 DDS393488:DDS393514 DNO393488:DNO393514 DXK393488:DXK393514 EHG393488:EHG393514 ERC393488:ERC393514 FAY393488:FAY393514 FKU393488:FKU393514 FUQ393488:FUQ393514 GEM393488:GEM393514 GOI393488:GOI393514 GYE393488:GYE393514 HIA393488:HIA393514 HRW393488:HRW393514 IBS393488:IBS393514 ILO393488:ILO393514 IVK393488:IVK393514 JFG393488:JFG393514 JPC393488:JPC393514 JYY393488:JYY393514 KIU393488:KIU393514 KSQ393488:KSQ393514 LCM393488:LCM393514 LMI393488:LMI393514 LWE393488:LWE393514 MGA393488:MGA393514 MPW393488:MPW393514 MZS393488:MZS393514 NJO393488:NJO393514 NTK393488:NTK393514 ODG393488:ODG393514 ONC393488:ONC393514 OWY393488:OWY393514 PGU393488:PGU393514 PQQ393488:PQQ393514 QAM393488:QAM393514 QKI393488:QKI393514 QUE393488:QUE393514 REA393488:REA393514 RNW393488:RNW393514 RXS393488:RXS393514 SHO393488:SHO393514 SRK393488:SRK393514 TBG393488:TBG393514 TLC393488:TLC393514 TUY393488:TUY393514 UEU393488:UEU393514 UOQ393488:UOQ393514 UYM393488:UYM393514 VII393488:VII393514 VSE393488:VSE393514 WCA393488:WCA393514 WLW393488:WLW393514 WVS393488:WVS393514 AA459030:AA459056 JG459024:JG459050 TC459024:TC459050 ACY459024:ACY459050 AMU459024:AMU459050 AWQ459024:AWQ459050 BGM459024:BGM459050 BQI459024:BQI459050 CAE459024:CAE459050 CKA459024:CKA459050 CTW459024:CTW459050 DDS459024:DDS459050 DNO459024:DNO459050 DXK459024:DXK459050 EHG459024:EHG459050 ERC459024:ERC459050 FAY459024:FAY459050 FKU459024:FKU459050 FUQ459024:FUQ459050 GEM459024:GEM459050 GOI459024:GOI459050 GYE459024:GYE459050 HIA459024:HIA459050 HRW459024:HRW459050 IBS459024:IBS459050 ILO459024:ILO459050 IVK459024:IVK459050 JFG459024:JFG459050 JPC459024:JPC459050 JYY459024:JYY459050 KIU459024:KIU459050 KSQ459024:KSQ459050 LCM459024:LCM459050 LMI459024:LMI459050 LWE459024:LWE459050 MGA459024:MGA459050 MPW459024:MPW459050 MZS459024:MZS459050 NJO459024:NJO459050 NTK459024:NTK459050 ODG459024:ODG459050 ONC459024:ONC459050 OWY459024:OWY459050 PGU459024:PGU459050 PQQ459024:PQQ459050 QAM459024:QAM459050 QKI459024:QKI459050 QUE459024:QUE459050 REA459024:REA459050 RNW459024:RNW459050 RXS459024:RXS459050 SHO459024:SHO459050 SRK459024:SRK459050 TBG459024:TBG459050 TLC459024:TLC459050 TUY459024:TUY459050 UEU459024:UEU459050 UOQ459024:UOQ459050 UYM459024:UYM459050 VII459024:VII459050 VSE459024:VSE459050 WCA459024:WCA459050 WLW459024:WLW459050 WVS459024:WVS459050 AA524566:AA524592 JG524560:JG524586 TC524560:TC524586 ACY524560:ACY524586 AMU524560:AMU524586 AWQ524560:AWQ524586 BGM524560:BGM524586 BQI524560:BQI524586 CAE524560:CAE524586 CKA524560:CKA524586 CTW524560:CTW524586 DDS524560:DDS524586 DNO524560:DNO524586 DXK524560:DXK524586 EHG524560:EHG524586 ERC524560:ERC524586 FAY524560:FAY524586 FKU524560:FKU524586 FUQ524560:FUQ524586 GEM524560:GEM524586 GOI524560:GOI524586 GYE524560:GYE524586 HIA524560:HIA524586 HRW524560:HRW524586 IBS524560:IBS524586 ILO524560:ILO524586 IVK524560:IVK524586 JFG524560:JFG524586 JPC524560:JPC524586 JYY524560:JYY524586 KIU524560:KIU524586 KSQ524560:KSQ524586 LCM524560:LCM524586 LMI524560:LMI524586 LWE524560:LWE524586 MGA524560:MGA524586 MPW524560:MPW524586 MZS524560:MZS524586 NJO524560:NJO524586 NTK524560:NTK524586 ODG524560:ODG524586 ONC524560:ONC524586 OWY524560:OWY524586 PGU524560:PGU524586 PQQ524560:PQQ524586 QAM524560:QAM524586 QKI524560:QKI524586 QUE524560:QUE524586 REA524560:REA524586 RNW524560:RNW524586 RXS524560:RXS524586 SHO524560:SHO524586 SRK524560:SRK524586 TBG524560:TBG524586 TLC524560:TLC524586 TUY524560:TUY524586 UEU524560:UEU524586 UOQ524560:UOQ524586 UYM524560:UYM524586 VII524560:VII524586 VSE524560:VSE524586 WCA524560:WCA524586 WLW524560:WLW524586 WVS524560:WVS524586 AA590102:AA590128 JG590096:JG590122 TC590096:TC590122 ACY590096:ACY590122 AMU590096:AMU590122 AWQ590096:AWQ590122 BGM590096:BGM590122 BQI590096:BQI590122 CAE590096:CAE590122 CKA590096:CKA590122 CTW590096:CTW590122 DDS590096:DDS590122 DNO590096:DNO590122 DXK590096:DXK590122 EHG590096:EHG590122 ERC590096:ERC590122 FAY590096:FAY590122 FKU590096:FKU590122 FUQ590096:FUQ590122 GEM590096:GEM590122 GOI590096:GOI590122 GYE590096:GYE590122 HIA590096:HIA590122 HRW590096:HRW590122 IBS590096:IBS590122 ILO590096:ILO590122 IVK590096:IVK590122 JFG590096:JFG590122 JPC590096:JPC590122 JYY590096:JYY590122 KIU590096:KIU590122 KSQ590096:KSQ590122 LCM590096:LCM590122 LMI590096:LMI590122 LWE590096:LWE590122 MGA590096:MGA590122 MPW590096:MPW590122 MZS590096:MZS590122 NJO590096:NJO590122 NTK590096:NTK590122 ODG590096:ODG590122 ONC590096:ONC590122 OWY590096:OWY590122 PGU590096:PGU590122 PQQ590096:PQQ590122 QAM590096:QAM590122 QKI590096:QKI590122 QUE590096:QUE590122 REA590096:REA590122 RNW590096:RNW590122 RXS590096:RXS590122 SHO590096:SHO590122 SRK590096:SRK590122 TBG590096:TBG590122 TLC590096:TLC590122 TUY590096:TUY590122 UEU590096:UEU590122 UOQ590096:UOQ590122 UYM590096:UYM590122 VII590096:VII590122 VSE590096:VSE590122 WCA590096:WCA590122 WLW590096:WLW590122 WVS590096:WVS590122 AA655638:AA655664 JG655632:JG655658 TC655632:TC655658 ACY655632:ACY655658 AMU655632:AMU655658 AWQ655632:AWQ655658 BGM655632:BGM655658 BQI655632:BQI655658 CAE655632:CAE655658 CKA655632:CKA655658 CTW655632:CTW655658 DDS655632:DDS655658 DNO655632:DNO655658 DXK655632:DXK655658 EHG655632:EHG655658 ERC655632:ERC655658 FAY655632:FAY655658 FKU655632:FKU655658 FUQ655632:FUQ655658 GEM655632:GEM655658 GOI655632:GOI655658 GYE655632:GYE655658 HIA655632:HIA655658 HRW655632:HRW655658 IBS655632:IBS655658 ILO655632:ILO655658 IVK655632:IVK655658 JFG655632:JFG655658 JPC655632:JPC655658 JYY655632:JYY655658 KIU655632:KIU655658 KSQ655632:KSQ655658 LCM655632:LCM655658 LMI655632:LMI655658 LWE655632:LWE655658 MGA655632:MGA655658 MPW655632:MPW655658 MZS655632:MZS655658 NJO655632:NJO655658 NTK655632:NTK655658 ODG655632:ODG655658 ONC655632:ONC655658 OWY655632:OWY655658 PGU655632:PGU655658 PQQ655632:PQQ655658 QAM655632:QAM655658 QKI655632:QKI655658 QUE655632:QUE655658 REA655632:REA655658 RNW655632:RNW655658 RXS655632:RXS655658 SHO655632:SHO655658 SRK655632:SRK655658 TBG655632:TBG655658 TLC655632:TLC655658 TUY655632:TUY655658 UEU655632:UEU655658 UOQ655632:UOQ655658 UYM655632:UYM655658 VII655632:VII655658 VSE655632:VSE655658 WCA655632:WCA655658 WLW655632:WLW655658 WVS655632:WVS655658 AA721174:AA721200 JG721168:JG721194 TC721168:TC721194 ACY721168:ACY721194 AMU721168:AMU721194 AWQ721168:AWQ721194 BGM721168:BGM721194 BQI721168:BQI721194 CAE721168:CAE721194 CKA721168:CKA721194 CTW721168:CTW721194 DDS721168:DDS721194 DNO721168:DNO721194 DXK721168:DXK721194 EHG721168:EHG721194 ERC721168:ERC721194 FAY721168:FAY721194 FKU721168:FKU721194 FUQ721168:FUQ721194 GEM721168:GEM721194 GOI721168:GOI721194 GYE721168:GYE721194 HIA721168:HIA721194 HRW721168:HRW721194 IBS721168:IBS721194 ILO721168:ILO721194 IVK721168:IVK721194 JFG721168:JFG721194 JPC721168:JPC721194 JYY721168:JYY721194 KIU721168:KIU721194 KSQ721168:KSQ721194 LCM721168:LCM721194 LMI721168:LMI721194 LWE721168:LWE721194 MGA721168:MGA721194 MPW721168:MPW721194 MZS721168:MZS721194 NJO721168:NJO721194 NTK721168:NTK721194 ODG721168:ODG721194 ONC721168:ONC721194 OWY721168:OWY721194 PGU721168:PGU721194 PQQ721168:PQQ721194 QAM721168:QAM721194 QKI721168:QKI721194 QUE721168:QUE721194 REA721168:REA721194 RNW721168:RNW721194 RXS721168:RXS721194 SHO721168:SHO721194 SRK721168:SRK721194 TBG721168:TBG721194 TLC721168:TLC721194 TUY721168:TUY721194 UEU721168:UEU721194 UOQ721168:UOQ721194 UYM721168:UYM721194 VII721168:VII721194 VSE721168:VSE721194 WCA721168:WCA721194 WLW721168:WLW721194 WVS721168:WVS721194 AA786710:AA786736 JG786704:JG786730 TC786704:TC786730 ACY786704:ACY786730 AMU786704:AMU786730 AWQ786704:AWQ786730 BGM786704:BGM786730 BQI786704:BQI786730 CAE786704:CAE786730 CKA786704:CKA786730 CTW786704:CTW786730 DDS786704:DDS786730 DNO786704:DNO786730 DXK786704:DXK786730 EHG786704:EHG786730 ERC786704:ERC786730 FAY786704:FAY786730 FKU786704:FKU786730 FUQ786704:FUQ786730 GEM786704:GEM786730 GOI786704:GOI786730 GYE786704:GYE786730 HIA786704:HIA786730 HRW786704:HRW786730 IBS786704:IBS786730 ILO786704:ILO786730 IVK786704:IVK786730 JFG786704:JFG786730 JPC786704:JPC786730 JYY786704:JYY786730 KIU786704:KIU786730 KSQ786704:KSQ786730 LCM786704:LCM786730 LMI786704:LMI786730 LWE786704:LWE786730 MGA786704:MGA786730 MPW786704:MPW786730 MZS786704:MZS786730 NJO786704:NJO786730 NTK786704:NTK786730 ODG786704:ODG786730 ONC786704:ONC786730 OWY786704:OWY786730 PGU786704:PGU786730 PQQ786704:PQQ786730 QAM786704:QAM786730 QKI786704:QKI786730 QUE786704:QUE786730 REA786704:REA786730 RNW786704:RNW786730 RXS786704:RXS786730 SHO786704:SHO786730 SRK786704:SRK786730 TBG786704:TBG786730 TLC786704:TLC786730 TUY786704:TUY786730 UEU786704:UEU786730 UOQ786704:UOQ786730 UYM786704:UYM786730 VII786704:VII786730 VSE786704:VSE786730 WCA786704:WCA786730 WLW786704:WLW786730 WVS786704:WVS786730 AA852246:AA852272 JG852240:JG852266 TC852240:TC852266 ACY852240:ACY852266 AMU852240:AMU852266 AWQ852240:AWQ852266 BGM852240:BGM852266 BQI852240:BQI852266 CAE852240:CAE852266 CKA852240:CKA852266 CTW852240:CTW852266 DDS852240:DDS852266 DNO852240:DNO852266 DXK852240:DXK852266 EHG852240:EHG852266 ERC852240:ERC852266 FAY852240:FAY852266 FKU852240:FKU852266 FUQ852240:FUQ852266 GEM852240:GEM852266 GOI852240:GOI852266 GYE852240:GYE852266 HIA852240:HIA852266 HRW852240:HRW852266 IBS852240:IBS852266 ILO852240:ILO852266 IVK852240:IVK852266 JFG852240:JFG852266 JPC852240:JPC852266 JYY852240:JYY852266 KIU852240:KIU852266 KSQ852240:KSQ852266 LCM852240:LCM852266 LMI852240:LMI852266 LWE852240:LWE852266 MGA852240:MGA852266 MPW852240:MPW852266 MZS852240:MZS852266 NJO852240:NJO852266 NTK852240:NTK852266 ODG852240:ODG852266 ONC852240:ONC852266 OWY852240:OWY852266 PGU852240:PGU852266 PQQ852240:PQQ852266 QAM852240:QAM852266 QKI852240:QKI852266 QUE852240:QUE852266 REA852240:REA852266 RNW852240:RNW852266 RXS852240:RXS852266 SHO852240:SHO852266 SRK852240:SRK852266 TBG852240:TBG852266 TLC852240:TLC852266 TUY852240:TUY852266 UEU852240:UEU852266 UOQ852240:UOQ852266 UYM852240:UYM852266 VII852240:VII852266 VSE852240:VSE852266 WCA852240:WCA852266 WLW852240:WLW852266 WVS852240:WVS852266 AA917782:AA917808 JG917776:JG917802 TC917776:TC917802 ACY917776:ACY917802 AMU917776:AMU917802 AWQ917776:AWQ917802 BGM917776:BGM917802 BQI917776:BQI917802 CAE917776:CAE917802 CKA917776:CKA917802 CTW917776:CTW917802 DDS917776:DDS917802 DNO917776:DNO917802 DXK917776:DXK917802 EHG917776:EHG917802 ERC917776:ERC917802 FAY917776:FAY917802 FKU917776:FKU917802 FUQ917776:FUQ917802 GEM917776:GEM917802 GOI917776:GOI917802 GYE917776:GYE917802 HIA917776:HIA917802 HRW917776:HRW917802 IBS917776:IBS917802 ILO917776:ILO917802 IVK917776:IVK917802 JFG917776:JFG917802 JPC917776:JPC917802 JYY917776:JYY917802 KIU917776:KIU917802 KSQ917776:KSQ917802 LCM917776:LCM917802 LMI917776:LMI917802 LWE917776:LWE917802 MGA917776:MGA917802 MPW917776:MPW917802 MZS917776:MZS917802 NJO917776:NJO917802 NTK917776:NTK917802 ODG917776:ODG917802 ONC917776:ONC917802 OWY917776:OWY917802 PGU917776:PGU917802 PQQ917776:PQQ917802 QAM917776:QAM917802 QKI917776:QKI917802 QUE917776:QUE917802 REA917776:REA917802 RNW917776:RNW917802 RXS917776:RXS917802 SHO917776:SHO917802 SRK917776:SRK917802 TBG917776:TBG917802 TLC917776:TLC917802 TUY917776:TUY917802 UEU917776:UEU917802 UOQ917776:UOQ917802 UYM917776:UYM917802 VII917776:VII917802 VSE917776:VSE917802 WCA917776:WCA917802 WLW917776:WLW917802 WVS917776:WVS917802 AA983318:AA983344 JG983312:JG983338 TC983312:TC983338 ACY983312:ACY983338 AMU983312:AMU983338 AWQ983312:AWQ983338 BGM983312:BGM983338 BQI983312:BQI983338 CAE983312:CAE983338 CKA983312:CKA983338 CTW983312:CTW983338 DDS983312:DDS983338 DNO983312:DNO983338 DXK983312:DXK983338 EHG983312:EHG983338 ERC983312:ERC983338 FAY983312:FAY983338 FKU983312:FKU983338 FUQ983312:FUQ983338 GEM983312:GEM983338 GOI983312:GOI983338 GYE983312:GYE983338 HIA983312:HIA983338 HRW983312:HRW983338 IBS983312:IBS983338 ILO983312:ILO983338 IVK983312:IVK983338 JFG983312:JFG983338 JPC983312:JPC983338 JYY983312:JYY983338 KIU983312:KIU983338 KSQ983312:KSQ983338 LCM983312:LCM983338 LMI983312:LMI983338 LWE983312:LWE983338 MGA983312:MGA983338 MPW983312:MPW983338 MZS983312:MZS983338 NJO983312:NJO983338 NTK983312:NTK983338 ODG983312:ODG983338 ONC983312:ONC983338 OWY983312:OWY983338 PGU983312:PGU983338 PQQ983312:PQQ983338 QAM983312:QAM983338 QKI983312:QKI983338 QUE983312:QUE983338 REA983312:REA983338 RNW983312:RNW983338 RXS983312:RXS983338 SHO983312:SHO983338 SRK983312:SRK983338 TBG983312:TBG983338 TLC983312:TLC983338 TUY983312:TUY983338 UEU983312:UEU983338 UOQ983312:UOQ983338 UYM983312:UYM983338 VII983312:VII983338 VSE983312:VSE983338 WCA983312:WCA983338 WLW983312:WLW983338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JG161 TC161 ACY161 AMU161 AWQ161 AA258:AA263 Z175:Z182 AB140 Z142:Z159 AA332 ANK198:ANK206 AXG198:AXG206 BHC198:BHC206 BQY198:BQY206 CAU198:CAU206 CKQ198:CKQ206 CUM198:CUM206 DEI198:DEI206 DOE198:DOE206 DYA198:DYA206 EHW198:EHW206 ERS198:ERS206 FBO198:FBO206 FLK198:FLK206 FVG198:FVG206 GFC198:GFC206 GOY198:GOY206 GYU198:GYU206 HIQ198:HIQ206 HSM198:HSM206 ICI198:ICI206 IME198:IME206 IWA198:IWA206 JFW198:JFW206 JPS198:JPS206 JZO198:JZO206 KJK198:KJK206 KTG198:KTG206 LDC198:LDC206 LMY198:LMY206 LWU198:LWU206 MGQ198:MGQ206 MQM198:MQM206 NAI198:NAI206 NKE198:NKE206 NUA198:NUA206 ODW198:ODW206 ONS198:ONS206 OXO198:OXO206 PHK198:PHK206 PRG198:PRG206 QBC198:QBC206 QKY198:QKY206 QUU198:QUU206 REQ198:REQ206 ROM198:ROM206 RYI198:RYI206 SIE198:SIE206 SSA198:SSA206 TBW198:TBW206 TLS198:TLS206 TVO198:TVO206 UFK198:UFK206 UPG198:UPG206 UZC198:UZC206 VIY198:VIY206 VSU198:VSU206 WCQ198:WCQ206 WMM198:WMM206 AA183:AA206 WWI198:WWI206 JW198:JW206 TS198:TS206 ADO198:ADO206 AA351">
      <formula1>НДС</formula1>
    </dataValidation>
    <dataValidation type="list" allowBlank="1" showInputMessage="1" showErrorMessage="1" sqref="S173 S258 S261 S272:S274 S279:S280 S276 S264:S270 S318:S319 JO203 TK203 ADG203 ANC203 AWY203 BGU203 BQQ203 CAM203 CKI203 CUE203 DEA203 DNW203 DXS203 EHO203 ERK203 FBG203 FLC203 FUY203 GEU203 GOQ203 GYM203 HII203 HSE203 ICA203 ILW203 IVS203 JFO203 JPK203 JZG203 KJC203 KSY203 LCU203 LMQ203 LWM203 MGI203 MQE203 NAA203 NJW203 NTS203 ODO203 ONK203 OXG203 PHC203 PQY203 QAU203 QKQ203 QUM203 REI203 ROE203 RYA203 SHW203 SRS203 TBO203 TLK203 TVG203 UFC203 UOY203 UYU203 VIQ203 VSM203 WCI203 WME203 WWA203 S203 S332 S335">
      <formula1>Инкотермс</formula1>
    </dataValidation>
    <dataValidation type="list" allowBlank="1" showInputMessage="1" showErrorMessage="1" sqref="Z173">
      <formula1>ЕИ</formula1>
    </dataValidation>
    <dataValidation type="list" allowBlank="1" showInputMessage="1" showErrorMessage="1" sqref="J261 J211:J219 J314:J315">
      <formula1>основания150</formula1>
    </dataValidation>
    <dataValidation type="custom" allowBlank="1" showInputMessage="1" showErrorMessage="1" sqref="AG142:AG159">
      <formula1>AA142*AF142</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2021-10-05T12:59:58Z</dcterms:modified>
</cp:coreProperties>
</file>