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 ПЛАН ЗАКУПОК\Долгосрочный\"/>
    </mc:Choice>
  </mc:AlternateContent>
  <bookViews>
    <workbookView xWindow="0" yWindow="0" windowWidth="28800" windowHeight="12435"/>
  </bookViews>
  <sheets>
    <sheet name="2021-2025-14" sheetId="2" r:id="rId1"/>
  </sheets>
  <externalReferences>
    <externalReference r:id="rId2"/>
    <externalReference r:id="rId3"/>
    <externalReference r:id="rId4"/>
    <externalReference r:id="rId5"/>
    <externalReference r:id="rId6"/>
  </externalReferences>
  <definedNames>
    <definedName name="_xlnm._FilterDatabase" localSheetId="0" hidden="1">'2021-2025-14'!$A$22:$WXF$349</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355" i="2" l="1"/>
  <c r="AW355" i="2"/>
  <c r="AW347" i="2"/>
  <c r="AX347" i="2" s="1"/>
  <c r="AU347" i="2"/>
  <c r="AQ347" i="2"/>
  <c r="AM347" i="2"/>
  <c r="AI347" i="2"/>
  <c r="AE347" i="2"/>
  <c r="AK354" i="2"/>
  <c r="AL354" i="2" s="1"/>
  <c r="AH354" i="2"/>
  <c r="AW354" i="2" s="1"/>
  <c r="AX354" i="2" s="1"/>
  <c r="AI354" i="2" l="1"/>
  <c r="AP352" i="2"/>
  <c r="AQ352" i="2" s="1"/>
  <c r="AL352" i="2"/>
  <c r="AM352" i="2" s="1"/>
  <c r="AH352" i="2"/>
  <c r="AI352" i="2" s="1"/>
  <c r="AP350" i="2"/>
  <c r="AQ350" i="2" s="1"/>
  <c r="AL350" i="2"/>
  <c r="AM350" i="2" s="1"/>
  <c r="AH350" i="2"/>
  <c r="AI350" i="2" s="1"/>
  <c r="AL353" i="2" l="1"/>
  <c r="AM353" i="2" s="1"/>
  <c r="AH353" i="2"/>
  <c r="AI353" i="2" s="1"/>
  <c r="AD353" i="2"/>
  <c r="AE353" i="2" s="1"/>
  <c r="AL351" i="2"/>
  <c r="AM351" i="2" s="1"/>
  <c r="AH351" i="2"/>
  <c r="AI351" i="2" s="1"/>
  <c r="AD351" i="2"/>
  <c r="AE351" i="2" s="1"/>
  <c r="AL349" i="2"/>
  <c r="AM349" i="2" s="1"/>
  <c r="AH349" i="2"/>
  <c r="AI349" i="2" s="1"/>
  <c r="AD349" i="2"/>
  <c r="AX346" i="2"/>
  <c r="AU346" i="2"/>
  <c r="AQ346" i="2"/>
  <c r="AM346" i="2"/>
  <c r="AI346" i="2"/>
  <c r="AE346" i="2"/>
  <c r="AE349" i="2" l="1"/>
  <c r="AW353" i="2"/>
  <c r="AX353" i="2" s="1"/>
  <c r="AW258" i="2" l="1"/>
  <c r="AX258" i="2" s="1"/>
  <c r="AM258" i="2"/>
  <c r="AI258" i="2"/>
  <c r="AE258" i="2"/>
  <c r="AD230" i="2"/>
  <c r="AW230" i="2" s="1"/>
  <c r="AX230" i="2" s="1"/>
  <c r="AD222" i="2"/>
  <c r="AW222" i="2" s="1"/>
  <c r="AX222" i="2" s="1"/>
  <c r="AD226" i="2"/>
  <c r="AW226" i="2" s="1"/>
  <c r="AX226" i="2" s="1"/>
  <c r="AD228" i="2"/>
  <c r="AW228" i="2" s="1"/>
  <c r="AX228" i="2" s="1"/>
  <c r="AD224" i="2"/>
  <c r="AW224" i="2" s="1"/>
  <c r="AX224" i="2" s="1"/>
  <c r="AE316" i="2"/>
  <c r="AD219" i="2"/>
  <c r="AW219" i="2" s="1"/>
  <c r="AX219" i="2" s="1"/>
  <c r="AD217" i="2"/>
  <c r="AW217" i="2" s="1"/>
  <c r="AX217" i="2" s="1"/>
  <c r="AD215" i="2"/>
  <c r="AW215" i="2" s="1"/>
  <c r="AX215" i="2" s="1"/>
  <c r="AD213" i="2"/>
  <c r="AW213" i="2" s="1"/>
  <c r="AX213" i="2" s="1"/>
  <c r="AE213" i="2" l="1"/>
  <c r="AE230" i="2"/>
  <c r="AE222" i="2"/>
  <c r="AE226" i="2"/>
  <c r="AE228" i="2"/>
  <c r="AE224" i="2"/>
  <c r="AE219" i="2"/>
  <c r="AE217" i="2"/>
  <c r="AE215" i="2"/>
  <c r="AM334" i="2"/>
  <c r="AI334" i="2"/>
  <c r="AW203" i="2" l="1"/>
  <c r="AX203" i="2" s="1"/>
  <c r="AX202" i="2" l="1"/>
  <c r="AW205" i="2"/>
  <c r="AX335" i="2" l="1"/>
  <c r="AU335" i="2"/>
  <c r="AQ335" i="2"/>
  <c r="AM335" i="2"/>
  <c r="AI335" i="2"/>
  <c r="AM204" i="2"/>
  <c r="AI204" i="2"/>
  <c r="AE204" i="2"/>
  <c r="AI201" i="2"/>
  <c r="AE201" i="2"/>
  <c r="AV160" i="2"/>
  <c r="AL160" i="2"/>
  <c r="AM160" i="2" s="1"/>
  <c r="AH160" i="2"/>
  <c r="AV158" i="2"/>
  <c r="AL158" i="2"/>
  <c r="AM158" i="2" s="1"/>
  <c r="AH158" i="2"/>
  <c r="AV156" i="2"/>
  <c r="AL156" i="2"/>
  <c r="AM156" i="2" s="1"/>
  <c r="AH156" i="2"/>
  <c r="AV154" i="2"/>
  <c r="AL154" i="2"/>
  <c r="AM154" i="2" s="1"/>
  <c r="AH154" i="2"/>
  <c r="AV152" i="2"/>
  <c r="AL152" i="2"/>
  <c r="AM152" i="2" s="1"/>
  <c r="AH152" i="2"/>
  <c r="AV150" i="2"/>
  <c r="AL150" i="2"/>
  <c r="AM150" i="2" s="1"/>
  <c r="AH150" i="2"/>
  <c r="AV148" i="2"/>
  <c r="AL148" i="2"/>
  <c r="AM148" i="2" s="1"/>
  <c r="AH148" i="2"/>
  <c r="AV146" i="2"/>
  <c r="AL146" i="2"/>
  <c r="AM146" i="2" s="1"/>
  <c r="AH146" i="2"/>
  <c r="AV144" i="2"/>
  <c r="AL144" i="2"/>
  <c r="AM144" i="2" s="1"/>
  <c r="AH144" i="2"/>
  <c r="AW144" i="2" l="1"/>
  <c r="AX144" i="2" s="1"/>
  <c r="AW146" i="2"/>
  <c r="AX146" i="2" s="1"/>
  <c r="AW148" i="2"/>
  <c r="AX148" i="2" s="1"/>
  <c r="AW150" i="2"/>
  <c r="AX150" i="2" s="1"/>
  <c r="AW152" i="2"/>
  <c r="AX152" i="2" s="1"/>
  <c r="AW154" i="2"/>
  <c r="AX154" i="2" s="1"/>
  <c r="AW156" i="2"/>
  <c r="AX156" i="2" s="1"/>
  <c r="AW158" i="2"/>
  <c r="AX158" i="2" s="1"/>
  <c r="AW160" i="2"/>
  <c r="AX160" i="2" s="1"/>
  <c r="AI160" i="2"/>
  <c r="AI158" i="2"/>
  <c r="AI156" i="2"/>
  <c r="AI154" i="2"/>
  <c r="AI152" i="2"/>
  <c r="AI150" i="2"/>
  <c r="AI148" i="2"/>
  <c r="AI146" i="2"/>
  <c r="AI144" i="2"/>
  <c r="AX178" i="2"/>
  <c r="AX167" i="2"/>
  <c r="AX329" i="2"/>
  <c r="AX325" i="2"/>
  <c r="AX321" i="2"/>
  <c r="AX330" i="2"/>
  <c r="AU330" i="2"/>
  <c r="AQ330" i="2"/>
  <c r="AM330" i="2"/>
  <c r="AI330" i="2"/>
  <c r="AE330" i="2"/>
  <c r="AX326" i="2"/>
  <c r="AU326" i="2"/>
  <c r="AQ326" i="2"/>
  <c r="AM326" i="2"/>
  <c r="AI326" i="2"/>
  <c r="AE326" i="2"/>
  <c r="AX322" i="2"/>
  <c r="AU322" i="2"/>
  <c r="AQ322" i="2"/>
  <c r="AM322" i="2"/>
  <c r="AI322" i="2"/>
  <c r="AE322" i="2"/>
  <c r="AX318" i="2"/>
  <c r="AU318" i="2"/>
  <c r="AQ318" i="2"/>
  <c r="AM318" i="2"/>
  <c r="AI318" i="2"/>
  <c r="AE318" i="2"/>
  <c r="AX179" i="2"/>
  <c r="AI179" i="2"/>
  <c r="AE179" i="2"/>
  <c r="AW168" i="2"/>
  <c r="AX168" i="2" s="1"/>
  <c r="AI168" i="2"/>
  <c r="AE168" i="2"/>
  <c r="AX333" i="2" l="1"/>
  <c r="AM333" i="2"/>
  <c r="AI333" i="2"/>
  <c r="AE333" i="2"/>
  <c r="AW266" i="2"/>
  <c r="AX266" i="2" s="1"/>
  <c r="AM266" i="2"/>
  <c r="AI266" i="2"/>
  <c r="AE266" i="2"/>
  <c r="AX200" i="2"/>
  <c r="AI200" i="2"/>
  <c r="AE200" i="2"/>
  <c r="AW189" i="2"/>
  <c r="AX189" i="2" s="1"/>
  <c r="AI189" i="2"/>
  <c r="AE189" i="2"/>
  <c r="AX293" i="2" l="1"/>
  <c r="AX289" i="2"/>
  <c r="AX286" i="2"/>
  <c r="AX284" i="2"/>
  <c r="AX197" i="2"/>
  <c r="AX195" i="2"/>
  <c r="AX193" i="2"/>
  <c r="AX191" i="2"/>
  <c r="AX185" i="2"/>
  <c r="AX182" i="2"/>
  <c r="AU329" i="2"/>
  <c r="AQ329" i="2"/>
  <c r="AM329" i="2"/>
  <c r="AI329" i="2"/>
  <c r="AE329" i="2"/>
  <c r="AU325" i="2"/>
  <c r="AQ325" i="2"/>
  <c r="AM325" i="2"/>
  <c r="AI325" i="2"/>
  <c r="AE325" i="2"/>
  <c r="AU321" i="2"/>
  <c r="AQ321" i="2"/>
  <c r="AM321" i="2"/>
  <c r="AI321" i="2"/>
  <c r="AE321" i="2"/>
  <c r="AX317" i="2"/>
  <c r="AU317" i="2"/>
  <c r="AQ317" i="2"/>
  <c r="AM317" i="2"/>
  <c r="AI317" i="2"/>
  <c r="AE317" i="2"/>
  <c r="AX199" i="2"/>
  <c r="AI199" i="2"/>
  <c r="AE199" i="2"/>
  <c r="AW294" i="2"/>
  <c r="AX294" i="2" s="1"/>
  <c r="AI294" i="2"/>
  <c r="AE294" i="2"/>
  <c r="AW290" i="2"/>
  <c r="AX290" i="2" s="1"/>
  <c r="AI290" i="2"/>
  <c r="AE290" i="2"/>
  <c r="AW287" i="2"/>
  <c r="AX287" i="2" s="1"/>
  <c r="AI287" i="2"/>
  <c r="AE287" i="2"/>
  <c r="AW285" i="2"/>
  <c r="AX285" i="2" s="1"/>
  <c r="AI285" i="2"/>
  <c r="AE285" i="2"/>
  <c r="AW198" i="2"/>
  <c r="AX198" i="2" s="1"/>
  <c r="AU198" i="2"/>
  <c r="AQ198" i="2"/>
  <c r="AM198" i="2"/>
  <c r="AI198" i="2"/>
  <c r="AE198" i="2"/>
  <c r="AW196" i="2"/>
  <c r="AX196" i="2" s="1"/>
  <c r="AU196" i="2"/>
  <c r="AQ196" i="2"/>
  <c r="AM196" i="2"/>
  <c r="AI196" i="2"/>
  <c r="AE196" i="2"/>
  <c r="AW194" i="2"/>
  <c r="AX194" i="2" s="1"/>
  <c r="AU194" i="2"/>
  <c r="AQ194" i="2"/>
  <c r="AM194" i="2"/>
  <c r="AI194" i="2"/>
  <c r="AE194" i="2"/>
  <c r="AW192" i="2"/>
  <c r="AX192" i="2" s="1"/>
  <c r="AU192" i="2"/>
  <c r="AQ192" i="2"/>
  <c r="AM192" i="2"/>
  <c r="AI192" i="2"/>
  <c r="AE192" i="2"/>
  <c r="AW186" i="2"/>
  <c r="AX186" i="2" s="1"/>
  <c r="AI186" i="2"/>
  <c r="AE186" i="2"/>
  <c r="AW183" i="2"/>
  <c r="AX183" i="2" s="1"/>
  <c r="AI183" i="2"/>
  <c r="AE183" i="2"/>
  <c r="AI178" i="2"/>
  <c r="AE178" i="2"/>
  <c r="AW173" i="2"/>
  <c r="AX173" i="2" s="1"/>
  <c r="AI173" i="2"/>
  <c r="AE173" i="2"/>
  <c r="AI167" i="2"/>
  <c r="AE167" i="2"/>
  <c r="AW210" i="2" l="1"/>
  <c r="AX210" i="2" l="1"/>
  <c r="AX292" i="2"/>
  <c r="AX288" i="2"/>
  <c r="AX283" i="2"/>
  <c r="AX274" i="2"/>
  <c r="AX187" i="2"/>
  <c r="AX184" i="2"/>
  <c r="AX181" i="2"/>
  <c r="AX176" i="2"/>
  <c r="AX171" i="2"/>
  <c r="AX165" i="2"/>
  <c r="AX139" i="2"/>
  <c r="AX136" i="2"/>
  <c r="AX133" i="2"/>
  <c r="AX130" i="2"/>
  <c r="AX127" i="2"/>
  <c r="AX124" i="2"/>
  <c r="AX121" i="2"/>
  <c r="AX118" i="2"/>
  <c r="AX113" i="2"/>
  <c r="AX110" i="2"/>
  <c r="AX107" i="2"/>
  <c r="AX104" i="2"/>
  <c r="AX101" i="2"/>
  <c r="AX98" i="2"/>
  <c r="AX95" i="2"/>
  <c r="AX92" i="2"/>
  <c r="AX89" i="2"/>
  <c r="AX86" i="2"/>
  <c r="AX83" i="2"/>
  <c r="AX80" i="2"/>
  <c r="AX77" i="2"/>
  <c r="AX74" i="2"/>
  <c r="AX71" i="2"/>
  <c r="AX68" i="2"/>
  <c r="AX65" i="2"/>
  <c r="AX62" i="2"/>
  <c r="AX59" i="2"/>
  <c r="AX56" i="2"/>
  <c r="AX53" i="2"/>
  <c r="AX50" i="2"/>
  <c r="AX47" i="2"/>
  <c r="AX44" i="2"/>
  <c r="AX41" i="2"/>
  <c r="AX38" i="2"/>
  <c r="AX34" i="2"/>
  <c r="AX30" i="2"/>
  <c r="AX26" i="2"/>
  <c r="AX315" i="2"/>
  <c r="AE315" i="2"/>
  <c r="AX314" i="2"/>
  <c r="AU314" i="2"/>
  <c r="AQ314" i="2"/>
  <c r="AM314" i="2"/>
  <c r="AI314" i="2"/>
  <c r="AE314" i="2"/>
  <c r="AX313" i="2"/>
  <c r="AU313" i="2"/>
  <c r="AQ313" i="2"/>
  <c r="AM313" i="2"/>
  <c r="AI313" i="2"/>
  <c r="AE313" i="2"/>
  <c r="AX312" i="2"/>
  <c r="AU312" i="2"/>
  <c r="AQ312" i="2"/>
  <c r="AM312" i="2"/>
  <c r="AI312" i="2"/>
  <c r="AE312" i="2"/>
  <c r="AX311" i="2"/>
  <c r="AU311" i="2"/>
  <c r="AQ311" i="2"/>
  <c r="AM311" i="2"/>
  <c r="AI311" i="2"/>
  <c r="AE311" i="2"/>
  <c r="AI284" i="2"/>
  <c r="AE284" i="2"/>
  <c r="AW275" i="2"/>
  <c r="AX275" i="2" s="1"/>
  <c r="AU275" i="2"/>
  <c r="AQ275" i="2"/>
  <c r="AM275" i="2"/>
  <c r="AI275" i="2"/>
  <c r="AE275" i="2"/>
  <c r="AU197" i="2"/>
  <c r="AQ197" i="2"/>
  <c r="AM197" i="2"/>
  <c r="AI197" i="2"/>
  <c r="AE197" i="2"/>
  <c r="AU195" i="2"/>
  <c r="AQ195" i="2"/>
  <c r="AM195" i="2"/>
  <c r="AI195" i="2"/>
  <c r="AE195" i="2"/>
  <c r="AU193" i="2"/>
  <c r="AQ193" i="2"/>
  <c r="AM193" i="2"/>
  <c r="AI193" i="2"/>
  <c r="AE193" i="2"/>
  <c r="AU191" i="2"/>
  <c r="AQ191" i="2"/>
  <c r="AM191" i="2"/>
  <c r="AI191" i="2"/>
  <c r="AE191" i="2"/>
  <c r="AW190" i="2"/>
  <c r="AX190" i="2" s="1"/>
  <c r="AM190" i="2"/>
  <c r="AI190" i="2"/>
  <c r="AE190" i="2"/>
  <c r="AX188" i="2"/>
  <c r="AI188" i="2"/>
  <c r="AE188" i="2"/>
  <c r="AI185" i="2"/>
  <c r="AE185" i="2"/>
  <c r="AI182" i="2"/>
  <c r="AE182" i="2"/>
  <c r="AX177" i="2"/>
  <c r="AI177" i="2"/>
  <c r="AE177" i="2"/>
  <c r="AX172" i="2"/>
  <c r="AI172" i="2"/>
  <c r="AE172" i="2"/>
  <c r="AI166" i="2"/>
  <c r="AE166" i="2"/>
  <c r="AV159" i="2"/>
  <c r="AL159" i="2"/>
  <c r="AH159" i="2"/>
  <c r="AI159" i="2" s="1"/>
  <c r="AV157" i="2"/>
  <c r="AL157" i="2"/>
  <c r="AH157" i="2"/>
  <c r="AI157" i="2" s="1"/>
  <c r="AV155" i="2"/>
  <c r="AL155" i="2"/>
  <c r="AM155" i="2" s="1"/>
  <c r="AH155" i="2"/>
  <c r="AI155" i="2" s="1"/>
  <c r="AV153" i="2"/>
  <c r="AL153" i="2"/>
  <c r="AM153" i="2" s="1"/>
  <c r="AH153" i="2"/>
  <c r="AI153" i="2" s="1"/>
  <c r="AV151" i="2"/>
  <c r="AL151" i="2"/>
  <c r="AM151" i="2" s="1"/>
  <c r="AH151" i="2"/>
  <c r="AI151" i="2" s="1"/>
  <c r="AV149" i="2"/>
  <c r="AL149" i="2"/>
  <c r="AM149" i="2" s="1"/>
  <c r="AH149" i="2"/>
  <c r="AV147" i="2"/>
  <c r="AL147" i="2"/>
  <c r="AH147" i="2"/>
  <c r="AI147" i="2" s="1"/>
  <c r="AV145" i="2"/>
  <c r="AL145" i="2"/>
  <c r="AH145" i="2"/>
  <c r="AI145" i="2" s="1"/>
  <c r="AV143" i="2"/>
  <c r="AL143" i="2"/>
  <c r="AM143" i="2" s="1"/>
  <c r="AH143" i="2"/>
  <c r="AI143" i="2" s="1"/>
  <c r="AW140" i="2"/>
  <c r="AX140" i="2" s="1"/>
  <c r="AV140" i="2"/>
  <c r="AW137" i="2"/>
  <c r="AX137" i="2" s="1"/>
  <c r="AV137" i="2"/>
  <c r="AW134" i="2"/>
  <c r="AX134" i="2" s="1"/>
  <c r="AV134" i="2"/>
  <c r="AW131" i="2"/>
  <c r="AX131" i="2" s="1"/>
  <c r="AV131" i="2"/>
  <c r="AW128" i="2"/>
  <c r="AX128" i="2" s="1"/>
  <c r="AV128" i="2"/>
  <c r="AW125" i="2"/>
  <c r="AX125" i="2" s="1"/>
  <c r="AV125" i="2"/>
  <c r="AW122" i="2"/>
  <c r="AX122" i="2" s="1"/>
  <c r="AV122" i="2"/>
  <c r="AW119" i="2"/>
  <c r="AX119" i="2" s="1"/>
  <c r="AV119" i="2"/>
  <c r="AW114" i="2"/>
  <c r="AX114" i="2" s="1"/>
  <c r="AV114" i="2"/>
  <c r="AW111" i="2"/>
  <c r="AX111" i="2" s="1"/>
  <c r="AV111" i="2"/>
  <c r="AW108" i="2"/>
  <c r="AX108" i="2" s="1"/>
  <c r="AV108" i="2"/>
  <c r="AW105" i="2"/>
  <c r="AX105" i="2" s="1"/>
  <c r="AV105" i="2"/>
  <c r="AW102" i="2"/>
  <c r="AX102" i="2" s="1"/>
  <c r="AV102" i="2"/>
  <c r="AW99" i="2"/>
  <c r="AX99" i="2" s="1"/>
  <c r="AV99" i="2"/>
  <c r="AW96" i="2"/>
  <c r="AX96" i="2" s="1"/>
  <c r="AV96" i="2"/>
  <c r="AW93" i="2"/>
  <c r="AX93" i="2" s="1"/>
  <c r="AV93" i="2"/>
  <c r="AW90" i="2"/>
  <c r="AX90" i="2" s="1"/>
  <c r="AV90" i="2"/>
  <c r="AW87" i="2"/>
  <c r="AX87" i="2" s="1"/>
  <c r="AV87" i="2"/>
  <c r="AW84" i="2"/>
  <c r="AX84" i="2" s="1"/>
  <c r="AV84" i="2"/>
  <c r="AW81" i="2"/>
  <c r="AX81" i="2" s="1"/>
  <c r="AV81" i="2"/>
  <c r="AW78" i="2"/>
  <c r="AX78" i="2" s="1"/>
  <c r="AV78" i="2"/>
  <c r="AW75" i="2"/>
  <c r="AX75" i="2" s="1"/>
  <c r="AV75" i="2"/>
  <c r="AW72" i="2"/>
  <c r="AX72" i="2" s="1"/>
  <c r="AV72" i="2"/>
  <c r="AW69" i="2"/>
  <c r="AX69" i="2" s="1"/>
  <c r="AV69" i="2"/>
  <c r="AW66" i="2"/>
  <c r="AX66" i="2" s="1"/>
  <c r="AV66" i="2"/>
  <c r="AW63" i="2"/>
  <c r="AX63" i="2" s="1"/>
  <c r="AV63" i="2"/>
  <c r="AW60" i="2"/>
  <c r="AX60" i="2" s="1"/>
  <c r="AV60" i="2"/>
  <c r="AW57" i="2"/>
  <c r="AX57" i="2" s="1"/>
  <c r="AV57" i="2"/>
  <c r="AW54" i="2"/>
  <c r="AX54" i="2" s="1"/>
  <c r="AV54" i="2"/>
  <c r="AW51" i="2"/>
  <c r="AX51" i="2" s="1"/>
  <c r="AV51" i="2"/>
  <c r="AW48" i="2"/>
  <c r="AX48" i="2" s="1"/>
  <c r="AV48" i="2"/>
  <c r="AW45" i="2"/>
  <c r="AX45" i="2" s="1"/>
  <c r="AV45" i="2"/>
  <c r="AW42" i="2"/>
  <c r="AX42" i="2" s="1"/>
  <c r="AV42" i="2"/>
  <c r="AW39" i="2"/>
  <c r="AX39" i="2" s="1"/>
  <c r="AV39" i="2"/>
  <c r="AW35" i="2"/>
  <c r="AX35" i="2" s="1"/>
  <c r="AV35" i="2"/>
  <c r="AW31" i="2"/>
  <c r="AX31" i="2" s="1"/>
  <c r="AV31" i="2"/>
  <c r="AW27" i="2"/>
  <c r="AV27" i="2"/>
  <c r="AX149" i="2" l="1"/>
  <c r="AX153" i="2"/>
  <c r="AX166" i="2"/>
  <c r="AX147" i="2"/>
  <c r="AX27" i="2"/>
  <c r="AX159" i="2"/>
  <c r="AX157" i="2"/>
  <c r="AX145" i="2"/>
  <c r="AX151" i="2"/>
  <c r="AM145" i="2"/>
  <c r="AI149" i="2"/>
  <c r="AM157" i="2"/>
  <c r="AX143" i="2"/>
  <c r="AM147" i="2"/>
  <c r="AX155" i="2"/>
  <c r="AM159" i="2"/>
  <c r="AW271" i="2" l="1"/>
  <c r="AX271" i="2" s="1"/>
  <c r="AM271" i="2"/>
  <c r="AI271" i="2"/>
  <c r="AE271" i="2"/>
  <c r="AW279" i="2"/>
  <c r="AX279" i="2" s="1"/>
  <c r="AI279" i="2"/>
  <c r="AE279" i="2"/>
  <c r="AV142" i="2"/>
  <c r="AT142" i="2"/>
  <c r="AP142" i="2"/>
  <c r="AQ142" i="2" s="1"/>
  <c r="AL142" i="2"/>
  <c r="AM142" i="2" s="1"/>
  <c r="AH142" i="2"/>
  <c r="AI142" i="2" s="1"/>
  <c r="AD142" i="2"/>
  <c r="AE142" i="2" s="1"/>
  <c r="AV141" i="2"/>
  <c r="AT141" i="2"/>
  <c r="AP141" i="2"/>
  <c r="AQ141" i="2" s="1"/>
  <c r="AL141" i="2"/>
  <c r="AM141" i="2" s="1"/>
  <c r="AH141" i="2"/>
  <c r="AI141" i="2" s="1"/>
  <c r="AD141" i="2"/>
  <c r="AE141" i="2" s="1"/>
  <c r="AW141" i="2" l="1"/>
  <c r="AX141" i="2" s="1"/>
  <c r="AX142" i="2"/>
  <c r="AU142" i="2"/>
  <c r="AU141" i="2"/>
  <c r="AW310" i="2" l="1"/>
  <c r="AX310" i="2" s="1"/>
  <c r="AM310" i="2"/>
  <c r="AI310" i="2"/>
  <c r="AE310" i="2"/>
  <c r="AW309" i="2"/>
  <c r="AX309" i="2" s="1"/>
  <c r="AM309" i="2"/>
  <c r="AI309" i="2"/>
  <c r="AE309" i="2"/>
  <c r="AW308" i="2"/>
  <c r="AX308" i="2" s="1"/>
  <c r="AM308" i="2"/>
  <c r="AI308" i="2"/>
  <c r="AE308" i="2"/>
  <c r="AW307" i="2"/>
  <c r="AX307" i="2" s="1"/>
  <c r="AM307" i="2"/>
  <c r="AI307" i="2"/>
  <c r="AE307" i="2"/>
  <c r="AW306" i="2"/>
  <c r="AX306" i="2" s="1"/>
  <c r="AM306" i="2"/>
  <c r="AI306" i="2"/>
  <c r="AE306" i="2"/>
  <c r="AW305" i="2"/>
  <c r="AX305" i="2" s="1"/>
  <c r="AM305" i="2"/>
  <c r="AI305" i="2"/>
  <c r="AE305" i="2"/>
  <c r="AW304" i="2"/>
  <c r="AX304" i="2" s="1"/>
  <c r="AM304" i="2"/>
  <c r="AI304" i="2"/>
  <c r="AE304" i="2"/>
  <c r="AW303" i="2"/>
  <c r="AX303" i="2" s="1"/>
  <c r="AM303" i="2"/>
  <c r="AI303" i="2"/>
  <c r="AE303" i="2"/>
  <c r="AW302" i="2"/>
  <c r="AX302" i="2" s="1"/>
  <c r="AM302" i="2"/>
  <c r="AI302" i="2"/>
  <c r="AE302" i="2"/>
  <c r="AW301" i="2"/>
  <c r="AX301" i="2" s="1"/>
  <c r="AM301" i="2"/>
  <c r="AI301" i="2"/>
  <c r="AE301" i="2"/>
  <c r="AW300" i="2"/>
  <c r="AX300" i="2" s="1"/>
  <c r="AM300" i="2"/>
  <c r="AI300" i="2"/>
  <c r="AE300" i="2"/>
  <c r="AW299" i="2"/>
  <c r="AX299" i="2" s="1"/>
  <c r="AM299" i="2"/>
  <c r="AI299" i="2"/>
  <c r="AE299" i="2"/>
  <c r="AW298" i="2"/>
  <c r="AX298" i="2" s="1"/>
  <c r="AM298" i="2"/>
  <c r="AI298" i="2"/>
  <c r="AE298" i="2"/>
  <c r="AW297" i="2"/>
  <c r="AX297" i="2" s="1"/>
  <c r="AM297" i="2"/>
  <c r="AI297" i="2"/>
  <c r="AE297" i="2"/>
  <c r="AW296" i="2"/>
  <c r="AX296" i="2" s="1"/>
  <c r="AM296" i="2"/>
  <c r="AI296" i="2"/>
  <c r="AE296" i="2"/>
  <c r="AW295" i="2"/>
  <c r="AX295" i="2" s="1"/>
  <c r="AM295" i="2"/>
  <c r="AI295" i="2"/>
  <c r="AE295" i="2"/>
  <c r="AX138" i="2" l="1"/>
  <c r="AX135" i="2"/>
  <c r="AX132" i="2"/>
  <c r="AX129" i="2"/>
  <c r="AX126" i="2"/>
  <c r="AX123" i="2"/>
  <c r="AX120" i="2"/>
  <c r="AX117" i="2"/>
  <c r="AX115" i="2"/>
  <c r="AX112" i="2"/>
  <c r="AX109" i="2"/>
  <c r="AX106" i="2"/>
  <c r="AX103" i="2"/>
  <c r="AX100" i="2"/>
  <c r="AX97" i="2"/>
  <c r="AX94" i="2"/>
  <c r="AX91" i="2"/>
  <c r="AX88" i="2"/>
  <c r="AX85" i="2"/>
  <c r="AX82" i="2"/>
  <c r="AX79" i="2"/>
  <c r="AX76" i="2"/>
  <c r="AX73" i="2"/>
  <c r="AX70" i="2"/>
  <c r="AX67" i="2"/>
  <c r="AX64" i="2"/>
  <c r="AX61" i="2"/>
  <c r="AX58" i="2"/>
  <c r="AX55" i="2"/>
  <c r="AX52" i="2"/>
  <c r="AX49" i="2"/>
  <c r="AX46" i="2"/>
  <c r="AX43" i="2"/>
  <c r="AX40" i="2"/>
  <c r="AX37" i="2"/>
  <c r="AX33" i="2"/>
  <c r="AX29" i="2"/>
  <c r="AX25" i="2"/>
  <c r="AV139" i="2"/>
  <c r="AH139" i="2"/>
  <c r="AI139" i="2" s="1"/>
  <c r="AD139" i="2"/>
  <c r="AV136" i="2"/>
  <c r="AH136" i="2"/>
  <c r="AI136" i="2" s="1"/>
  <c r="AD136" i="2"/>
  <c r="AE136" i="2" s="1"/>
  <c r="AV133" i="2"/>
  <c r="AH133" i="2"/>
  <c r="AI133" i="2" s="1"/>
  <c r="AD133" i="2"/>
  <c r="AE133" i="2" s="1"/>
  <c r="AV130" i="2"/>
  <c r="AH130" i="2"/>
  <c r="AI130" i="2" s="1"/>
  <c r="AD130" i="2"/>
  <c r="AE130" i="2" s="1"/>
  <c r="AV127" i="2"/>
  <c r="AH127" i="2"/>
  <c r="AI127" i="2" s="1"/>
  <c r="AD127" i="2"/>
  <c r="AE127" i="2" s="1"/>
  <c r="AV124" i="2"/>
  <c r="AH124" i="2"/>
  <c r="AI124" i="2" s="1"/>
  <c r="AD124" i="2"/>
  <c r="AE124" i="2" s="1"/>
  <c r="AV121" i="2"/>
  <c r="AH121" i="2"/>
  <c r="AI121" i="2" s="1"/>
  <c r="AD121" i="2"/>
  <c r="AE121" i="2" s="1"/>
  <c r="AV118" i="2"/>
  <c r="AH118" i="2"/>
  <c r="AI118" i="2" s="1"/>
  <c r="AD118" i="2"/>
  <c r="AE118" i="2" s="1"/>
  <c r="AV116" i="2"/>
  <c r="AH116" i="2"/>
  <c r="AI116" i="2" s="1"/>
  <c r="AD116" i="2"/>
  <c r="AE116" i="2" s="1"/>
  <c r="AV113" i="2"/>
  <c r="AH113" i="2"/>
  <c r="AI113" i="2" s="1"/>
  <c r="AD113" i="2"/>
  <c r="AE113" i="2" s="1"/>
  <c r="AV110" i="2"/>
  <c r="AH110" i="2"/>
  <c r="AI110" i="2" s="1"/>
  <c r="AD110" i="2"/>
  <c r="AE110" i="2" s="1"/>
  <c r="AV107" i="2"/>
  <c r="AH107" i="2"/>
  <c r="AI107" i="2" s="1"/>
  <c r="AD107" i="2"/>
  <c r="AE107" i="2" s="1"/>
  <c r="AV104" i="2"/>
  <c r="AH104" i="2"/>
  <c r="AI104" i="2" s="1"/>
  <c r="AD104" i="2"/>
  <c r="AE104" i="2" s="1"/>
  <c r="AV101" i="2"/>
  <c r="AH101" i="2"/>
  <c r="AI101" i="2" s="1"/>
  <c r="AD101" i="2"/>
  <c r="AE101" i="2" s="1"/>
  <c r="AV98" i="2"/>
  <c r="AH98" i="2"/>
  <c r="AI98" i="2" s="1"/>
  <c r="AD98" i="2"/>
  <c r="AE98" i="2" s="1"/>
  <c r="AV95" i="2"/>
  <c r="AH95" i="2"/>
  <c r="AI95" i="2" s="1"/>
  <c r="AD95" i="2"/>
  <c r="AE95" i="2" s="1"/>
  <c r="AV92" i="2"/>
  <c r="AH92" i="2"/>
  <c r="AI92" i="2" s="1"/>
  <c r="AD92" i="2"/>
  <c r="AE92" i="2" s="1"/>
  <c r="AV89" i="2"/>
  <c r="AH89" i="2"/>
  <c r="AI89" i="2" s="1"/>
  <c r="AD89" i="2"/>
  <c r="AE89" i="2" s="1"/>
  <c r="AV86" i="2"/>
  <c r="AH86" i="2"/>
  <c r="AI86" i="2" s="1"/>
  <c r="AD86" i="2"/>
  <c r="AE86" i="2" s="1"/>
  <c r="AV83" i="2"/>
  <c r="AH83" i="2"/>
  <c r="AI83" i="2" s="1"/>
  <c r="AD83" i="2"/>
  <c r="AE83" i="2" s="1"/>
  <c r="AV80" i="2"/>
  <c r="AH80" i="2"/>
  <c r="AI80" i="2" s="1"/>
  <c r="AD80" i="2"/>
  <c r="AE80" i="2" s="1"/>
  <c r="AV77" i="2"/>
  <c r="AH77" i="2"/>
  <c r="AI77" i="2" s="1"/>
  <c r="AD77" i="2"/>
  <c r="AE77" i="2" s="1"/>
  <c r="AV74" i="2"/>
  <c r="AH74" i="2"/>
  <c r="AI74" i="2" s="1"/>
  <c r="AD74" i="2"/>
  <c r="AE74" i="2" s="1"/>
  <c r="AV71" i="2"/>
  <c r="AH71" i="2"/>
  <c r="AI71" i="2" s="1"/>
  <c r="AD71" i="2"/>
  <c r="AE71" i="2" s="1"/>
  <c r="AV68" i="2"/>
  <c r="AH68" i="2"/>
  <c r="AD68" i="2"/>
  <c r="AE68" i="2" s="1"/>
  <c r="AV65" i="2"/>
  <c r="AH65" i="2"/>
  <c r="AI65" i="2" s="1"/>
  <c r="AD65" i="2"/>
  <c r="AV62" i="2"/>
  <c r="AH62" i="2"/>
  <c r="AI62" i="2" s="1"/>
  <c r="AD62" i="2"/>
  <c r="AE62" i="2" s="1"/>
  <c r="AV59" i="2"/>
  <c r="AH59" i="2"/>
  <c r="AI59" i="2" s="1"/>
  <c r="AD59" i="2"/>
  <c r="AE59" i="2" s="1"/>
  <c r="AV56" i="2"/>
  <c r="AH56" i="2"/>
  <c r="AI56" i="2" s="1"/>
  <c r="AD56" i="2"/>
  <c r="AE56" i="2" s="1"/>
  <c r="AV53" i="2"/>
  <c r="AH53" i="2"/>
  <c r="AI53" i="2" s="1"/>
  <c r="AD53" i="2"/>
  <c r="AE53" i="2" s="1"/>
  <c r="AV50" i="2"/>
  <c r="AH50" i="2"/>
  <c r="AI50" i="2" s="1"/>
  <c r="AD50" i="2"/>
  <c r="AV47" i="2"/>
  <c r="AH47" i="2"/>
  <c r="AI47" i="2" s="1"/>
  <c r="AD47" i="2"/>
  <c r="AV44" i="2"/>
  <c r="AH44" i="2"/>
  <c r="AI44" i="2" s="1"/>
  <c r="AD44" i="2"/>
  <c r="AE44" i="2" s="1"/>
  <c r="AV41" i="2"/>
  <c r="AH41" i="2"/>
  <c r="AI41" i="2" s="1"/>
  <c r="AD41" i="2"/>
  <c r="AE41" i="2" s="1"/>
  <c r="AV38" i="2"/>
  <c r="AH38" i="2"/>
  <c r="AI38" i="2" s="1"/>
  <c r="AD38" i="2"/>
  <c r="AV34" i="2"/>
  <c r="AH34" i="2"/>
  <c r="AI34" i="2" s="1"/>
  <c r="AD34" i="2"/>
  <c r="AV30" i="2"/>
  <c r="AH30" i="2"/>
  <c r="AI30" i="2" s="1"/>
  <c r="AD30" i="2"/>
  <c r="AE30" i="2" s="1"/>
  <c r="AV26" i="2"/>
  <c r="AH26" i="2"/>
  <c r="AI26" i="2" s="1"/>
  <c r="AD26" i="2"/>
  <c r="AE26" i="2" s="1"/>
  <c r="AX273" i="2"/>
  <c r="AX269" i="2"/>
  <c r="AX256" i="2"/>
  <c r="AX253" i="2"/>
  <c r="AX250" i="2"/>
  <c r="AX247" i="2"/>
  <c r="AX244" i="2"/>
  <c r="AX241" i="2"/>
  <c r="AX238" i="2"/>
  <c r="AX235" i="2"/>
  <c r="AX232" i="2"/>
  <c r="AX242" i="2"/>
  <c r="AM242" i="2"/>
  <c r="AI242" i="2"/>
  <c r="AE242" i="2"/>
  <c r="AX239" i="2"/>
  <c r="AM239" i="2"/>
  <c r="AI239" i="2"/>
  <c r="AE239" i="2"/>
  <c r="AX236" i="2"/>
  <c r="AM236" i="2"/>
  <c r="AI236" i="2"/>
  <c r="AE236" i="2"/>
  <c r="AX233" i="2"/>
  <c r="AM233" i="2"/>
  <c r="AI233" i="2"/>
  <c r="AE233" i="2"/>
  <c r="AX270" i="2"/>
  <c r="AM270" i="2"/>
  <c r="AI270" i="2"/>
  <c r="AE270" i="2"/>
  <c r="AX257" i="2"/>
  <c r="AM257" i="2"/>
  <c r="AI257" i="2"/>
  <c r="AE257" i="2"/>
  <c r="AW254" i="2"/>
  <c r="AX254" i="2" s="1"/>
  <c r="AM254" i="2"/>
  <c r="AI254" i="2"/>
  <c r="AE254" i="2"/>
  <c r="AW251" i="2"/>
  <c r="AX251" i="2" s="1"/>
  <c r="AM251" i="2"/>
  <c r="AI251" i="2"/>
  <c r="AE251" i="2"/>
  <c r="AW248" i="2"/>
  <c r="AX248" i="2" s="1"/>
  <c r="AM248" i="2"/>
  <c r="AI248" i="2"/>
  <c r="AE248" i="2"/>
  <c r="AW245" i="2"/>
  <c r="AX245" i="2" s="1"/>
  <c r="AM245" i="2"/>
  <c r="AI245" i="2"/>
  <c r="AE245" i="2"/>
  <c r="AU274" i="2"/>
  <c r="AQ274" i="2"/>
  <c r="AM274" i="2"/>
  <c r="AI274" i="2"/>
  <c r="AE274" i="2"/>
  <c r="AU292" i="2"/>
  <c r="AQ292" i="2"/>
  <c r="AM292" i="2"/>
  <c r="AI292" i="2"/>
  <c r="AE292" i="2"/>
  <c r="AW291" i="2"/>
  <c r="AX291" i="2" s="1"/>
  <c r="AU291" i="2"/>
  <c r="AQ291" i="2"/>
  <c r="AM291" i="2"/>
  <c r="AI291" i="2"/>
  <c r="AE291" i="2"/>
  <c r="AU288" i="2"/>
  <c r="AQ288" i="2"/>
  <c r="AM288" i="2"/>
  <c r="AI288" i="2"/>
  <c r="AE288" i="2"/>
  <c r="AU286" i="2"/>
  <c r="AQ286" i="2"/>
  <c r="AM286" i="2"/>
  <c r="AI286" i="2"/>
  <c r="AE286" i="2"/>
  <c r="AU283" i="2"/>
  <c r="AQ283" i="2"/>
  <c r="AM283" i="2"/>
  <c r="AI283" i="2"/>
  <c r="AE283" i="2"/>
  <c r="AW282" i="2"/>
  <c r="AX282" i="2" s="1"/>
  <c r="AU282" i="2"/>
  <c r="AQ282" i="2"/>
  <c r="AM282" i="2"/>
  <c r="AI282" i="2"/>
  <c r="AE282" i="2"/>
  <c r="AX170" i="2"/>
  <c r="AX164" i="2"/>
  <c r="AU171" i="2"/>
  <c r="AQ171" i="2"/>
  <c r="AI171" i="2"/>
  <c r="AE171" i="2"/>
  <c r="AU165" i="2"/>
  <c r="AQ165" i="2"/>
  <c r="AM165" i="2"/>
  <c r="AI165" i="2"/>
  <c r="AE165" i="2"/>
  <c r="AI187" i="2"/>
  <c r="AE187" i="2"/>
  <c r="AI184" i="2"/>
  <c r="AE184" i="2"/>
  <c r="AI181" i="2"/>
  <c r="AE181" i="2"/>
  <c r="AI176" i="2"/>
  <c r="AE176" i="2"/>
  <c r="AE38" i="2" l="1"/>
  <c r="AE47" i="2"/>
  <c r="AE34" i="2"/>
  <c r="AW116" i="2"/>
  <c r="AW161" i="2" s="1"/>
  <c r="AE50" i="2"/>
  <c r="AE139" i="2"/>
  <c r="AI68" i="2"/>
  <c r="AE65" i="2"/>
  <c r="AX116" i="2" l="1"/>
  <c r="AX281" i="2"/>
  <c r="AV281" i="2"/>
  <c r="AM281" i="2"/>
  <c r="AI281" i="2"/>
  <c r="AE281" i="2"/>
  <c r="AV138" i="2" l="1"/>
  <c r="AH138" i="2"/>
  <c r="AI138" i="2" s="1"/>
  <c r="AD138" i="2"/>
  <c r="AE138" i="2" s="1"/>
  <c r="AV135" i="2"/>
  <c r="AH135" i="2"/>
  <c r="AI135" i="2" s="1"/>
  <c r="AD135" i="2"/>
  <c r="AE135" i="2" s="1"/>
  <c r="AV132" i="2"/>
  <c r="AH132" i="2"/>
  <c r="AI132" i="2" s="1"/>
  <c r="AD132" i="2"/>
  <c r="AE132" i="2" s="1"/>
  <c r="AV129" i="2"/>
  <c r="AH129" i="2"/>
  <c r="AI129" i="2" s="1"/>
  <c r="AD129" i="2"/>
  <c r="AV126" i="2"/>
  <c r="AH126" i="2"/>
  <c r="AI126" i="2" s="1"/>
  <c r="AD126" i="2"/>
  <c r="AV123" i="2"/>
  <c r="AH123" i="2"/>
  <c r="AD123" i="2"/>
  <c r="AE123" i="2" s="1"/>
  <c r="AV120" i="2"/>
  <c r="AH120" i="2"/>
  <c r="AI120" i="2" s="1"/>
  <c r="AD120" i="2"/>
  <c r="AE120" i="2" s="1"/>
  <c r="AV117" i="2"/>
  <c r="AH117" i="2"/>
  <c r="AI117" i="2" s="1"/>
  <c r="AD117" i="2"/>
  <c r="AE117" i="2" s="1"/>
  <c r="AV115" i="2"/>
  <c r="AH115" i="2"/>
  <c r="AI115" i="2" s="1"/>
  <c r="AD115" i="2"/>
  <c r="AE115" i="2" s="1"/>
  <c r="AV112" i="2"/>
  <c r="AH112" i="2"/>
  <c r="AI112" i="2" s="1"/>
  <c r="AD112" i="2"/>
  <c r="AV109" i="2"/>
  <c r="AH109" i="2"/>
  <c r="AI109" i="2" s="1"/>
  <c r="AD109" i="2"/>
  <c r="AV106" i="2"/>
  <c r="AH106" i="2"/>
  <c r="AD106" i="2"/>
  <c r="AE106" i="2" s="1"/>
  <c r="AV103" i="2"/>
  <c r="AH103" i="2"/>
  <c r="AI103" i="2" s="1"/>
  <c r="AD103" i="2"/>
  <c r="AE103" i="2" s="1"/>
  <c r="AV100" i="2"/>
  <c r="AH100" i="2"/>
  <c r="AI100" i="2" s="1"/>
  <c r="AD100" i="2"/>
  <c r="AE100" i="2" s="1"/>
  <c r="AV97" i="2"/>
  <c r="AH97" i="2"/>
  <c r="AI97" i="2" s="1"/>
  <c r="AD97" i="2"/>
  <c r="AE97" i="2" s="1"/>
  <c r="AV94" i="2"/>
  <c r="AH94" i="2"/>
  <c r="AI94" i="2" s="1"/>
  <c r="AD94" i="2"/>
  <c r="AV91" i="2"/>
  <c r="AH91" i="2"/>
  <c r="AI91" i="2" s="1"/>
  <c r="AD91" i="2"/>
  <c r="AE91" i="2" s="1"/>
  <c r="AV88" i="2"/>
  <c r="AH88" i="2"/>
  <c r="AI88" i="2" s="1"/>
  <c r="AD88" i="2"/>
  <c r="AE88" i="2" s="1"/>
  <c r="AV85" i="2"/>
  <c r="AH85" i="2"/>
  <c r="AI85" i="2" s="1"/>
  <c r="AD85" i="2"/>
  <c r="AE85" i="2" s="1"/>
  <c r="AV82" i="2"/>
  <c r="AH82" i="2"/>
  <c r="AI82" i="2" s="1"/>
  <c r="AD82" i="2"/>
  <c r="AE82" i="2" s="1"/>
  <c r="AV79" i="2"/>
  <c r="AH79" i="2"/>
  <c r="AI79" i="2" s="1"/>
  <c r="AD79" i="2"/>
  <c r="AE79" i="2" s="1"/>
  <c r="AV76" i="2"/>
  <c r="AH76" i="2"/>
  <c r="AI76" i="2" s="1"/>
  <c r="AD76" i="2"/>
  <c r="AV73" i="2"/>
  <c r="AH73" i="2"/>
  <c r="AI73" i="2" s="1"/>
  <c r="AD73" i="2"/>
  <c r="AE73" i="2" s="1"/>
  <c r="AV70" i="2"/>
  <c r="AH70" i="2"/>
  <c r="AI70" i="2" s="1"/>
  <c r="AD70" i="2"/>
  <c r="AE70" i="2" s="1"/>
  <c r="AV67" i="2"/>
  <c r="AH67" i="2"/>
  <c r="AI67" i="2" s="1"/>
  <c r="AD67" i="2"/>
  <c r="AE67" i="2" s="1"/>
  <c r="AV64" i="2"/>
  <c r="AH64" i="2"/>
  <c r="AI64" i="2" s="1"/>
  <c r="AD64" i="2"/>
  <c r="AE64" i="2" s="1"/>
  <c r="AV61" i="2"/>
  <c r="AH61" i="2"/>
  <c r="AI61" i="2" s="1"/>
  <c r="AD61" i="2"/>
  <c r="AE61" i="2" s="1"/>
  <c r="AV58" i="2"/>
  <c r="AH58" i="2"/>
  <c r="AI58" i="2" s="1"/>
  <c r="AD58" i="2"/>
  <c r="AV55" i="2"/>
  <c r="AH55" i="2"/>
  <c r="AI55" i="2" s="1"/>
  <c r="AD55" i="2"/>
  <c r="AE55" i="2" s="1"/>
  <c r="AV52" i="2"/>
  <c r="AH52" i="2"/>
  <c r="AD52" i="2"/>
  <c r="AE52" i="2" s="1"/>
  <c r="AV49" i="2"/>
  <c r="AH49" i="2"/>
  <c r="AI49" i="2" s="1"/>
  <c r="AD49" i="2"/>
  <c r="AE49" i="2" s="1"/>
  <c r="AV46" i="2"/>
  <c r="AH46" i="2"/>
  <c r="AI46" i="2" s="1"/>
  <c r="AD46" i="2"/>
  <c r="AE46" i="2" s="1"/>
  <c r="AV43" i="2"/>
  <c r="AH43" i="2"/>
  <c r="AI43" i="2" s="1"/>
  <c r="AD43" i="2"/>
  <c r="AE43" i="2" s="1"/>
  <c r="AV40" i="2"/>
  <c r="AH40" i="2"/>
  <c r="AI40" i="2" s="1"/>
  <c r="AD40" i="2"/>
  <c r="AT280" i="2"/>
  <c r="AU280" i="2" s="1"/>
  <c r="AP280" i="2"/>
  <c r="AQ280" i="2" s="1"/>
  <c r="AL280" i="2"/>
  <c r="AM280" i="2" s="1"/>
  <c r="AH280" i="2"/>
  <c r="AD280" i="2"/>
  <c r="AX36" i="2"/>
  <c r="AX32" i="2"/>
  <c r="AX28" i="2"/>
  <c r="AX24" i="2"/>
  <c r="AV37" i="2"/>
  <c r="AV33" i="2"/>
  <c r="AV29" i="2"/>
  <c r="AV25" i="2"/>
  <c r="AX255" i="2"/>
  <c r="AX252" i="2"/>
  <c r="AX249" i="2"/>
  <c r="AX246" i="2"/>
  <c r="AX243" i="2"/>
  <c r="AX240" i="2"/>
  <c r="AX237" i="2"/>
  <c r="AX234" i="2"/>
  <c r="AM256" i="2"/>
  <c r="AI256" i="2"/>
  <c r="AE256" i="2"/>
  <c r="AM253" i="2"/>
  <c r="AI253" i="2"/>
  <c r="AE253" i="2"/>
  <c r="AM250" i="2"/>
  <c r="AI250" i="2"/>
  <c r="AE250" i="2"/>
  <c r="AM247" i="2"/>
  <c r="AI247" i="2"/>
  <c r="AE247" i="2"/>
  <c r="AM244" i="2"/>
  <c r="AI244" i="2"/>
  <c r="AE244" i="2"/>
  <c r="AM241" i="2"/>
  <c r="AI241" i="2"/>
  <c r="AE241" i="2"/>
  <c r="AM238" i="2"/>
  <c r="AI238" i="2"/>
  <c r="AE238" i="2"/>
  <c r="AM235" i="2"/>
  <c r="AI235" i="2"/>
  <c r="AE235" i="2"/>
  <c r="AM232" i="2"/>
  <c r="AI232" i="2"/>
  <c r="AE232" i="2"/>
  <c r="AX268" i="2"/>
  <c r="AX277" i="2"/>
  <c r="AE280" i="2" l="1"/>
  <c r="AW280" i="2"/>
  <c r="AX280" i="2" s="1"/>
  <c r="AX161" i="2"/>
  <c r="AE109" i="2"/>
  <c r="AE126" i="2"/>
  <c r="AE40" i="2"/>
  <c r="AI52" i="2"/>
  <c r="AE58" i="2"/>
  <c r="AI106" i="2"/>
  <c r="AE112" i="2"/>
  <c r="AI123" i="2"/>
  <c r="AE129" i="2"/>
  <c r="AE76" i="2"/>
  <c r="AE94" i="2"/>
  <c r="AI280" i="2"/>
  <c r="AX278" i="2" l="1"/>
  <c r="AW272" i="2"/>
  <c r="AW264" i="2"/>
  <c r="AW263" i="2"/>
  <c r="AW262" i="2"/>
  <c r="AW211" i="2"/>
  <c r="AW175" i="2"/>
  <c r="AW208" i="2" s="1"/>
  <c r="AX169" i="2"/>
  <c r="AX163" i="2"/>
  <c r="AV28" i="2"/>
  <c r="AV32" i="2"/>
  <c r="AV36" i="2"/>
  <c r="AV24" i="2"/>
  <c r="AI278" i="2"/>
  <c r="AE278" i="2"/>
  <c r="AM268" i="2"/>
  <c r="AI268" i="2"/>
  <c r="AE268" i="2"/>
  <c r="AU170" i="2"/>
  <c r="AQ170" i="2"/>
  <c r="AM170" i="2"/>
  <c r="AI170" i="2"/>
  <c r="AE170" i="2"/>
  <c r="AU164" i="2"/>
  <c r="AQ164" i="2"/>
  <c r="AM164" i="2"/>
  <c r="AI164" i="2"/>
  <c r="AE164" i="2"/>
  <c r="AW356" i="2" l="1"/>
  <c r="AX175" i="2"/>
  <c r="AX174" i="2"/>
  <c r="AX259" i="2"/>
  <c r="AX260" i="2"/>
  <c r="AX262" i="2"/>
  <c r="AX263" i="2"/>
  <c r="AX264" i="2"/>
  <c r="AX265" i="2"/>
  <c r="AX267" i="2"/>
  <c r="AX272" i="2"/>
  <c r="AX276" i="2"/>
  <c r="AX261" i="2"/>
  <c r="AX208" i="2" l="1"/>
  <c r="AT277" i="2"/>
  <c r="AP277" i="2"/>
  <c r="AQ277" i="2" s="1"/>
  <c r="AL277" i="2"/>
  <c r="AM277" i="2" s="1"/>
  <c r="AH277" i="2"/>
  <c r="AI277" i="2" s="1"/>
  <c r="AD277" i="2"/>
  <c r="AU273" i="2"/>
  <c r="AQ273" i="2"/>
  <c r="AM273" i="2"/>
  <c r="AI273" i="2"/>
  <c r="AE273" i="2"/>
  <c r="AM269" i="2"/>
  <c r="AI269" i="2"/>
  <c r="AE269" i="2"/>
  <c r="AX231" i="2"/>
  <c r="AX229" i="2"/>
  <c r="AX227" i="2"/>
  <c r="AX225" i="2"/>
  <c r="AX223" i="2"/>
  <c r="AX221" i="2"/>
  <c r="AX220" i="2"/>
  <c r="AX216" i="2"/>
  <c r="AX214" i="2"/>
  <c r="AX212" i="2"/>
  <c r="AX211" i="2"/>
  <c r="AI174" i="2"/>
  <c r="AE174" i="2"/>
  <c r="AX356" i="2" l="1"/>
  <c r="AE277" i="2"/>
  <c r="AU277" i="2"/>
</calcChain>
</file>

<file path=xl/sharedStrings.xml><?xml version="1.0" encoding="utf-8"?>
<sst xmlns="http://schemas.openxmlformats.org/spreadsheetml/2006/main" count="6653" uniqueCount="957">
  <si>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</si>
  <si>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</si>
  <si>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</si>
  <si>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</si>
  <si>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</si>
  <si>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</si>
  <si>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</si>
  <si>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</si>
  <si>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</si>
  <si>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</si>
  <si>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</si>
  <si>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</si>
  <si>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</si>
  <si>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</si>
  <si>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</si>
  <si>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</si>
  <si>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</si>
  <si>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</si>
  <si>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</si>
  <si>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</si>
  <si>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</si>
  <si>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</si>
  <si>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</si>
  <si>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</si>
  <si>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</si>
  <si>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</si>
  <si>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</si>
  <si>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</si>
  <si>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</si>
  <si>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</si>
  <si>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</si>
  <si>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</si>
  <si>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</si>
  <si>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</si>
  <si>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</si>
  <si>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</si>
  <si>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</si>
  <si>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</si>
  <si>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</si>
  <si>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</si>
  <si>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</si>
  <si>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</si>
  <si>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</si>
  <si>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</si>
  <si>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</si>
  <si>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</si>
  <si>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</si>
  <si>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</si>
  <si>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</si>
  <si>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</si>
  <si>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</si>
  <si>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</si>
  <si>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</si>
  <si>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</si>
  <si>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</si>
  <si>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</si>
  <si>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</si>
  <si>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</si>
  <si>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</si>
  <si>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</si>
  <si>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</si>
  <si>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</si>
  <si>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</si>
  <si>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</si>
  <si>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</si>
  <si>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</si>
  <si>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</si>
  <si>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</si>
  <si>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</si>
  <si>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</si>
  <si>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</si>
  <si>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</si>
  <si>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</si>
  <si>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</si>
  <si>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</si>
  <si>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</si>
  <si>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</si>
  <si>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</si>
  <si>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</si>
  <si>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</si>
  <si>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</si>
  <si>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</si>
  <si>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</si>
  <si>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</si>
  <si>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</si>
  <si>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</si>
  <si>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</si>
  <si>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</si>
  <si>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</si>
  <si>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</si>
  <si>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</si>
  <si>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</si>
  <si>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</si>
  <si>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</si>
  <si>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</si>
  <si>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</si>
  <si>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</si>
  <si>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</si>
  <si>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</si>
  <si>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</si>
  <si>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</si>
  <si>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</si>
  <si>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</si>
  <si>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</si>
  <si>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</si>
  <si>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</si>
  <si>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</si>
  <si>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</si>
  <si>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</si>
  <si>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</si>
  <si>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</si>
  <si>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</si>
  <si>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</si>
  <si>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</si>
  <si>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</si>
  <si>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</si>
  <si>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</si>
  <si>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</si>
  <si>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</si>
  <si>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</si>
  <si>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</si>
  <si>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</si>
  <si>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</si>
  <si>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</si>
  <si>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</si>
  <si>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</si>
  <si>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</si>
  <si>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</si>
  <si>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</si>
  <si>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</si>
  <si>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</si>
  <si>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</si>
  <si>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</si>
  <si>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</si>
  <si>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</si>
  <si>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</si>
  <si>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</si>
  <si>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</si>
  <si>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</si>
  <si>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</si>
  <si>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</si>
  <si>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</si>
  <si>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</si>
  <si>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</si>
  <si>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</si>
  <si>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</si>
  <si>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</si>
  <si>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</si>
  <si>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</si>
  <si>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</si>
  <si>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</si>
  <si>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</si>
  <si>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</si>
  <si>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</si>
  <si>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</si>
  <si>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</si>
  <si>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</si>
  <si>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</si>
  <si>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</si>
  <si>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</si>
  <si>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</si>
  <si>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</si>
  <si>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</si>
  <si>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</si>
  <si>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</si>
  <si>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</si>
  <si>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</si>
  <si>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</si>
  <si>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</si>
  <si>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</si>
  <si>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</si>
  <si>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</si>
  <si>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</si>
  <si>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</si>
  <si>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</si>
  <si>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</si>
  <si>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</si>
  <si>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</si>
  <si>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</si>
  <si>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</si>
  <si>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</si>
  <si>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</si>
  <si>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</si>
  <si>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</si>
  <si>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</si>
  <si>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</si>
  <si>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</si>
  <si>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</si>
  <si>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</si>
  <si>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</si>
  <si>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</si>
  <si>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</si>
  <si>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</si>
  <si>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</si>
  <si>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</si>
  <si>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</si>
  <si>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</si>
  <si>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</si>
  <si>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</si>
  <si>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</si>
  <si>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</si>
  <si>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</si>
  <si>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</si>
  <si>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</si>
  <si>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</si>
  <si>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</si>
  <si>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</si>
  <si>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</si>
  <si>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</si>
  <si>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</si>
  <si>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</si>
  <si>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</si>
  <si>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</si>
  <si>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</si>
  <si>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</si>
  <si>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</si>
  <si>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</si>
  <si>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</si>
  <si>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</si>
  <si>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</si>
  <si>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</si>
  <si>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</si>
  <si>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</si>
  <si>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</si>
  <si>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</si>
  <si>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</si>
  <si>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</si>
  <si>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</si>
  <si>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</si>
  <si>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</si>
  <si>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</si>
  <si>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</si>
  <si>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</si>
  <si>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</si>
  <si>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</si>
  <si>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</si>
  <si>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</si>
  <si>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</si>
  <si>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</si>
  <si>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</si>
  <si>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</si>
  <si>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</si>
  <si>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</si>
  <si>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</si>
  <si>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</si>
  <si>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</si>
  <si>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</si>
  <si>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</si>
  <si>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</si>
  <si>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</si>
  <si>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</si>
  <si>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</si>
  <si>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</si>
  <si>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</si>
  <si>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</si>
  <si>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</si>
  <si>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</si>
  <si>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</si>
  <si>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</si>
  <si>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</si>
  <si>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</si>
  <si>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</si>
  <si>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</si>
  <si>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</si>
  <si>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</si>
  <si>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</si>
  <si>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</si>
  <si>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</si>
  <si>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</si>
  <si>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</si>
  <si>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</si>
  <si>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</si>
  <si>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</si>
  <si>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</si>
  <si>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</si>
  <si>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</si>
  <si>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</si>
  <si>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</si>
  <si>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</si>
  <si>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</si>
  <si>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</si>
  <si>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</si>
  <si>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</si>
  <si>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</si>
  <si>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</si>
  <si>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</si>
  <si>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</si>
  <si>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</si>
  <si>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</si>
  <si>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</si>
  <si>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</si>
  <si>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</si>
  <si>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</si>
  <si>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</si>
  <si>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</si>
  <si>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</si>
  <si>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</si>
  <si>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</si>
  <si>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</si>
  <si>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</si>
  <si>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</si>
  <si>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</si>
  <si>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</si>
  <si>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</si>
  <si>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</si>
  <si>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</si>
  <si>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</si>
  <si>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</si>
  <si>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</si>
  <si>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</si>
  <si>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</si>
  <si>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</si>
  <si>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</si>
  <si>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</si>
  <si>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</si>
  <si>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</si>
  <si>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</si>
  <si>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</si>
  <si>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</si>
  <si>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</si>
  <si>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</si>
  <si>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</si>
  <si>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</si>
  <si>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</si>
  <si>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</si>
  <si>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</si>
  <si>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</si>
  <si>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</si>
  <si>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</si>
  <si>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</si>
  <si>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</si>
  <si>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</si>
  <si>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</si>
  <si>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</si>
  <si>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</si>
  <si>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</si>
  <si>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</si>
  <si>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</si>
  <si>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</si>
  <si>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</si>
  <si>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</si>
  <si>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</si>
  <si>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</si>
  <si>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</si>
  <si>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</si>
  <si>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</si>
  <si>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</si>
  <si>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</si>
  <si>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</si>
  <si>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</si>
  <si>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</si>
  <si>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</si>
  <si>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</si>
  <si>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</si>
  <si>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</si>
  <si>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</si>
  <si>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</si>
  <si>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</si>
  <si>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</si>
  <si>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</si>
  <si>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</si>
  <si>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</si>
  <si>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</si>
  <si>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</si>
  <si>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</si>
  <si>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</si>
  <si>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</si>
  <si>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</si>
  <si>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</si>
  <si>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</si>
  <si>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</si>
  <si>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</si>
  <si>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</si>
  <si>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</si>
  <si>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</si>
  <si>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</si>
  <si>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</si>
  <si>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</si>
  <si>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</si>
  <si>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</si>
  <si>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</si>
  <si>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</si>
  <si>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</si>
  <si>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</si>
  <si>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</si>
  <si>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</si>
  <si>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</si>
  <si>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</si>
  <si>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</si>
  <si>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</si>
  <si>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</si>
  <si>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</si>
  <si>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</si>
  <si>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</si>
  <si>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</si>
  <si>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</si>
  <si>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</si>
  <si>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</si>
  <si>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</si>
  <si>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</si>
  <si>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</si>
  <si>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</si>
  <si>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</si>
  <si>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</si>
  <si>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</si>
  <si>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</si>
  <si>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</si>
  <si>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</si>
  <si>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</si>
  <si>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</si>
  <si>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</si>
  <si>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</si>
  <si>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</si>
  <si>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</si>
  <si>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</si>
  <si>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</si>
  <si>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</si>
  <si>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</si>
  <si>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</si>
  <si>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</si>
  <si>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</si>
  <si>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</si>
  <si>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</si>
  <si>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</si>
  <si>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</si>
  <si>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</si>
  <si>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</si>
  <si>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</si>
  <si>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</si>
  <si>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</si>
  <si>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</si>
  <si>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</si>
  <si>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</si>
  <si>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</si>
  <si>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</si>
  <si>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</si>
  <si>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</si>
  <si>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</si>
  <si>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</si>
  <si>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</si>
  <si>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</si>
  <si>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</si>
  <si>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</si>
  <si>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</si>
  <si>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</si>
  <si>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</si>
  <si>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</si>
  <si>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</si>
  <si>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</si>
  <si>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</si>
  <si>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</si>
  <si>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</si>
  <si>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</si>
  <si>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</si>
  <si>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</si>
  <si>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</si>
  <si>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</si>
  <si>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</si>
  <si>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</si>
  <si>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</si>
  <si>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</si>
  <si>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</si>
  <si>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</si>
  <si>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</si>
  <si>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</si>
  <si>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</si>
  <si>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</si>
  <si>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</si>
  <si>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</si>
  <si>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</si>
  <si>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</si>
  <si>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</si>
  <si>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</si>
  <si>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</si>
  <si>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</si>
  <si>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</si>
  <si>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</si>
  <si>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</si>
  <si>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</si>
  <si>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</si>
  <si>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</si>
  <si>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</si>
  <si>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</si>
  <si>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</si>
  <si>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</si>
  <si>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</si>
  <si>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</si>
  <si>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</si>
  <si>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</si>
  <si>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</si>
  <si>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</si>
  <si>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</si>
  <si>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</si>
  <si>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</si>
  <si>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</si>
  <si>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</si>
  <si>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</si>
  <si>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</si>
  <si>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</si>
  <si>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</si>
  <si>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</si>
  <si>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</si>
  <si>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</si>
  <si>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</si>
  <si>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</si>
  <si>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</si>
  <si>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</si>
  <si>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</si>
  <si>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</si>
  <si>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</si>
  <si>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</si>
  <si>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</si>
  <si>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</si>
  <si>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</si>
  <si>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</si>
  <si>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</si>
  <si>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</si>
  <si>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</si>
  <si>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</si>
  <si>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</si>
  <si>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</si>
  <si>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</si>
  <si>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</si>
  <si>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</si>
  <si>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</si>
  <si>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</si>
  <si>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</si>
  <si>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</si>
  <si>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</si>
  <si>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</si>
  <si>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</si>
  <si>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</si>
  <si>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</si>
  <si>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</si>
  <si>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</si>
  <si>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</si>
  <si>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</si>
  <si>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</si>
  <si>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</si>
  <si>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</si>
  <si>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</si>
  <si>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</si>
  <si>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</si>
  <si>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</si>
  <si>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</si>
  <si>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</si>
  <si>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</si>
  <si>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</si>
  <si>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</si>
  <si>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</si>
  <si>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</si>
  <si>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</si>
  <si>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</si>
  <si>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</si>
  <si>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</si>
  <si>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</si>
  <si>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</si>
  <si>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</si>
  <si>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</si>
  <si>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</si>
  <si>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</si>
  <si>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</si>
  <si>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</si>
  <si>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</si>
  <si>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</si>
  <si>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</si>
  <si>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</si>
  <si>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</si>
  <si>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</si>
  <si>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</si>
  <si>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</si>
  <si>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</si>
  <si>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</si>
  <si>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</si>
  <si>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</si>
  <si>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</si>
  <si>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</si>
  <si>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</si>
  <si>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</si>
  <si>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</si>
  <si>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</si>
  <si>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</si>
  <si>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</si>
  <si>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</si>
  <si>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</si>
  <si>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</si>
  <si>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</si>
  <si>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</si>
  <si>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</si>
  <si>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</si>
  <si>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</si>
  <si>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</si>
  <si>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</si>
  <si>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</si>
  <si>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</si>
  <si>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</si>
  <si>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</si>
  <si>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</si>
  <si>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</si>
  <si>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</si>
  <si>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</si>
  <si>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</si>
  <si>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</si>
  <si>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</si>
  <si>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</si>
  <si>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</si>
  <si>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</si>
  <si>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</si>
  <si>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</si>
  <si>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</si>
  <si>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</si>
  <si>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</si>
  <si>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</si>
  <si>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</si>
  <si>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</si>
  <si>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</si>
  <si>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</si>
  <si>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</si>
  <si>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</si>
  <si>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</si>
  <si>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</si>
  <si>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</si>
  <si>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</si>
  <si>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</si>
  <si>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</si>
  <si>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</si>
  <si>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</si>
  <si>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</si>
  <si>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</si>
  <si>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</si>
  <si>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</si>
  <si>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</si>
  <si>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</si>
  <si>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</si>
  <si>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</si>
  <si>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</si>
  <si>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</si>
  <si>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</si>
  <si>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</si>
  <si>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</si>
  <si>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</si>
  <si>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</si>
  <si>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</si>
  <si>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</si>
  <si>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</si>
  <si>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</si>
  <si>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</si>
  <si>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</si>
  <si>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</si>
  <si>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</si>
  <si>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</si>
  <si>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</si>
  <si>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</si>
  <si>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</si>
  <si>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</si>
  <si>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</si>
  <si>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</si>
  <si>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</si>
  <si>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</si>
  <si>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</si>
  <si>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</si>
  <si>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</si>
  <si>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</si>
  <si>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</si>
  <si>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</si>
  <si>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</si>
  <si>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</si>
  <si>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</si>
  <si>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</si>
  <si>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</si>
  <si>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</si>
  <si>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</si>
  <si>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</si>
  <si>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</si>
  <si>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</si>
  <si>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</si>
  <si>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</si>
  <si>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</si>
  <si>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</si>
  <si>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</si>
  <si>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</si>
  <si>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</si>
  <si>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</si>
  <si>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</si>
  <si>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</si>
  <si>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</si>
  <si>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</si>
  <si>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</si>
  <si>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</si>
  <si>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</si>
  <si>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</si>
  <si>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</si>
  <si>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</si>
  <si>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</si>
  <si>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</si>
  <si>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</si>
  <si>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</si>
  <si>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</si>
  <si>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</si>
  <si>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</si>
  <si>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</si>
  <si>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</si>
  <si>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</si>
  <si>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</si>
  <si>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</si>
  <si>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</si>
  <si>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</si>
  <si>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</si>
  <si>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</si>
  <si>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</si>
  <si>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</si>
  <si>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</si>
  <si>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</si>
  <si>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</si>
  <si>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</si>
  <si>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</si>
  <si>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</si>
  <si>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</si>
  <si>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</si>
  <si>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</si>
  <si>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</si>
  <si>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</si>
  <si>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</si>
  <si>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</si>
  <si>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</si>
  <si>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</si>
  <si>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</si>
  <si>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</si>
  <si>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</si>
  <si>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</si>
  <si>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</si>
  <si>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</si>
  <si>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</si>
  <si>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</si>
  <si>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</si>
  <si>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</si>
  <si>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</si>
  <si>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</si>
  <si>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</si>
  <si>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</si>
  <si>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</si>
  <si>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</si>
  <si>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</si>
  <si>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</si>
  <si>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</si>
  <si>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</si>
  <si>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</si>
  <si>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</si>
  <si>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</si>
  <si>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</si>
  <si>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</si>
  <si>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</si>
  <si>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</si>
  <si>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</si>
  <si>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</si>
  <si>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</si>
  <si>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</si>
  <si>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</si>
  <si>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</si>
  <si>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</si>
  <si>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</si>
  <si>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</si>
  <si>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</si>
  <si>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</si>
  <si>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</si>
  <si>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</si>
  <si>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</si>
  <si>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</si>
  <si>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</si>
  <si>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</si>
  <si>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</si>
  <si>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</si>
  <si>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</si>
  <si>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</si>
  <si>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</si>
  <si>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</si>
  <si>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</si>
  <si>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</si>
  <si>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</si>
  <si>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</si>
  <si>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</si>
  <si>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</si>
  <si>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</si>
  <si>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</si>
  <si>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</si>
  <si>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</si>
  <si>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</si>
  <si>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</si>
  <si>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</si>
  <si>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</si>
  <si>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</si>
  <si>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</si>
  <si>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</si>
  <si>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</si>
  <si>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</si>
  <si>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</si>
  <si>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</si>
  <si>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</si>
  <si>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</si>
  <si>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</si>
  <si>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</si>
  <si>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</si>
  <si>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</si>
  <si>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</si>
  <si>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</si>
  <si>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</si>
  <si>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</si>
  <si>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</si>
  <si>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</si>
  <si>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</si>
  <si>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</si>
  <si>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</si>
  <si>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</si>
  <si>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</si>
  <si>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</si>
  <si>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</si>
  <si>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</si>
  <si>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45-1 Т</t>
  </si>
  <si>
    <t>41-1 Т</t>
  </si>
  <si>
    <t>46-1 Т</t>
  </si>
  <si>
    <t>47-1 Т</t>
  </si>
  <si>
    <t>42-1 Т</t>
  </si>
  <si>
    <t>43-1 Т</t>
  </si>
  <si>
    <t>48-1 Т</t>
  </si>
  <si>
    <t>49-1 Т</t>
  </si>
  <si>
    <t>44-1 Т</t>
  </si>
  <si>
    <t>14-2 Р</t>
  </si>
  <si>
    <t>столбец 14</t>
  </si>
  <si>
    <t>15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</si>
  <si>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</si>
  <si>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</si>
  <si>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</si>
  <si>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"Ембімұнайгаз" АҚ АГЗУ модернизациялау бойынша жұмыстар </t>
  </si>
  <si>
    <t>Работы по модернизации АГЗУ АО "Эмбамунайгаз"</t>
  </si>
  <si>
    <t>70 У</t>
  </si>
  <si>
    <t>SAP ЛБЖ  техникалық қолдау қызметтері</t>
  </si>
  <si>
    <t xml:space="preserve">Услуги по технической поддержке ЛПО SAP
</t>
  </si>
  <si>
    <t>GA_2.11.2.1.5 (Аренда и техническая поддержка ЛПО SAP)</t>
  </si>
  <si>
    <t>исключить в связи с переводом в ГПЗ</t>
  </si>
  <si>
    <t>15-1 Р</t>
  </si>
  <si>
    <t>07.2021</t>
  </si>
  <si>
    <t>14-3 Р</t>
  </si>
  <si>
    <t>69-1 У</t>
  </si>
  <si>
    <t>г.НУР-СУЛТАН, ЕСИЛЬСКИЙ РАЙОН, УЛ. Д. КУНАЕВА, 8</t>
  </si>
  <si>
    <t>12,13,14,22,23,50</t>
  </si>
  <si>
    <t>70-1 У</t>
  </si>
  <si>
    <t>65-2 У</t>
  </si>
  <si>
    <t>66-2 У</t>
  </si>
  <si>
    <t>67-2 У</t>
  </si>
  <si>
    <t>68-2 У</t>
  </si>
  <si>
    <t>10 изменения и дополнения №120240021112-ПЗ-2021-10 от 17.06.2021г., утвержден решением директора департамента ДЗиМС Жылкайдаровым М.О.</t>
  </si>
  <si>
    <t>11 изменения и дополнения №120240021112-ПЗ-2021-11 от 08.07.2021г., утвержден решением директора департамента ДЗиМС Жылкайдаровым М.О.</t>
  </si>
  <si>
    <t>загрузить ПСД</t>
  </si>
  <si>
    <t>14-4 Р</t>
  </si>
  <si>
    <t>08.2021</t>
  </si>
  <si>
    <t>столбец 14,29,30,33,34</t>
  </si>
  <si>
    <t>ФД</t>
  </si>
  <si>
    <t>72 У</t>
  </si>
  <si>
    <t>495011.100.000000</t>
  </si>
  <si>
    <t>Услуги транспортирования по трубопроводам сырой нефти</t>
  </si>
  <si>
    <t>12.2024</t>
  </si>
  <si>
    <t>Без НДС</t>
  </si>
  <si>
    <t>Магистральдық құбыр жүйесі арқылы мұнай тасымалдау қызметі (KTO TR - Экспорт бойынша тасымалдау)</t>
  </si>
  <si>
    <t>Услуги по транспортировке нефти по системе магистрального трубопровода (KTO TR - Транспортировка по экспорту)</t>
  </si>
  <si>
    <t>новая позиция</t>
  </si>
  <si>
    <t>73 У</t>
  </si>
  <si>
    <t>Магистральдық құбыр жүйесі арқылы мұнай тасымалдау қызметі (KTO TR - Ішкі рынок бойынша тасымалдау)</t>
  </si>
  <si>
    <t>Услуги по транспортировке нефти по системе магистрального трубопровода (KTO TR - Транспортировка по внутреннему рынку)</t>
  </si>
  <si>
    <t>74 У</t>
  </si>
  <si>
    <t>RU</t>
  </si>
  <si>
    <t>РФ</t>
  </si>
  <si>
    <t>Мұнайды Атырау-Самара жүйесі бойынша, Қазақстан Республикасынан тыс жерге тасымалдау (KTO EX - РФ бойынша тасымалдау)</t>
  </si>
  <si>
    <t>Услуги по транспортировке нефти по системе Атырау-Самара, за пределы Республики Казахстан  (KTO EX - Транспортировка по РФ)</t>
  </si>
  <si>
    <t>75 У</t>
  </si>
  <si>
    <t>Акмолинская область, г.Нур-Султан</t>
  </si>
  <si>
    <t>Мұнайды Атырау-Самара жүйесі бойынша, Қазақстан Республикасынан тыс жерге тасымалдау (KTO EX - Операторлық сыйақы)</t>
  </si>
  <si>
    <t>Услуги по транспортировке нефти по системе Атырау-Самара, за пределы Республики Казахстан  (KTO EX - Операторское вознаграждение)</t>
  </si>
  <si>
    <t>76 У</t>
  </si>
  <si>
    <t>Магистральдық құбыр жүйесі арқылы мұнайды айдау бойынша қызметтер (МұнайТас)</t>
  </si>
  <si>
    <t>Услуги по перекачке нефти по системе магистрального трубопровода (МунайТас)</t>
  </si>
  <si>
    <t>77 У</t>
  </si>
  <si>
    <t>Магистральдық құбыр жүйесі арқылы мұнайды айдау бойынша қызметтер (ҚҚҚ)</t>
  </si>
  <si>
    <t>Услуги по перекачке нефти по системе магистрального трубопровода (ККТ)</t>
  </si>
  <si>
    <t>71 У</t>
  </si>
  <si>
    <t>467113.100.000001</t>
  </si>
  <si>
    <t>Услуги по торговле оптовой нефтью сырой</t>
  </si>
  <si>
    <t>Оптовая торговля через агента (за вознаграждение на договорной основе) нефтью сырой</t>
  </si>
  <si>
    <t>Экспортқа мұнай сатуды қамтамасыз ету қызметтері (тапсырыс  шарты)</t>
  </si>
  <si>
    <t>Услуги по обеспечению реализации нефти на экспорт (договор поручения)</t>
  </si>
  <si>
    <t>12 изменения и дополнения №120240021112-ПЗ-2021-12 от 22.07.2021г., утвержден решением директора департамента ДЗиМС Жылкайдаровым М.О.</t>
  </si>
  <si>
    <t>13 изменения и дополнения №120240021112-ПЗ-2021-13 от 13.08.2021г., утвержден решением директора департамента ДЗиМС Жылкайдаровым М.О.</t>
  </si>
  <si>
    <t>22-1 У</t>
  </si>
  <si>
    <t>уменьшение объема</t>
  </si>
  <si>
    <t>19-1 У</t>
  </si>
  <si>
    <t>20-1 У</t>
  </si>
  <si>
    <t>21-1 У</t>
  </si>
  <si>
    <t>64-1 У</t>
  </si>
  <si>
    <t>10-1 У</t>
  </si>
  <si>
    <t>увеличение объема</t>
  </si>
  <si>
    <t>8-1 У</t>
  </si>
  <si>
    <t>7-1 У</t>
  </si>
  <si>
    <t>9-1 У</t>
  </si>
  <si>
    <t>11-1 У</t>
  </si>
  <si>
    <t>Оказание транспортных услуг по перевозке грузов технологическим автотранспортом для Управления "Эмбамунайэнерго"  и УПТОиКО  АО «Эмбамунайгаз»</t>
  </si>
  <si>
    <t>17-3 У</t>
  </si>
  <si>
    <t>исключена в переводом в ГПЗ 2022гол</t>
  </si>
  <si>
    <t>5-4 Р</t>
  </si>
  <si>
    <t>09.2021</t>
  </si>
  <si>
    <t>Атырауская область,Исатайский район</t>
  </si>
  <si>
    <t xml:space="preserve">«Жайықмұнайгаз» МГӨБ-ның кен орындарында кенішілік сұйықтықты жинау және тасымалдау жүйесін қайта құралымдау </t>
  </si>
  <si>
    <t xml:space="preserve">Реконструкция внутрипромысовой системы сбора и транспорта  жидкости  м/р НГДУ "Жайыкмунайгаз" </t>
  </si>
  <si>
    <t>«Сафи Өтебаев атындағы Атырау қаласындағы мұнай және газ университетіне арналған оқу полигонының құрылысы»</t>
  </si>
  <si>
    <t>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</si>
  <si>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нысанына техникалық бақылау  қызметін көрсету</t>
  </si>
  <si>
    <t>Услуги по техническому надзору объекта  «Строительство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</si>
  <si>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ғимараты нысанына авторлық бақылау  қызметін көрсету</t>
  </si>
  <si>
    <t>Услуги по авторскому надзору объекта Строительство учебного полигона для Атырауского университета нефти и газа имени Сафи Утебаева. 1-этап".</t>
  </si>
  <si>
    <t>ДСПиАО</t>
  </si>
  <si>
    <t>811010.000.000000</t>
  </si>
  <si>
    <t>Услуги по содержанию зданий/сооружений/помещений и прилегающих территорий</t>
  </si>
  <si>
    <t>Услуги по уборке зданий/помещений/территории и аналогичных объектов</t>
  </si>
  <si>
    <t>10.2021</t>
  </si>
  <si>
    <t>Жатақханаларды және әкімшілік-тұрмыстық ғимараттарды күтіп-ұстау және оларға кешенді қызмет көрсету бойынша  қызметтер</t>
  </si>
  <si>
    <t>Комплекс услуг по содержанию и обслуживанию общежитий и административно-бытовых зданий</t>
  </si>
  <si>
    <t>16 Р</t>
  </si>
  <si>
    <t>17 Р</t>
  </si>
  <si>
    <t>78 У</t>
  </si>
  <si>
    <t>79 У</t>
  </si>
  <si>
    <t>80 У</t>
  </si>
  <si>
    <t>14 изменения и дополнения №120240021112-ПЗ-2021-14 от 10.09.2021г., утвержден решением директора департамента ДЗиМС Жылкайдаровым М.О.</t>
  </si>
  <si>
    <t>79-1 У</t>
  </si>
  <si>
    <t>12-1-11</t>
  </si>
  <si>
    <t>ОРНиГ ФД</t>
  </si>
  <si>
    <t>522919.100.000000</t>
  </si>
  <si>
    <t>Услуги по транспортно-экспедиторскому обслуживанию</t>
  </si>
  <si>
    <t>Комплекс услуг по транспортно-экспедиторскому обслуживанию</t>
  </si>
  <si>
    <t>КТК жүйесімен мұнай тасымалдау қызметтері – көлік экспедициясы шарты (тасымалдау шығындары, НК)</t>
  </si>
  <si>
    <t>Услуги по транспортировке нефти по системе КТК -договор транспортной экспедиции (транспортные расходы, НК)</t>
  </si>
  <si>
    <t>КТК жүйесімен мұнай тасымалдау қызметтері – көлік экспедициясы шарты (экспедитордың сыйақысы, НК)</t>
  </si>
  <si>
    <t>Услуги по транспортировке нефти по системе КТК -договор транспортной экспедиции (комиссионное вознаграждение, НК)</t>
  </si>
  <si>
    <t>«Ембімұнайгаз» АҚ АТ инфрақұрылымын басқару және қызмет көрсету бойынша қызметтер</t>
  </si>
  <si>
    <t xml:space="preserve">Услуги по администрированию и сопровождению ИТ инфраструктуры АО "Эмбамунайгаз" </t>
  </si>
  <si>
    <t>нов позиция</t>
  </si>
  <si>
    <t>83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</si>
  <si>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</si>
  <si>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</si>
  <si>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</si>
  <si>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82 У</t>
  </si>
  <si>
    <t>81 У</t>
  </si>
  <si>
    <t>15 изменения и дополнения №120240021112-ПЗ-2021-15 от 05.10.2021г., утвержден решением директора департамента ДЗиМС Жылкайдаровым М.О.</t>
  </si>
  <si>
    <t>82-1 У</t>
  </si>
  <si>
    <t>81-1 У</t>
  </si>
  <si>
    <t>16 изменения и дополнения №120240021112-ПЗ-2021-16 от 06.10.2021г., утвержден решением директора департамента ДЗиМС Жылкайдаровым М.О.</t>
  </si>
  <si>
    <t>84 У</t>
  </si>
  <si>
    <t>79-2 У</t>
  </si>
  <si>
    <t>11.2021</t>
  </si>
  <si>
    <t>17 изменения и дополнения №120240021112-ПЗ-2021-16 от 20.10.2021г., утвержден решением директора департамента ДЗиМС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</si>
</sst>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 numFmtId="172" formatCode="000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
      <sz val="10"/>
      <name val="Calibri"/>
      <family val="2"/>
      <charset val="204"/>
    </font>
    <font>
      <sz val="11"/>
      <name val="Calibri"/>
      <family val="2"/>
      <charset val="204"/>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s>
  <borders count="6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388">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0" borderId="0" xfId="0"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5" fillId="0" borderId="42" xfId="7" applyNumberFormat="1" applyFont="1" applyFill="1" applyBorder="1" applyAlignment="1">
      <alignment horizontal="left" vertical="center"/>
    </xf>
    <xf numFmtId="0" fontId="13" fillId="0" borderId="42" xfId="0" applyFont="1" applyFill="1" applyBorder="1" applyAlignment="1">
      <alignment horizontal="left" vertical="center"/>
    </xf>
    <xf numFmtId="49" fontId="12" fillId="0" borderId="42" xfId="0" applyNumberFormat="1" applyFont="1" applyFill="1" applyBorder="1" applyAlignment="1">
      <alignment horizontal="left" vertical="center"/>
    </xf>
    <xf numFmtId="0" fontId="3" fillId="0" borderId="6" xfId="2" applyFont="1" applyFill="1" applyBorder="1" applyAlignment="1">
      <alignment horizontal="left" vertical="center"/>
    </xf>
    <xf numFmtId="0" fontId="5" fillId="0" borderId="38" xfId="0" applyFont="1" applyFill="1" applyBorder="1" applyAlignment="1">
      <alignment horizontal="left" vertical="center"/>
    </xf>
    <xf numFmtId="49" fontId="13" fillId="0" borderId="6" xfId="0" applyNumberFormat="1" applyFont="1" applyFill="1" applyBorder="1" applyAlignment="1">
      <alignment horizontal="left" vertical="center"/>
    </xf>
    <xf numFmtId="0" fontId="3" fillId="0" borderId="9" xfId="2" applyFont="1" applyFill="1" applyBorder="1" applyAlignment="1">
      <alignment horizontal="left" vertical="center"/>
    </xf>
    <xf numFmtId="0" fontId="13" fillId="0" borderId="42" xfId="9" applyNumberFormat="1" applyFont="1" applyFill="1" applyBorder="1" applyAlignment="1">
      <alignment horizontal="left" vertical="center"/>
    </xf>
    <xf numFmtId="49" fontId="13" fillId="0" borderId="42" xfId="9" applyNumberFormat="1" applyFont="1" applyFill="1" applyBorder="1" applyAlignment="1">
      <alignment horizontal="left" vertical="center"/>
    </xf>
    <xf numFmtId="49" fontId="13" fillId="0" borderId="42" xfId="4"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49" fontId="13" fillId="0" borderId="42" xfId="7" applyNumberFormat="1" applyFont="1" applyFill="1" applyBorder="1" applyAlignment="1">
      <alignment horizontal="left" vertical="center"/>
    </xf>
    <xf numFmtId="0" fontId="13" fillId="0" borderId="42" xfId="7" applyFont="1" applyFill="1" applyBorder="1" applyAlignment="1">
      <alignment horizontal="left" vertical="center"/>
    </xf>
    <xf numFmtId="166" fontId="13" fillId="0" borderId="42" xfId="8" applyNumberFormat="1" applyFont="1" applyFill="1" applyBorder="1" applyAlignment="1">
      <alignment horizontal="left" vertical="center"/>
    </xf>
    <xf numFmtId="39"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left" vertical="center"/>
    </xf>
    <xf numFmtId="49" fontId="13" fillId="0" borderId="44" xfId="4" applyNumberFormat="1" applyFont="1" applyFill="1" applyBorder="1" applyAlignment="1">
      <alignment horizontal="left" vertical="center"/>
    </xf>
    <xf numFmtId="49" fontId="12" fillId="0" borderId="44" xfId="0" applyNumberFormat="1" applyFont="1" applyFill="1" applyBorder="1" applyAlignment="1">
      <alignment horizontal="left" vertical="center"/>
    </xf>
    <xf numFmtId="49" fontId="5" fillId="0" borderId="42" xfId="0" applyNumberFormat="1" applyFont="1" applyFill="1" applyBorder="1" applyAlignment="1">
      <alignment horizontal="left" vertical="center" wrapText="1"/>
    </xf>
    <xf numFmtId="0" fontId="13" fillId="0" borderId="49" xfId="0" applyNumberFormat="1" applyFont="1" applyFill="1" applyBorder="1" applyAlignment="1">
      <alignment horizontal="center" vertical="center"/>
    </xf>
    <xf numFmtId="0" fontId="11" fillId="0" borderId="17" xfId="0" applyFont="1" applyFill="1" applyBorder="1" applyAlignment="1">
      <alignment horizontal="left" vertical="center"/>
    </xf>
    <xf numFmtId="0" fontId="13" fillId="0" borderId="6" xfId="2" applyFont="1" applyFill="1" applyBorder="1" applyAlignment="1">
      <alignment horizontal="left" vertical="center"/>
    </xf>
    <xf numFmtId="0" fontId="13" fillId="0" borderId="6" xfId="3" applyFont="1" applyFill="1" applyBorder="1" applyAlignment="1">
      <alignment horizontal="left" vertical="center"/>
    </xf>
    <xf numFmtId="0" fontId="13" fillId="0" borderId="6" xfId="0" applyFont="1" applyFill="1" applyBorder="1" applyAlignment="1">
      <alignment horizontal="left" vertical="center"/>
    </xf>
    <xf numFmtId="49" fontId="13" fillId="0" borderId="6" xfId="4"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1" fontId="13" fillId="0" borderId="6" xfId="0" applyNumberFormat="1" applyFont="1" applyFill="1" applyBorder="1" applyAlignment="1">
      <alignment horizontal="left" vertical="center"/>
    </xf>
    <xf numFmtId="39" fontId="13" fillId="0" borderId="6" xfId="1" applyNumberFormat="1" applyFont="1" applyFill="1" applyBorder="1" applyAlignment="1">
      <alignment horizontal="left" vertical="center"/>
    </xf>
    <xf numFmtId="165" fontId="13" fillId="0" borderId="6" xfId="1" applyNumberFormat="1" applyFont="1" applyFill="1" applyBorder="1" applyAlignment="1">
      <alignment horizontal="left" vertical="center"/>
    </xf>
    <xf numFmtId="0" fontId="13" fillId="0" borderId="7" xfId="0" applyFont="1" applyFill="1" applyBorder="1" applyAlignment="1">
      <alignment horizontal="left" vertical="center"/>
    </xf>
    <xf numFmtId="49" fontId="5" fillId="0" borderId="6" xfId="0" applyNumberFormat="1" applyFont="1" applyFill="1" applyBorder="1" applyAlignment="1">
      <alignment horizontal="center" vertical="center" wrapText="1"/>
    </xf>
    <xf numFmtId="49" fontId="13" fillId="0" borderId="39" xfId="0" applyNumberFormat="1" applyFont="1" applyFill="1" applyBorder="1" applyAlignment="1">
      <alignment horizontal="left" vertical="center"/>
    </xf>
    <xf numFmtId="172" fontId="13" fillId="0" borderId="6" xfId="8" applyNumberFormat="1" applyFont="1" applyFill="1" applyBorder="1" applyAlignment="1">
      <alignment horizontal="left" vertical="center"/>
    </xf>
    <xf numFmtId="49" fontId="5" fillId="0" borderId="42"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2" xfId="0" applyFont="1" applyFill="1" applyBorder="1" applyAlignment="1">
      <alignment horizontal="left" vertical="center" wrapText="1"/>
    </xf>
    <xf numFmtId="49" fontId="5" fillId="0" borderId="42" xfId="0" applyNumberFormat="1" applyFont="1" applyFill="1" applyBorder="1" applyAlignment="1">
      <alignment vertical="center" wrapText="1"/>
    </xf>
    <xf numFmtId="49" fontId="5" fillId="0" borderId="46"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9" fontId="5" fillId="0" borderId="42" xfId="4"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8"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49" fontId="13" fillId="0" borderId="15" xfId="4"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5" xfId="4"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8" fontId="13" fillId="0"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49" fontId="13" fillId="0" borderId="15"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5" fillId="0" borderId="45" xfId="0" applyFont="1" applyFill="1" applyBorder="1" applyAlignment="1">
      <alignment horizontal="left" vertical="center"/>
    </xf>
    <xf numFmtId="0" fontId="13" fillId="0" borderId="39" xfId="2" applyFont="1" applyFill="1" applyBorder="1" applyAlignment="1">
      <alignment horizontal="left" vertical="center"/>
    </xf>
    <xf numFmtId="0" fontId="13" fillId="0" borderId="39" xfId="0" applyFont="1" applyFill="1" applyBorder="1" applyAlignment="1">
      <alignment horizontal="left" vertical="center"/>
    </xf>
    <xf numFmtId="49" fontId="5" fillId="0" borderId="50" xfId="0" applyNumberFormat="1" applyFont="1" applyFill="1" applyBorder="1" applyAlignment="1">
      <alignment horizontal="center" vertical="center" wrapText="1"/>
    </xf>
    <xf numFmtId="4" fontId="5" fillId="0" borderId="50" xfId="0" applyNumberFormat="1" applyFont="1" applyFill="1" applyBorder="1" applyAlignment="1">
      <alignment horizontal="center" vertical="center" wrapText="1"/>
    </xf>
    <xf numFmtId="0" fontId="11" fillId="0" borderId="41" xfId="0" applyFont="1" applyFill="1" applyBorder="1" applyAlignment="1">
      <alignment horizontal="left" vertical="center"/>
    </xf>
    <xf numFmtId="0" fontId="13" fillId="0" borderId="39" xfId="3" applyFont="1" applyFill="1" applyBorder="1" applyAlignment="1">
      <alignment horizontal="left" vertical="center"/>
    </xf>
    <xf numFmtId="49" fontId="13" fillId="0" borderId="39" xfId="4" applyNumberFormat="1" applyFont="1" applyFill="1" applyBorder="1" applyAlignment="1">
      <alignment horizontal="left" vertical="center"/>
    </xf>
    <xf numFmtId="0" fontId="13" fillId="0" borderId="39" xfId="0" applyNumberFormat="1" applyFont="1" applyFill="1" applyBorder="1" applyAlignment="1">
      <alignment horizontal="left" vertical="center"/>
    </xf>
    <xf numFmtId="1" fontId="13" fillId="0" borderId="39" xfId="0" applyNumberFormat="1" applyFont="1" applyFill="1" applyBorder="1" applyAlignment="1">
      <alignment horizontal="left" vertical="center"/>
    </xf>
    <xf numFmtId="37" fontId="13" fillId="0" borderId="39" xfId="1" applyNumberFormat="1" applyFont="1" applyFill="1" applyBorder="1" applyAlignment="1">
      <alignment horizontal="left" vertical="center"/>
    </xf>
    <xf numFmtId="39" fontId="13" fillId="0" borderId="39" xfId="1" applyNumberFormat="1" applyFont="1" applyFill="1" applyBorder="1" applyAlignment="1">
      <alignment horizontal="left" vertical="center"/>
    </xf>
    <xf numFmtId="172" fontId="13" fillId="0" borderId="39" xfId="8" applyNumberFormat="1" applyFont="1" applyFill="1" applyBorder="1" applyAlignment="1">
      <alignment horizontal="left" vertical="center"/>
    </xf>
    <xf numFmtId="167" fontId="5" fillId="0" borderId="42" xfId="1" applyFont="1" applyFill="1" applyBorder="1" applyAlignment="1">
      <alignment horizontal="left" vertical="center"/>
    </xf>
    <xf numFmtId="4" fontId="5" fillId="0" borderId="42" xfId="0" applyNumberFormat="1" applyFont="1" applyFill="1" applyBorder="1" applyAlignment="1">
      <alignment horizontal="right" vertical="center"/>
    </xf>
    <xf numFmtId="4" fontId="5" fillId="0" borderId="42" xfId="1" applyNumberFormat="1" applyFont="1" applyFill="1" applyBorder="1" applyAlignment="1">
      <alignment horizontal="right" vertical="center"/>
    </xf>
    <xf numFmtId="2" fontId="5" fillId="0" borderId="42" xfId="1" applyNumberFormat="1" applyFont="1" applyFill="1" applyBorder="1" applyAlignment="1">
      <alignment horizontal="left" vertical="center"/>
    </xf>
    <xf numFmtId="0" fontId="5" fillId="0" borderId="42" xfId="0" applyFont="1" applyFill="1" applyBorder="1" applyAlignment="1">
      <alignment horizontal="left" vertical="center" wrapText="1"/>
    </xf>
    <xf numFmtId="2" fontId="6" fillId="0" borderId="7" xfId="0" applyNumberFormat="1" applyFont="1" applyFill="1" applyBorder="1" applyAlignment="1">
      <alignment horizontal="left" vertical="center"/>
    </xf>
    <xf numFmtId="4" fontId="5" fillId="0" borderId="7" xfId="0" applyNumberFormat="1" applyFont="1" applyFill="1" applyBorder="1" applyAlignment="1">
      <alignment horizontal="center" vertical="center" wrapText="1"/>
    </xf>
    <xf numFmtId="49" fontId="13" fillId="0" borderId="7" xfId="4" applyNumberFormat="1" applyFont="1" applyFill="1" applyBorder="1" applyAlignment="1">
      <alignment horizontal="center" vertical="center" wrapText="1"/>
    </xf>
    <xf numFmtId="0" fontId="15" fillId="0" borderId="0" xfId="0" applyFont="1" applyFill="1" applyBorder="1"/>
    <xf numFmtId="49" fontId="13" fillId="0" borderId="0" xfId="0" applyNumberFormat="1" applyFont="1" applyFill="1" applyBorder="1" applyAlignment="1">
      <alignment horizontal="center" vertical="center"/>
    </xf>
    <xf numFmtId="0" fontId="6" fillId="0" borderId="39" xfId="0" applyFont="1" applyFill="1" applyBorder="1" applyAlignment="1">
      <alignment horizontal="left" vertical="center"/>
    </xf>
    <xf numFmtId="167" fontId="10" fillId="0" borderId="6" xfId="1" applyFont="1" applyFill="1" applyBorder="1" applyAlignment="1">
      <alignment horizontal="right" vertical="center"/>
    </xf>
    <xf numFmtId="165" fontId="5" fillId="0" borderId="6" xfId="0" applyNumberFormat="1" applyFont="1" applyFill="1" applyBorder="1" applyAlignment="1">
      <alignment horizontal="right" vertical="center"/>
    </xf>
    <xf numFmtId="49" fontId="5" fillId="0" borderId="15" xfId="9" applyNumberFormat="1" applyFont="1" applyFill="1" applyBorder="1" applyAlignment="1">
      <alignment horizontal="left" vertical="center"/>
    </xf>
    <xf numFmtId="0" fontId="5" fillId="0" borderId="51" xfId="0" applyFont="1" applyFill="1" applyBorder="1" applyAlignment="1">
      <alignment horizontal="left" vertical="center"/>
    </xf>
    <xf numFmtId="0" fontId="10" fillId="0" borderId="50" xfId="9" applyNumberFormat="1" applyFont="1" applyFill="1" applyBorder="1" applyAlignment="1">
      <alignment horizontal="left" vertical="center"/>
    </xf>
    <xf numFmtId="0" fontId="10" fillId="0" borderId="42" xfId="9" applyNumberFormat="1" applyFont="1" applyFill="1" applyBorder="1" applyAlignment="1">
      <alignment horizontal="left" vertical="center"/>
    </xf>
    <xf numFmtId="167" fontId="10" fillId="0" borderId="42" xfId="1" applyFont="1" applyFill="1" applyBorder="1" applyAlignment="1">
      <alignment horizontal="left" vertical="center"/>
    </xf>
    <xf numFmtId="165" fontId="5" fillId="0" borderId="42" xfId="0" applyNumberFormat="1" applyFont="1" applyFill="1" applyBorder="1" applyAlignment="1">
      <alignment horizontal="right" vertical="center"/>
    </xf>
    <xf numFmtId="39" fontId="6" fillId="0" borderId="42" xfId="1" applyNumberFormat="1" applyFont="1" applyFill="1" applyBorder="1" applyAlignment="1">
      <alignment horizontal="left" vertical="center"/>
    </xf>
    <xf numFmtId="0" fontId="5" fillId="0" borderId="52" xfId="0" applyFont="1" applyFill="1" applyBorder="1" applyAlignment="1">
      <alignment horizontal="left" vertical="center"/>
    </xf>
    <xf numFmtId="39" fontId="5" fillId="0" borderId="6" xfId="1" applyNumberFormat="1" applyFont="1" applyFill="1" applyBorder="1" applyAlignment="1">
      <alignment horizontal="right" vertical="center"/>
    </xf>
    <xf numFmtId="49" fontId="5" fillId="0" borderId="39" xfId="0" applyNumberFormat="1" applyFont="1" applyFill="1" applyBorder="1" applyAlignment="1">
      <alignment horizontal="center" vertical="center" wrapText="1"/>
    </xf>
    <xf numFmtId="49" fontId="5" fillId="0" borderId="39" xfId="0" applyNumberFormat="1" applyFont="1" applyFill="1" applyBorder="1" applyAlignment="1">
      <alignment horizontal="left" vertical="center"/>
    </xf>
    <xf numFmtId="49" fontId="5" fillId="0" borderId="57" xfId="0" applyNumberFormat="1" applyFont="1" applyFill="1" applyBorder="1" applyAlignment="1">
      <alignment horizontal="left" vertical="center"/>
    </xf>
    <xf numFmtId="4" fontId="5" fillId="0" borderId="54" xfId="0" applyNumberFormat="1" applyFont="1" applyFill="1" applyBorder="1" applyAlignment="1">
      <alignment horizontal="center" vertical="center" wrapText="1"/>
    </xf>
    <xf numFmtId="0" fontId="13" fillId="0" borderId="53" xfId="0"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3" fillId="0" borderId="53" xfId="0" applyNumberFormat="1" applyFont="1" applyFill="1" applyBorder="1" applyAlignment="1">
      <alignment horizontal="left" vertical="center"/>
    </xf>
    <xf numFmtId="49" fontId="13" fillId="0" borderId="55" xfId="0" applyNumberFormat="1" applyFont="1" applyFill="1" applyBorder="1" applyAlignment="1">
      <alignment horizontal="left" vertical="center"/>
    </xf>
    <xf numFmtId="49" fontId="13" fillId="0" borderId="55" xfId="4" applyNumberFormat="1" applyFont="1" applyFill="1" applyBorder="1" applyAlignment="1">
      <alignment horizontal="left" vertical="center"/>
    </xf>
    <xf numFmtId="39" fontId="13" fillId="0" borderId="55" xfId="1" applyNumberFormat="1" applyFont="1" applyFill="1" applyBorder="1" applyAlignment="1">
      <alignment horizontal="left" vertical="center"/>
    </xf>
    <xf numFmtId="39" fontId="13" fillId="0" borderId="53" xfId="1" applyNumberFormat="1" applyFont="1" applyFill="1" applyBorder="1" applyAlignment="1">
      <alignment horizontal="left" vertical="center"/>
    </xf>
    <xf numFmtId="165" fontId="13" fillId="0" borderId="53" xfId="1" applyNumberFormat="1" applyFont="1" applyFill="1" applyBorder="1" applyAlignment="1">
      <alignment horizontal="left" vertical="center"/>
    </xf>
    <xf numFmtId="0" fontId="13" fillId="0" borderId="54" xfId="0" applyFont="1" applyFill="1" applyBorder="1" applyAlignment="1">
      <alignment horizontal="left" vertical="center"/>
    </xf>
    <xf numFmtId="49" fontId="5" fillId="0" borderId="56" xfId="0" applyNumberFormat="1" applyFont="1" applyFill="1" applyBorder="1" applyAlignment="1">
      <alignment horizontal="center" vertical="center" wrapText="1"/>
    </xf>
    <xf numFmtId="49" fontId="5" fillId="0" borderId="53" xfId="0" applyNumberFormat="1" applyFont="1" applyFill="1" applyBorder="1" applyAlignment="1">
      <alignment horizontal="left" vertical="center" wrapText="1"/>
    </xf>
    <xf numFmtId="0" fontId="14" fillId="0" borderId="53" xfId="0" applyFont="1" applyFill="1" applyBorder="1" applyAlignment="1">
      <alignment horizontal="center" vertical="center" wrapText="1"/>
    </xf>
    <xf numFmtId="0" fontId="14" fillId="0" borderId="53" xfId="0" applyFont="1" applyFill="1" applyBorder="1" applyAlignment="1">
      <alignment horizontal="left" vertical="center" wrapText="1"/>
    </xf>
    <xf numFmtId="49" fontId="5" fillId="0" borderId="53" xfId="0" applyNumberFormat="1" applyFont="1" applyFill="1" applyBorder="1" applyAlignment="1">
      <alignment vertical="center" wrapText="1"/>
    </xf>
    <xf numFmtId="49" fontId="5" fillId="0" borderId="53"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49" fontId="5" fillId="0" borderId="53" xfId="4" applyNumberFormat="1" applyFont="1" applyFill="1" applyBorder="1" applyAlignment="1">
      <alignment horizontal="center" vertical="center" wrapText="1"/>
    </xf>
    <xf numFmtId="4" fontId="5" fillId="0" borderId="55" xfId="0" applyNumberFormat="1" applyFont="1" applyFill="1" applyBorder="1" applyAlignment="1">
      <alignment horizontal="center" vertical="center" wrapText="1"/>
    </xf>
    <xf numFmtId="4" fontId="5" fillId="0" borderId="56" xfId="0" applyNumberFormat="1" applyFont="1" applyFill="1" applyBorder="1" applyAlignment="1">
      <alignment horizontal="left" vertical="center"/>
    </xf>
    <xf numFmtId="4" fontId="5" fillId="0" borderId="53" xfId="0" applyNumberFormat="1" applyFont="1" applyFill="1" applyBorder="1" applyAlignment="1">
      <alignment horizontal="left" vertical="center"/>
    </xf>
    <xf numFmtId="0" fontId="5" fillId="0" borderId="53" xfId="0" applyFont="1" applyFill="1" applyBorder="1" applyAlignment="1">
      <alignment horizontal="left" vertical="center"/>
    </xf>
    <xf numFmtId="49" fontId="5" fillId="0" borderId="53" xfId="0" applyNumberFormat="1" applyFont="1" applyFill="1" applyBorder="1" applyAlignment="1">
      <alignment horizontal="left" vertical="center"/>
    </xf>
    <xf numFmtId="49" fontId="5" fillId="0" borderId="53" xfId="4" applyNumberFormat="1" applyFont="1" applyFill="1" applyBorder="1" applyAlignment="1">
      <alignment horizontal="left" vertical="center"/>
    </xf>
    <xf numFmtId="1" fontId="5" fillId="0" borderId="53" xfId="0" applyNumberFormat="1" applyFont="1" applyFill="1" applyBorder="1" applyAlignment="1">
      <alignment horizontal="left" vertical="center"/>
    </xf>
    <xf numFmtId="167" fontId="5" fillId="0" borderId="53" xfId="1" applyFont="1" applyFill="1" applyBorder="1" applyAlignment="1">
      <alignment horizontal="left" vertical="center"/>
    </xf>
    <xf numFmtId="4" fontId="5" fillId="0" borderId="53" xfId="0" applyNumberFormat="1" applyFont="1" applyFill="1" applyBorder="1" applyAlignment="1">
      <alignment horizontal="right" vertical="center"/>
    </xf>
    <xf numFmtId="4" fontId="5" fillId="0" borderId="53" xfId="1" applyNumberFormat="1" applyFont="1" applyFill="1" applyBorder="1" applyAlignment="1">
      <alignment horizontal="right" vertical="center"/>
    </xf>
    <xf numFmtId="2" fontId="5" fillId="0" borderId="53" xfId="1" applyNumberFormat="1" applyFont="1" applyFill="1" applyBorder="1" applyAlignment="1">
      <alignment horizontal="left" vertical="center"/>
    </xf>
    <xf numFmtId="49" fontId="5" fillId="0" borderId="54" xfId="0" applyNumberFormat="1" applyFont="1" applyFill="1" applyBorder="1" applyAlignment="1">
      <alignment horizontal="left" vertical="center"/>
    </xf>
    <xf numFmtId="49" fontId="5" fillId="0" borderId="39" xfId="0" applyNumberFormat="1" applyFont="1" applyFill="1" applyBorder="1" applyAlignment="1">
      <alignment horizontal="left" vertical="center" wrapText="1"/>
    </xf>
    <xf numFmtId="49" fontId="13" fillId="0" borderId="58" xfId="0" applyNumberFormat="1" applyFont="1" applyFill="1" applyBorder="1" applyAlignment="1">
      <alignment horizontal="left" vertical="center" wrapText="1"/>
    </xf>
    <xf numFmtId="1" fontId="5" fillId="0" borderId="39" xfId="0" applyNumberFormat="1" applyFont="1" applyFill="1" applyBorder="1" applyAlignment="1">
      <alignment horizontal="left" vertical="center" wrapText="1"/>
    </xf>
    <xf numFmtId="49" fontId="5" fillId="0" borderId="46" xfId="0" applyNumberFormat="1" applyFont="1" applyFill="1" applyBorder="1" applyAlignment="1">
      <alignment horizontal="left" vertical="center" wrapText="1"/>
    </xf>
    <xf numFmtId="4" fontId="5" fillId="0" borderId="39" xfId="0" applyNumberFormat="1" applyFont="1" applyFill="1" applyBorder="1" applyAlignment="1">
      <alignment horizontal="left" vertical="center" wrapText="1"/>
    </xf>
    <xf numFmtId="49" fontId="5" fillId="0" borderId="39" xfId="4" applyNumberFormat="1" applyFont="1" applyFill="1" applyBorder="1" applyAlignment="1">
      <alignment horizontal="left" vertical="center"/>
    </xf>
    <xf numFmtId="49" fontId="5" fillId="0" borderId="45" xfId="4" applyNumberFormat="1" applyFont="1" applyFill="1" applyBorder="1" applyAlignment="1">
      <alignment horizontal="left" vertical="center"/>
    </xf>
    <xf numFmtId="0" fontId="6" fillId="0" borderId="0" xfId="0" applyFont="1" applyFill="1" applyAlignment="1">
      <alignment horizontal="left" vertical="center"/>
    </xf>
    <xf numFmtId="4" fontId="5" fillId="0" borderId="39" xfId="0" applyNumberFormat="1" applyFont="1" applyFill="1" applyBorder="1" applyAlignment="1">
      <alignment horizontal="left" vertical="center"/>
    </xf>
    <xf numFmtId="1" fontId="5" fillId="0" borderId="39" xfId="0" applyNumberFormat="1" applyFont="1" applyFill="1" applyBorder="1" applyAlignment="1">
      <alignment horizontal="left" vertical="center"/>
    </xf>
    <xf numFmtId="167" fontId="5" fillId="0" borderId="39" xfId="1" applyFont="1" applyFill="1" applyBorder="1" applyAlignment="1">
      <alignment horizontal="left" vertical="center"/>
    </xf>
    <xf numFmtId="0" fontId="5" fillId="0" borderId="39" xfId="0" applyFont="1" applyFill="1" applyBorder="1" applyAlignment="1">
      <alignment horizontal="left" vertical="center" wrapText="1"/>
    </xf>
    <xf numFmtId="167" fontId="5" fillId="0" borderId="39" xfId="1" applyFont="1" applyFill="1" applyBorder="1" applyAlignment="1">
      <alignment vertical="center"/>
    </xf>
    <xf numFmtId="49" fontId="6" fillId="0" borderId="39" xfId="0" applyNumberFormat="1" applyFont="1" applyFill="1" applyBorder="1" applyAlignment="1">
      <alignment horizontal="left" vertical="center"/>
    </xf>
    <xf numFmtId="0" fontId="6" fillId="0" borderId="39" xfId="0" applyFont="1" applyFill="1" applyBorder="1" applyAlignment="1">
      <alignment horizontal="left"/>
    </xf>
    <xf numFmtId="0" fontId="13" fillId="0" borderId="59" xfId="0" applyFont="1" applyFill="1" applyBorder="1" applyAlignment="1">
      <alignment vertical="top" wrapText="1"/>
    </xf>
    <xf numFmtId="49" fontId="6" fillId="0" borderId="39" xfId="0" applyNumberFormat="1" applyFont="1" applyFill="1" applyBorder="1" applyAlignment="1">
      <alignment horizontal="left" vertical="center" wrapText="1"/>
    </xf>
    <xf numFmtId="1" fontId="6" fillId="0" borderId="39" xfId="0" applyNumberFormat="1" applyFont="1" applyFill="1" applyBorder="1" applyAlignment="1">
      <alignment horizontal="left" vertical="center"/>
    </xf>
    <xf numFmtId="4" fontId="6" fillId="0" borderId="39" xfId="0" applyNumberFormat="1" applyFont="1" applyFill="1" applyBorder="1" applyAlignment="1">
      <alignment horizontal="left" vertical="center"/>
    </xf>
    <xf numFmtId="168" fontId="6" fillId="0" borderId="39" xfId="0" applyNumberFormat="1" applyFont="1" applyFill="1" applyBorder="1" applyAlignment="1">
      <alignment horizontal="left" vertical="center"/>
    </xf>
    <xf numFmtId="2" fontId="6" fillId="0" borderId="39" xfId="0" applyNumberFormat="1" applyFont="1" applyFill="1" applyBorder="1" applyAlignment="1">
      <alignment horizontal="left" vertical="center"/>
    </xf>
    <xf numFmtId="49" fontId="6" fillId="0" borderId="45" xfId="0" applyNumberFormat="1" applyFont="1" applyFill="1" applyBorder="1" applyAlignment="1">
      <alignment horizontal="left" vertical="center" wrapText="1"/>
    </xf>
    <xf numFmtId="49" fontId="6" fillId="0" borderId="45" xfId="0" applyNumberFormat="1" applyFont="1" applyFill="1" applyBorder="1" applyAlignment="1">
      <alignment horizontal="left" vertical="center"/>
    </xf>
    <xf numFmtId="0" fontId="6" fillId="0" borderId="0" xfId="0" applyFont="1" applyFill="1" applyAlignment="1">
      <alignment horizontal="left"/>
    </xf>
    <xf numFmtId="0" fontId="5" fillId="0" borderId="6" xfId="0" applyFont="1" applyFill="1" applyBorder="1" applyAlignment="1">
      <alignment horizontal="left" vertical="center" wrapText="1"/>
    </xf>
    <xf numFmtId="167" fontId="5" fillId="0" borderId="6" xfId="1" applyFont="1" applyFill="1" applyBorder="1" applyAlignment="1">
      <alignment vertical="center"/>
    </xf>
    <xf numFmtId="49" fontId="5" fillId="5" borderId="6" xfId="0" applyNumberFormat="1" applyFont="1" applyFill="1" applyBorder="1" applyAlignment="1">
      <alignment horizontal="left" vertical="center" wrapText="1"/>
    </xf>
    <xf numFmtId="49" fontId="12" fillId="5" borderId="6" xfId="0" applyNumberFormat="1" applyFont="1" applyFill="1" applyBorder="1" applyAlignment="1">
      <alignment horizontal="left" vertical="center"/>
    </xf>
    <xf numFmtId="0" fontId="13" fillId="5" borderId="6" xfId="0" applyFont="1" applyFill="1" applyBorder="1" applyAlignment="1">
      <alignment horizontal="left" vertical="center"/>
    </xf>
    <xf numFmtId="167" fontId="5" fillId="5" borderId="6" xfId="1" applyFont="1" applyFill="1" applyBorder="1" applyAlignment="1">
      <alignment horizontal="left" vertical="center" wrapText="1"/>
    </xf>
    <xf numFmtId="170" fontId="5" fillId="5" borderId="6" xfId="1" applyNumberFormat="1" applyFont="1" applyFill="1" applyBorder="1" applyAlignment="1">
      <alignment horizontal="left" vertical="center" wrapText="1"/>
    </xf>
    <xf numFmtId="49" fontId="12" fillId="5" borderId="0" xfId="0" applyNumberFormat="1" applyFont="1" applyFill="1" applyAlignment="1">
      <alignment horizontal="left" vertical="center"/>
    </xf>
    <xf numFmtId="0" fontId="5" fillId="4" borderId="6" xfId="0" applyFont="1" applyFill="1" applyBorder="1" applyAlignment="1">
      <alignment vertical="center"/>
    </xf>
    <xf numFmtId="0" fontId="6" fillId="4" borderId="6" xfId="0" applyFont="1" applyFill="1" applyBorder="1" applyAlignment="1">
      <alignment vertical="center"/>
    </xf>
    <xf numFmtId="0" fontId="5" fillId="4" borderId="59" xfId="0" applyFont="1" applyFill="1" applyBorder="1" applyAlignment="1">
      <alignment vertical="center"/>
    </xf>
    <xf numFmtId="49" fontId="5" fillId="4" borderId="53" xfId="0" applyNumberFormat="1" applyFont="1" applyFill="1" applyBorder="1" applyAlignment="1">
      <alignment vertical="center" wrapText="1"/>
    </xf>
    <xf numFmtId="49" fontId="13" fillId="4" borderId="58" xfId="0" applyNumberFormat="1" applyFont="1" applyFill="1" applyBorder="1" applyAlignment="1">
      <alignment vertical="center" wrapText="1"/>
    </xf>
    <xf numFmtId="1" fontId="5" fillId="4" borderId="53" xfId="0" applyNumberFormat="1" applyFont="1" applyFill="1" applyBorder="1" applyAlignment="1">
      <alignment vertical="center" wrapText="1"/>
    </xf>
    <xf numFmtId="49" fontId="5" fillId="3" borderId="53" xfId="0" applyNumberFormat="1" applyFont="1" applyFill="1" applyBorder="1" applyAlignment="1">
      <alignment vertical="center" wrapText="1"/>
    </xf>
    <xf numFmtId="49" fontId="5" fillId="4" borderId="55" xfId="0" applyNumberFormat="1" applyFont="1" applyFill="1" applyBorder="1" applyAlignment="1">
      <alignment vertical="center" wrapText="1"/>
    </xf>
    <xf numFmtId="4" fontId="5" fillId="4" borderId="53" xfId="0" applyNumberFormat="1" applyFont="1" applyFill="1" applyBorder="1" applyAlignment="1">
      <alignment vertical="center" wrapText="1"/>
    </xf>
    <xf numFmtId="49" fontId="5" fillId="4" borderId="53" xfId="4" applyNumberFormat="1" applyFont="1" applyFill="1" applyBorder="1" applyAlignment="1">
      <alignment vertical="center"/>
    </xf>
    <xf numFmtId="49" fontId="5" fillId="4" borderId="54" xfId="4" applyNumberFormat="1" applyFont="1" applyFill="1" applyBorder="1" applyAlignment="1">
      <alignment vertical="center"/>
    </xf>
    <xf numFmtId="0" fontId="6" fillId="4" borderId="53" xfId="0" applyFont="1" applyFill="1" applyBorder="1" applyAlignment="1">
      <alignment vertical="center"/>
    </xf>
    <xf numFmtId="0" fontId="6" fillId="4" borderId="0" xfId="0" applyFont="1" applyFill="1" applyBorder="1" applyAlignment="1">
      <alignment vertical="center"/>
    </xf>
    <xf numFmtId="0" fontId="6" fillId="4" borderId="0" xfId="0" applyFont="1" applyFill="1" applyAlignment="1">
      <alignment vertical="center"/>
    </xf>
    <xf numFmtId="0" fontId="6" fillId="5" borderId="6" xfId="0" applyFont="1" applyFill="1" applyBorder="1" applyAlignment="1">
      <alignment horizontal="left" vertical="center" wrapText="1"/>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56"/>
  <sheetViews>
    <sheetView tabSelected="1" zoomScale="70" zoomScaleNormal="70" workbookViewId="0">
      <pane ySplit="22" topLeftCell="A23" activePane="bottomLeft" state="frozen"/>
      <selection activeCell="A11" sqref="A11"/>
      <selection pane="bottomLeft" activeCell="K15" sqref="K15"/>
    </sheetView>
  </sheetViews>
  <sheetFormatPr defaultRowHeight="12.95" customHeight="1" x14ac:dyDescent="0.25"/>
  <cols>
    <col min="1" max="1" width="8" style="20" customWidth="1"/>
    <col min="2" max="2" width="11.85546875" style="20" customWidth="1"/>
    <col min="3" max="3" width="10.85546875" style="20" customWidth="1"/>
    <col min="4" max="4" width="11" style="20" customWidth="1"/>
    <col min="5" max="5" width="7.7109375" style="20" hidden="1" customWidth="1"/>
    <col min="6" max="6" width="17.42578125" style="20" customWidth="1"/>
    <col min="7" max="8" width="19.5703125" style="20" customWidth="1"/>
    <col min="9" max="9" width="5" style="20" customWidth="1"/>
    <col min="10" max="10" width="10.140625" style="20" customWidth="1"/>
    <col min="11" max="11" width="16.5703125" style="20" customWidth="1"/>
    <col min="12" max="12" width="4" style="20" customWidth="1"/>
    <col min="13" max="13" width="10.85546875" style="20" customWidth="1"/>
    <col min="14" max="14" width="22.85546875" style="20" customWidth="1"/>
    <col min="15" max="15" width="8.140625" style="20" customWidth="1"/>
    <col min="16" max="16" width="8" style="20" customWidth="1"/>
    <col min="17" max="17" width="11" style="20" customWidth="1"/>
    <col min="18" max="18" width="21.7109375" style="20" customWidth="1"/>
    <col min="19" max="19" width="6.85546875" style="20" customWidth="1"/>
    <col min="20" max="20" width="7.5703125" style="20" customWidth="1"/>
    <col min="21" max="21" width="8" style="20" customWidth="1"/>
    <col min="22" max="22" width="8.140625" style="20" customWidth="1"/>
    <col min="23" max="23" width="5.28515625" style="20" customWidth="1"/>
    <col min="24" max="24" width="5" style="20" customWidth="1"/>
    <col min="25" max="25" width="5.42578125" style="20" customWidth="1"/>
    <col min="26" max="26" width="3.85546875" style="20" customWidth="1"/>
    <col min="27" max="27" width="7" style="20" customWidth="1"/>
    <col min="28" max="28" width="16.28515625" style="20" customWidth="1"/>
    <col min="29" max="29" width="24.42578125" style="20" customWidth="1"/>
    <col min="30" max="30" width="24" style="20" customWidth="1"/>
    <col min="31" max="31" width="23.42578125" style="20" customWidth="1"/>
    <col min="32" max="32" width="19" style="20" customWidth="1"/>
    <col min="33" max="33" width="21" style="20" customWidth="1"/>
    <col min="34" max="34" width="25.7109375" style="20" customWidth="1"/>
    <col min="35" max="35" width="22.42578125" style="20" customWidth="1"/>
    <col min="36" max="36" width="23.7109375" style="20" customWidth="1"/>
    <col min="37" max="37" width="20.85546875" style="20" customWidth="1"/>
    <col min="38" max="38" width="25.7109375" style="20" customWidth="1"/>
    <col min="39" max="39" width="25.28515625" style="20" customWidth="1"/>
    <col min="40" max="40" width="23.5703125" style="20" customWidth="1"/>
    <col min="41" max="43" width="28.140625" style="20" customWidth="1"/>
    <col min="44" max="44" width="21.42578125" style="20" customWidth="1"/>
    <col min="45" max="45" width="18.5703125" style="20" customWidth="1"/>
    <col min="46" max="46" width="23.85546875" style="20" customWidth="1"/>
    <col min="47" max="47" width="26.7109375" style="20" customWidth="1"/>
    <col min="48" max="48" width="14" style="50" customWidth="1"/>
    <col min="49" max="50" width="28.140625" style="50" customWidth="1"/>
    <col min="51" max="51" width="18.5703125" style="20" customWidth="1"/>
    <col min="52" max="52" width="3.140625" style="20" customWidth="1"/>
    <col min="53" max="53" width="71.7109375" style="20" customWidth="1"/>
    <col min="54" max="61" width="3.140625" style="20" customWidth="1"/>
    <col min="62" max="62" width="2.7109375" style="20" customWidth="1"/>
    <col min="63" max="63" width="15.7109375" style="20" customWidth="1"/>
    <col min="64" max="244" width="9.140625" style="20"/>
    <col min="245" max="245" width="7.42578125" style="20" customWidth="1"/>
    <col min="246" max="246" width="20.28515625" style="20" customWidth="1"/>
    <col min="247" max="247" width="24.7109375" style="20" customWidth="1"/>
    <col min="248" max="248" width="35.7109375" style="20" customWidth="1"/>
    <col min="249" max="249" width="5" style="20" customWidth="1"/>
    <col min="250" max="250" width="12.85546875" style="20" customWidth="1"/>
    <col min="251" max="251" width="10.7109375" style="20" customWidth="1"/>
    <col min="252" max="252" width="7" style="20" customWidth="1"/>
    <col min="253" max="253" width="12.28515625" style="20" customWidth="1"/>
    <col min="254" max="254" width="10.7109375" style="20" customWidth="1"/>
    <col min="255" max="255" width="10.85546875" style="20" customWidth="1"/>
    <col min="256" max="256" width="8.85546875" style="20" customWidth="1"/>
    <col min="257" max="257" width="13.85546875" style="20" customWidth="1"/>
    <col min="258" max="258" width="20.42578125" style="20" customWidth="1"/>
    <col min="259" max="259" width="12.28515625" style="20" customWidth="1"/>
    <col min="260" max="260" width="19.28515625" style="20" customWidth="1"/>
    <col min="261" max="261" width="11.85546875" style="20" customWidth="1"/>
    <col min="262" max="262" width="9.140625" style="20" customWidth="1"/>
    <col min="263" max="263" width="13.42578125" style="20" customWidth="1"/>
    <col min="264" max="264" width="15.28515625" style="20" customWidth="1"/>
    <col min="265" max="265" width="15.42578125" style="20" customWidth="1"/>
    <col min="266" max="267" width="14.42578125" style="20" customWidth="1"/>
    <col min="268" max="268" width="5" style="20" customWidth="1"/>
    <col min="269" max="271" width="15.140625" style="20" customWidth="1"/>
    <col min="272" max="272" width="4.28515625" style="20" customWidth="1"/>
    <col min="273" max="273" width="16" style="20" customWidth="1"/>
    <col min="274" max="274" width="17.140625" style="20" customWidth="1"/>
    <col min="275" max="275" width="18.28515625" style="20" customWidth="1"/>
    <col min="276" max="276" width="4.85546875" style="20" customWidth="1"/>
    <col min="277" max="277" width="16" style="20" customWidth="1"/>
    <col min="278" max="278" width="17.140625" style="20" customWidth="1"/>
    <col min="279" max="279" width="18.28515625" style="20" customWidth="1"/>
    <col min="280" max="280" width="13.7109375" style="20" customWidth="1"/>
    <col min="281" max="281" width="16" style="20" customWidth="1"/>
    <col min="282" max="282" width="17.140625" style="20" customWidth="1"/>
    <col min="283" max="283" width="18.28515625" style="20" customWidth="1"/>
    <col min="284" max="284" width="13.7109375" style="20" customWidth="1"/>
    <col min="285" max="285" width="16" style="20" customWidth="1"/>
    <col min="286" max="286" width="17.140625" style="20" customWidth="1"/>
    <col min="287" max="287" width="18.28515625" style="20" customWidth="1"/>
    <col min="288" max="288" width="13.7109375" style="20" customWidth="1"/>
    <col min="289" max="289" width="16" style="20" customWidth="1"/>
    <col min="290" max="290" width="17.140625" style="20" customWidth="1"/>
    <col min="291" max="294" width="18.28515625" style="20" customWidth="1"/>
    <col min="295" max="295" width="15" style="20" customWidth="1"/>
    <col min="296" max="296" width="15.7109375" style="20" customWidth="1"/>
    <col min="297" max="297" width="49" style="20" customWidth="1"/>
    <col min="298" max="298" width="19.42578125" style="20" customWidth="1"/>
    <col min="299" max="299" width="14.5703125" style="20" customWidth="1"/>
    <col min="300" max="300" width="12.28515625" style="20" customWidth="1"/>
    <col min="301" max="301" width="14.5703125" style="20" customWidth="1"/>
    <col min="302" max="302" width="11.7109375" style="20" customWidth="1"/>
    <col min="303" max="303" width="14" style="20" customWidth="1"/>
    <col min="304" max="304" width="20.5703125" style="20" customWidth="1"/>
    <col min="305" max="305" width="11.7109375" style="20" customWidth="1"/>
    <col min="306" max="306" width="10.85546875" style="20" customWidth="1"/>
    <col min="307" max="500" width="9.140625" style="20"/>
    <col min="501" max="501" width="7.42578125" style="20" customWidth="1"/>
    <col min="502" max="502" width="20.28515625" style="20" customWidth="1"/>
    <col min="503" max="503" width="24.7109375" style="20" customWidth="1"/>
    <col min="504" max="504" width="35.7109375" style="20" customWidth="1"/>
    <col min="505" max="505" width="5" style="20" customWidth="1"/>
    <col min="506" max="506" width="12.85546875" style="20" customWidth="1"/>
    <col min="507" max="507" width="10.7109375" style="20" customWidth="1"/>
    <col min="508" max="508" width="7" style="20" customWidth="1"/>
    <col min="509" max="509" width="12.28515625" style="20" customWidth="1"/>
    <col min="510" max="510" width="10.7109375" style="20" customWidth="1"/>
    <col min="511" max="511" width="10.85546875" style="20" customWidth="1"/>
    <col min="512" max="512" width="8.85546875" style="20" customWidth="1"/>
    <col min="513" max="513" width="13.85546875" style="20" customWidth="1"/>
    <col min="514" max="514" width="20.42578125" style="20" customWidth="1"/>
    <col min="515" max="515" width="12.28515625" style="20" customWidth="1"/>
    <col min="516" max="516" width="19.28515625" style="20" customWidth="1"/>
    <col min="517" max="517" width="11.85546875" style="20" customWidth="1"/>
    <col min="518" max="518" width="9.140625" style="20" customWidth="1"/>
    <col min="519" max="519" width="13.42578125" style="20" customWidth="1"/>
    <col min="520" max="520" width="15.28515625" style="20" customWidth="1"/>
    <col min="521" max="521" width="15.42578125" style="20" customWidth="1"/>
    <col min="522" max="523" width="14.42578125" style="20" customWidth="1"/>
    <col min="524" max="524" width="5" style="20" customWidth="1"/>
    <col min="525" max="527" width="15.140625" style="20" customWidth="1"/>
    <col min="528" max="528" width="4.28515625" style="20" customWidth="1"/>
    <col min="529" max="529" width="16" style="20" customWidth="1"/>
    <col min="530" max="530" width="17.140625" style="20" customWidth="1"/>
    <col min="531" max="531" width="18.28515625" style="20" customWidth="1"/>
    <col min="532" max="532" width="4.85546875" style="20" customWidth="1"/>
    <col min="533" max="533" width="16" style="20" customWidth="1"/>
    <col min="534" max="534" width="17.140625" style="20" customWidth="1"/>
    <col min="535" max="535" width="18.28515625" style="20" customWidth="1"/>
    <col min="536" max="536" width="13.7109375" style="20" customWidth="1"/>
    <col min="537" max="537" width="16" style="20" customWidth="1"/>
    <col min="538" max="538" width="17.140625" style="20" customWidth="1"/>
    <col min="539" max="539" width="18.28515625" style="20" customWidth="1"/>
    <col min="540" max="540" width="13.7109375" style="20" customWidth="1"/>
    <col min="541" max="541" width="16" style="20" customWidth="1"/>
    <col min="542" max="542" width="17.140625" style="20" customWidth="1"/>
    <col min="543" max="543" width="18.28515625" style="20" customWidth="1"/>
    <col min="544" max="544" width="13.7109375" style="20" customWidth="1"/>
    <col min="545" max="545" width="16" style="20" customWidth="1"/>
    <col min="546" max="546" width="17.140625" style="20" customWidth="1"/>
    <col min="547" max="550" width="18.28515625" style="20" customWidth="1"/>
    <col min="551" max="551" width="15" style="20" customWidth="1"/>
    <col min="552" max="552" width="15.7109375" style="20" customWidth="1"/>
    <col min="553" max="553" width="49" style="20" customWidth="1"/>
    <col min="554" max="554" width="19.42578125" style="20" customWidth="1"/>
    <col min="555" max="555" width="14.5703125" style="20" customWidth="1"/>
    <col min="556" max="556" width="12.28515625" style="20" customWidth="1"/>
    <col min="557" max="557" width="14.5703125" style="20" customWidth="1"/>
    <col min="558" max="558" width="11.7109375" style="20" customWidth="1"/>
    <col min="559" max="559" width="14" style="20" customWidth="1"/>
    <col min="560" max="560" width="20.5703125" style="20" customWidth="1"/>
    <col min="561" max="561" width="11.7109375" style="20" customWidth="1"/>
    <col min="562" max="562" width="10.85546875" style="20" customWidth="1"/>
    <col min="563" max="756" width="9.140625" style="20"/>
    <col min="757" max="757" width="7.42578125" style="20" customWidth="1"/>
    <col min="758" max="758" width="20.28515625" style="20" customWidth="1"/>
    <col min="759" max="759" width="24.7109375" style="20" customWidth="1"/>
    <col min="760" max="760" width="35.7109375" style="20" customWidth="1"/>
    <col min="761" max="761" width="5" style="20" customWidth="1"/>
    <col min="762" max="762" width="12.85546875" style="20" customWidth="1"/>
    <col min="763" max="763" width="10.7109375" style="20" customWidth="1"/>
    <col min="764" max="764" width="7" style="20" customWidth="1"/>
    <col min="765" max="765" width="12.28515625" style="20" customWidth="1"/>
    <col min="766" max="766" width="10.7109375" style="20" customWidth="1"/>
    <col min="767" max="767" width="10.85546875" style="20" customWidth="1"/>
    <col min="768" max="768" width="8.85546875" style="20" customWidth="1"/>
    <col min="769" max="769" width="13.85546875" style="20" customWidth="1"/>
    <col min="770" max="770" width="20.42578125" style="20" customWidth="1"/>
    <col min="771" max="771" width="12.28515625" style="20" customWidth="1"/>
    <col min="772" max="772" width="19.28515625" style="20" customWidth="1"/>
    <col min="773" max="773" width="11.85546875" style="20" customWidth="1"/>
    <col min="774" max="774" width="9.140625" style="20" customWidth="1"/>
    <col min="775" max="775" width="13.42578125" style="20" customWidth="1"/>
    <col min="776" max="776" width="15.28515625" style="20" customWidth="1"/>
    <col min="777" max="777" width="15.42578125" style="20" customWidth="1"/>
    <col min="778" max="779" width="14.42578125" style="20" customWidth="1"/>
    <col min="780" max="780" width="5" style="20" customWidth="1"/>
    <col min="781" max="783" width="15.140625" style="20" customWidth="1"/>
    <col min="784" max="784" width="4.28515625" style="20" customWidth="1"/>
    <col min="785" max="785" width="16" style="20" customWidth="1"/>
    <col min="786" max="786" width="17.140625" style="20" customWidth="1"/>
    <col min="787" max="787" width="18.28515625" style="20" customWidth="1"/>
    <col min="788" max="788" width="4.85546875" style="20" customWidth="1"/>
    <col min="789" max="789" width="16" style="20" customWidth="1"/>
    <col min="790" max="790" width="17.140625" style="20" customWidth="1"/>
    <col min="791" max="791" width="18.28515625" style="20" customWidth="1"/>
    <col min="792" max="792" width="13.7109375" style="20" customWidth="1"/>
    <col min="793" max="793" width="16" style="20" customWidth="1"/>
    <col min="794" max="794" width="17.140625" style="20" customWidth="1"/>
    <col min="795" max="795" width="18.28515625" style="20" customWidth="1"/>
    <col min="796" max="796" width="13.7109375" style="20" customWidth="1"/>
    <col min="797" max="797" width="16" style="20" customWidth="1"/>
    <col min="798" max="798" width="17.140625" style="20" customWidth="1"/>
    <col min="799" max="799" width="18.28515625" style="20" customWidth="1"/>
    <col min="800" max="800" width="13.7109375" style="20" customWidth="1"/>
    <col min="801" max="801" width="16" style="20" customWidth="1"/>
    <col min="802" max="802" width="17.140625" style="20" customWidth="1"/>
    <col min="803" max="806" width="18.28515625" style="20" customWidth="1"/>
    <col min="807" max="807" width="15" style="20" customWidth="1"/>
    <col min="808" max="808" width="15.7109375" style="20" customWidth="1"/>
    <col min="809" max="809" width="49" style="20" customWidth="1"/>
    <col min="810" max="810" width="19.42578125" style="20" customWidth="1"/>
    <col min="811" max="811" width="14.5703125" style="20" customWidth="1"/>
    <col min="812" max="812" width="12.28515625" style="20" customWidth="1"/>
    <col min="813" max="813" width="14.5703125" style="20" customWidth="1"/>
    <col min="814" max="814" width="11.7109375" style="20" customWidth="1"/>
    <col min="815" max="815" width="14" style="20" customWidth="1"/>
    <col min="816" max="816" width="20.5703125" style="20" customWidth="1"/>
    <col min="817" max="817" width="11.7109375" style="20" customWidth="1"/>
    <col min="818" max="818" width="10.85546875" style="20" customWidth="1"/>
    <col min="819" max="1012" width="9.140625" style="20"/>
    <col min="1013" max="1013" width="7.42578125" style="20" customWidth="1"/>
    <col min="1014" max="1014" width="20.28515625" style="20" customWidth="1"/>
    <col min="1015" max="1015" width="24.7109375" style="20" customWidth="1"/>
    <col min="1016" max="1016" width="35.7109375" style="20" customWidth="1"/>
    <col min="1017" max="1017" width="5" style="20" customWidth="1"/>
    <col min="1018" max="1018" width="12.85546875" style="20" customWidth="1"/>
    <col min="1019" max="1019" width="10.7109375" style="20" customWidth="1"/>
    <col min="1020" max="1020" width="7" style="20" customWidth="1"/>
    <col min="1021" max="1021" width="12.28515625" style="20" customWidth="1"/>
    <col min="1022" max="1022" width="10.7109375" style="20" customWidth="1"/>
    <col min="1023" max="1023" width="10.85546875" style="20" customWidth="1"/>
    <col min="1024" max="1024" width="8.85546875" style="20" customWidth="1"/>
    <col min="1025" max="1025" width="13.85546875" style="20" customWidth="1"/>
    <col min="1026" max="1026" width="20.42578125" style="20" customWidth="1"/>
    <col min="1027" max="1027" width="12.28515625" style="20" customWidth="1"/>
    <col min="1028" max="1028" width="19.28515625" style="20" customWidth="1"/>
    <col min="1029" max="1029" width="11.85546875" style="20" customWidth="1"/>
    <col min="1030" max="1030" width="9.140625" style="20" customWidth="1"/>
    <col min="1031" max="1031" width="13.42578125" style="20" customWidth="1"/>
    <col min="1032" max="1032" width="15.28515625" style="20" customWidth="1"/>
    <col min="1033" max="1033" width="15.42578125" style="20" customWidth="1"/>
    <col min="1034" max="1035" width="14.42578125" style="20" customWidth="1"/>
    <col min="1036" max="1036" width="5" style="20" customWidth="1"/>
    <col min="1037" max="1039" width="15.140625" style="20" customWidth="1"/>
    <col min="1040" max="1040" width="4.28515625" style="20" customWidth="1"/>
    <col min="1041" max="1041" width="16" style="20" customWidth="1"/>
    <col min="1042" max="1042" width="17.140625" style="20" customWidth="1"/>
    <col min="1043" max="1043" width="18.28515625" style="20" customWidth="1"/>
    <col min="1044" max="1044" width="4.85546875" style="20" customWidth="1"/>
    <col min="1045" max="1045" width="16" style="20" customWidth="1"/>
    <col min="1046" max="1046" width="17.140625" style="20" customWidth="1"/>
    <col min="1047" max="1047" width="18.28515625" style="20" customWidth="1"/>
    <col min="1048" max="1048" width="13.7109375" style="20" customWidth="1"/>
    <col min="1049" max="1049" width="16" style="20" customWidth="1"/>
    <col min="1050" max="1050" width="17.140625" style="20" customWidth="1"/>
    <col min="1051" max="1051" width="18.28515625" style="20" customWidth="1"/>
    <col min="1052" max="1052" width="13.7109375" style="20" customWidth="1"/>
    <col min="1053" max="1053" width="16" style="20" customWidth="1"/>
    <col min="1054" max="1054" width="17.140625" style="20" customWidth="1"/>
    <col min="1055" max="1055" width="18.28515625" style="20" customWidth="1"/>
    <col min="1056" max="1056" width="13.7109375" style="20" customWidth="1"/>
    <col min="1057" max="1057" width="16" style="20" customWidth="1"/>
    <col min="1058" max="1058" width="17.140625" style="20" customWidth="1"/>
    <col min="1059" max="1062" width="18.28515625" style="20" customWidth="1"/>
    <col min="1063" max="1063" width="15" style="20" customWidth="1"/>
    <col min="1064" max="1064" width="15.7109375" style="20" customWidth="1"/>
    <col min="1065" max="1065" width="49" style="20" customWidth="1"/>
    <col min="1066" max="1066" width="19.42578125" style="20" customWidth="1"/>
    <col min="1067" max="1067" width="14.5703125" style="20" customWidth="1"/>
    <col min="1068" max="1068" width="12.28515625" style="20" customWidth="1"/>
    <col min="1069" max="1069" width="14.5703125" style="20" customWidth="1"/>
    <col min="1070" max="1070" width="11.7109375" style="20" customWidth="1"/>
    <col min="1071" max="1071" width="14" style="20" customWidth="1"/>
    <col min="1072" max="1072" width="20.5703125" style="20" customWidth="1"/>
    <col min="1073" max="1073" width="11.7109375" style="20" customWidth="1"/>
    <col min="1074" max="1074" width="10.85546875" style="20" customWidth="1"/>
    <col min="1075" max="1268" width="9.140625" style="20"/>
    <col min="1269" max="1269" width="7.42578125" style="20" customWidth="1"/>
    <col min="1270" max="1270" width="20.28515625" style="20" customWidth="1"/>
    <col min="1271" max="1271" width="24.7109375" style="20" customWidth="1"/>
    <col min="1272" max="1272" width="35.7109375" style="20" customWidth="1"/>
    <col min="1273" max="1273" width="5" style="20" customWidth="1"/>
    <col min="1274" max="1274" width="12.85546875" style="20" customWidth="1"/>
    <col min="1275" max="1275" width="10.7109375" style="20" customWidth="1"/>
    <col min="1276" max="1276" width="7" style="20" customWidth="1"/>
    <col min="1277" max="1277" width="12.28515625" style="20" customWidth="1"/>
    <col min="1278" max="1278" width="10.7109375" style="20" customWidth="1"/>
    <col min="1279" max="1279" width="10.85546875" style="20" customWidth="1"/>
    <col min="1280" max="1280" width="8.85546875" style="20" customWidth="1"/>
    <col min="1281" max="1281" width="13.85546875" style="20" customWidth="1"/>
    <col min="1282" max="1282" width="20.42578125" style="20" customWidth="1"/>
    <col min="1283" max="1283" width="12.28515625" style="20" customWidth="1"/>
    <col min="1284" max="1284" width="19.28515625" style="20" customWidth="1"/>
    <col min="1285" max="1285" width="11.85546875" style="20" customWidth="1"/>
    <col min="1286" max="1286" width="9.140625" style="20" customWidth="1"/>
    <col min="1287" max="1287" width="13.42578125" style="20" customWidth="1"/>
    <col min="1288" max="1288" width="15.28515625" style="20" customWidth="1"/>
    <col min="1289" max="1289" width="15.42578125" style="20" customWidth="1"/>
    <col min="1290" max="1291" width="14.42578125" style="20" customWidth="1"/>
    <col min="1292" max="1292" width="5" style="20" customWidth="1"/>
    <col min="1293" max="1295" width="15.140625" style="20" customWidth="1"/>
    <col min="1296" max="1296" width="4.28515625" style="20" customWidth="1"/>
    <col min="1297" max="1297" width="16" style="20" customWidth="1"/>
    <col min="1298" max="1298" width="17.140625" style="20" customWidth="1"/>
    <col min="1299" max="1299" width="18.28515625" style="20" customWidth="1"/>
    <col min="1300" max="1300" width="4.85546875" style="20" customWidth="1"/>
    <col min="1301" max="1301" width="16" style="20" customWidth="1"/>
    <col min="1302" max="1302" width="17.140625" style="20" customWidth="1"/>
    <col min="1303" max="1303" width="18.28515625" style="20" customWidth="1"/>
    <col min="1304" max="1304" width="13.7109375" style="20" customWidth="1"/>
    <col min="1305" max="1305" width="16" style="20" customWidth="1"/>
    <col min="1306" max="1306" width="17.140625" style="20" customWidth="1"/>
    <col min="1307" max="1307" width="18.28515625" style="20" customWidth="1"/>
    <col min="1308" max="1308" width="13.7109375" style="20" customWidth="1"/>
    <col min="1309" max="1309" width="16" style="20" customWidth="1"/>
    <col min="1310" max="1310" width="17.140625" style="20" customWidth="1"/>
    <col min="1311" max="1311" width="18.28515625" style="20" customWidth="1"/>
    <col min="1312" max="1312" width="13.7109375" style="20" customWidth="1"/>
    <col min="1313" max="1313" width="16" style="20" customWidth="1"/>
    <col min="1314" max="1314" width="17.140625" style="20" customWidth="1"/>
    <col min="1315" max="1318" width="18.28515625" style="20" customWidth="1"/>
    <col min="1319" max="1319" width="15" style="20" customWidth="1"/>
    <col min="1320" max="1320" width="15.7109375" style="20" customWidth="1"/>
    <col min="1321" max="1321" width="49" style="20" customWidth="1"/>
    <col min="1322" max="1322" width="19.42578125" style="20" customWidth="1"/>
    <col min="1323" max="1323" width="14.5703125" style="20" customWidth="1"/>
    <col min="1324" max="1324" width="12.28515625" style="20" customWidth="1"/>
    <col min="1325" max="1325" width="14.5703125" style="20" customWidth="1"/>
    <col min="1326" max="1326" width="11.7109375" style="20" customWidth="1"/>
    <col min="1327" max="1327" width="14" style="20" customWidth="1"/>
    <col min="1328" max="1328" width="20.5703125" style="20" customWidth="1"/>
    <col min="1329" max="1329" width="11.7109375" style="20" customWidth="1"/>
    <col min="1330" max="1330" width="10.85546875" style="20" customWidth="1"/>
    <col min="1331" max="1524" width="9.140625" style="20"/>
    <col min="1525" max="1525" width="7.42578125" style="20" customWidth="1"/>
    <col min="1526" max="1526" width="20.28515625" style="20" customWidth="1"/>
    <col min="1527" max="1527" width="24.7109375" style="20" customWidth="1"/>
    <col min="1528" max="1528" width="35.7109375" style="20" customWidth="1"/>
    <col min="1529" max="1529" width="5" style="20" customWidth="1"/>
    <col min="1530" max="1530" width="12.85546875" style="20" customWidth="1"/>
    <col min="1531" max="1531" width="10.7109375" style="20" customWidth="1"/>
    <col min="1532" max="1532" width="7" style="20" customWidth="1"/>
    <col min="1533" max="1533" width="12.28515625" style="20" customWidth="1"/>
    <col min="1534" max="1534" width="10.7109375" style="20" customWidth="1"/>
    <col min="1535" max="1535" width="10.85546875" style="20" customWidth="1"/>
    <col min="1536" max="1536" width="8.85546875" style="20" customWidth="1"/>
    <col min="1537" max="1537" width="13.85546875" style="20" customWidth="1"/>
    <col min="1538" max="1538" width="20.42578125" style="20" customWidth="1"/>
    <col min="1539" max="1539" width="12.28515625" style="20" customWidth="1"/>
    <col min="1540" max="1540" width="19.28515625" style="20" customWidth="1"/>
    <col min="1541" max="1541" width="11.85546875" style="20" customWidth="1"/>
    <col min="1542" max="1542" width="9.140625" style="20" customWidth="1"/>
    <col min="1543" max="1543" width="13.42578125" style="20" customWidth="1"/>
    <col min="1544" max="1544" width="15.28515625" style="20" customWidth="1"/>
    <col min="1545" max="1545" width="15.42578125" style="20" customWidth="1"/>
    <col min="1546" max="1547" width="14.42578125" style="20" customWidth="1"/>
    <col min="1548" max="1548" width="5" style="20" customWidth="1"/>
    <col min="1549" max="1551" width="15.140625" style="20" customWidth="1"/>
    <col min="1552" max="1552" width="4.28515625" style="20" customWidth="1"/>
    <col min="1553" max="1553" width="16" style="20" customWidth="1"/>
    <col min="1554" max="1554" width="17.140625" style="20" customWidth="1"/>
    <col min="1555" max="1555" width="18.28515625" style="20" customWidth="1"/>
    <col min="1556" max="1556" width="4.85546875" style="20" customWidth="1"/>
    <col min="1557" max="1557" width="16" style="20" customWidth="1"/>
    <col min="1558" max="1558" width="17.140625" style="20" customWidth="1"/>
    <col min="1559" max="1559" width="18.28515625" style="20" customWidth="1"/>
    <col min="1560" max="1560" width="13.7109375" style="20" customWidth="1"/>
    <col min="1561" max="1561" width="16" style="20" customWidth="1"/>
    <col min="1562" max="1562" width="17.140625" style="20" customWidth="1"/>
    <col min="1563" max="1563" width="18.28515625" style="20" customWidth="1"/>
    <col min="1564" max="1564" width="13.7109375" style="20" customWidth="1"/>
    <col min="1565" max="1565" width="16" style="20" customWidth="1"/>
    <col min="1566" max="1566" width="17.140625" style="20" customWidth="1"/>
    <col min="1567" max="1567" width="18.28515625" style="20" customWidth="1"/>
    <col min="1568" max="1568" width="13.7109375" style="20" customWidth="1"/>
    <col min="1569" max="1569" width="16" style="20" customWidth="1"/>
    <col min="1570" max="1570" width="17.140625" style="20" customWidth="1"/>
    <col min="1571" max="1574" width="18.28515625" style="20" customWidth="1"/>
    <col min="1575" max="1575" width="15" style="20" customWidth="1"/>
    <col min="1576" max="1576" width="15.7109375" style="20" customWidth="1"/>
    <col min="1577" max="1577" width="49" style="20" customWidth="1"/>
    <col min="1578" max="1578" width="19.42578125" style="20" customWidth="1"/>
    <col min="1579" max="1579" width="14.5703125" style="20" customWidth="1"/>
    <col min="1580" max="1580" width="12.28515625" style="20" customWidth="1"/>
    <col min="1581" max="1581" width="14.5703125" style="20" customWidth="1"/>
    <col min="1582" max="1582" width="11.7109375" style="20" customWidth="1"/>
    <col min="1583" max="1583" width="14" style="20" customWidth="1"/>
    <col min="1584" max="1584" width="20.5703125" style="20" customWidth="1"/>
    <col min="1585" max="1585" width="11.7109375" style="20" customWidth="1"/>
    <col min="1586" max="1586" width="10.85546875" style="20" customWidth="1"/>
    <col min="1587" max="1780" width="9.140625" style="20"/>
    <col min="1781" max="1781" width="7.42578125" style="20" customWidth="1"/>
    <col min="1782" max="1782" width="20.28515625" style="20" customWidth="1"/>
    <col min="1783" max="1783" width="24.7109375" style="20" customWidth="1"/>
    <col min="1784" max="1784" width="35.7109375" style="20" customWidth="1"/>
    <col min="1785" max="1785" width="5" style="20" customWidth="1"/>
    <col min="1786" max="1786" width="12.85546875" style="20" customWidth="1"/>
    <col min="1787" max="1787" width="10.7109375" style="20" customWidth="1"/>
    <col min="1788" max="1788" width="7" style="20" customWidth="1"/>
    <col min="1789" max="1789" width="12.28515625" style="20" customWidth="1"/>
    <col min="1790" max="1790" width="10.7109375" style="20" customWidth="1"/>
    <col min="1791" max="1791" width="10.85546875" style="20" customWidth="1"/>
    <col min="1792" max="1792" width="8.85546875" style="20" customWidth="1"/>
    <col min="1793" max="1793" width="13.85546875" style="20" customWidth="1"/>
    <col min="1794" max="1794" width="20.42578125" style="20" customWidth="1"/>
    <col min="1795" max="1795" width="12.28515625" style="20" customWidth="1"/>
    <col min="1796" max="1796" width="19.28515625" style="20" customWidth="1"/>
    <col min="1797" max="1797" width="11.85546875" style="20" customWidth="1"/>
    <col min="1798" max="1798" width="9.140625" style="20" customWidth="1"/>
    <col min="1799" max="1799" width="13.42578125" style="20" customWidth="1"/>
    <col min="1800" max="1800" width="15.28515625" style="20" customWidth="1"/>
    <col min="1801" max="1801" width="15.42578125" style="20" customWidth="1"/>
    <col min="1802" max="1803" width="14.42578125" style="20" customWidth="1"/>
    <col min="1804" max="1804" width="5" style="20" customWidth="1"/>
    <col min="1805" max="1807" width="15.140625" style="20" customWidth="1"/>
    <col min="1808" max="1808" width="4.28515625" style="20" customWidth="1"/>
    <col min="1809" max="1809" width="16" style="20" customWidth="1"/>
    <col min="1810" max="1810" width="17.140625" style="20" customWidth="1"/>
    <col min="1811" max="1811" width="18.28515625" style="20" customWidth="1"/>
    <col min="1812" max="1812" width="4.85546875" style="20" customWidth="1"/>
    <col min="1813" max="1813" width="16" style="20" customWidth="1"/>
    <col min="1814" max="1814" width="17.140625" style="20" customWidth="1"/>
    <col min="1815" max="1815" width="18.28515625" style="20" customWidth="1"/>
    <col min="1816" max="1816" width="13.7109375" style="20" customWidth="1"/>
    <col min="1817" max="1817" width="16" style="20" customWidth="1"/>
    <col min="1818" max="1818" width="17.140625" style="20" customWidth="1"/>
    <col min="1819" max="1819" width="18.28515625" style="20" customWidth="1"/>
    <col min="1820" max="1820" width="13.7109375" style="20" customWidth="1"/>
    <col min="1821" max="1821" width="16" style="20" customWidth="1"/>
    <col min="1822" max="1822" width="17.140625" style="20" customWidth="1"/>
    <col min="1823" max="1823" width="18.28515625" style="20" customWidth="1"/>
    <col min="1824" max="1824" width="13.7109375" style="20" customWidth="1"/>
    <col min="1825" max="1825" width="16" style="20" customWidth="1"/>
    <col min="1826" max="1826" width="17.140625" style="20" customWidth="1"/>
    <col min="1827" max="1830" width="18.28515625" style="20" customWidth="1"/>
    <col min="1831" max="1831" width="15" style="20" customWidth="1"/>
    <col min="1832" max="1832" width="15.7109375" style="20" customWidth="1"/>
    <col min="1833" max="1833" width="49" style="20" customWidth="1"/>
    <col min="1834" max="1834" width="19.42578125" style="20" customWidth="1"/>
    <col min="1835" max="1835" width="14.5703125" style="20" customWidth="1"/>
    <col min="1836" max="1836" width="12.28515625" style="20" customWidth="1"/>
    <col min="1837" max="1837" width="14.5703125" style="20" customWidth="1"/>
    <col min="1838" max="1838" width="11.7109375" style="20" customWidth="1"/>
    <col min="1839" max="1839" width="14" style="20" customWidth="1"/>
    <col min="1840" max="1840" width="20.5703125" style="20" customWidth="1"/>
    <col min="1841" max="1841" width="11.7109375" style="20" customWidth="1"/>
    <col min="1842" max="1842" width="10.85546875" style="20" customWidth="1"/>
    <col min="1843" max="2036" width="9.140625" style="20"/>
    <col min="2037" max="2037" width="7.42578125" style="20" customWidth="1"/>
    <col min="2038" max="2038" width="20.28515625" style="20" customWidth="1"/>
    <col min="2039" max="2039" width="24.7109375" style="20" customWidth="1"/>
    <col min="2040" max="2040" width="35.7109375" style="20" customWidth="1"/>
    <col min="2041" max="2041" width="5" style="20" customWidth="1"/>
    <col min="2042" max="2042" width="12.85546875" style="20" customWidth="1"/>
    <col min="2043" max="2043" width="10.7109375" style="20" customWidth="1"/>
    <col min="2044" max="2044" width="7" style="20" customWidth="1"/>
    <col min="2045" max="2045" width="12.28515625" style="20" customWidth="1"/>
    <col min="2046" max="2046" width="10.7109375" style="20" customWidth="1"/>
    <col min="2047" max="2047" width="10.85546875" style="20" customWidth="1"/>
    <col min="2048" max="2048" width="8.85546875" style="20" customWidth="1"/>
    <col min="2049" max="2049" width="13.85546875" style="20" customWidth="1"/>
    <col min="2050" max="2050" width="20.42578125" style="20" customWidth="1"/>
    <col min="2051" max="2051" width="12.28515625" style="20" customWidth="1"/>
    <col min="2052" max="2052" width="19.28515625" style="20" customWidth="1"/>
    <col min="2053" max="2053" width="11.85546875" style="20" customWidth="1"/>
    <col min="2054" max="2054" width="9.140625" style="20" customWidth="1"/>
    <col min="2055" max="2055" width="13.42578125" style="20" customWidth="1"/>
    <col min="2056" max="2056" width="15.28515625" style="20" customWidth="1"/>
    <col min="2057" max="2057" width="15.42578125" style="20" customWidth="1"/>
    <col min="2058" max="2059" width="14.42578125" style="20" customWidth="1"/>
    <col min="2060" max="2060" width="5" style="20" customWidth="1"/>
    <col min="2061" max="2063" width="15.140625" style="20" customWidth="1"/>
    <col min="2064" max="2064" width="4.28515625" style="20" customWidth="1"/>
    <col min="2065" max="2065" width="16" style="20" customWidth="1"/>
    <col min="2066" max="2066" width="17.140625" style="20" customWidth="1"/>
    <col min="2067" max="2067" width="18.28515625" style="20" customWidth="1"/>
    <col min="2068" max="2068" width="4.85546875" style="20" customWidth="1"/>
    <col min="2069" max="2069" width="16" style="20" customWidth="1"/>
    <col min="2070" max="2070" width="17.140625" style="20" customWidth="1"/>
    <col min="2071" max="2071" width="18.28515625" style="20" customWidth="1"/>
    <col min="2072" max="2072" width="13.7109375" style="20" customWidth="1"/>
    <col min="2073" max="2073" width="16" style="20" customWidth="1"/>
    <col min="2074" max="2074" width="17.140625" style="20" customWidth="1"/>
    <col min="2075" max="2075" width="18.28515625" style="20" customWidth="1"/>
    <col min="2076" max="2076" width="13.7109375" style="20" customWidth="1"/>
    <col min="2077" max="2077" width="16" style="20" customWidth="1"/>
    <col min="2078" max="2078" width="17.140625" style="20" customWidth="1"/>
    <col min="2079" max="2079" width="18.28515625" style="20" customWidth="1"/>
    <col min="2080" max="2080" width="13.7109375" style="20" customWidth="1"/>
    <col min="2081" max="2081" width="16" style="20" customWidth="1"/>
    <col min="2082" max="2082" width="17.140625" style="20" customWidth="1"/>
    <col min="2083" max="2086" width="18.28515625" style="20" customWidth="1"/>
    <col min="2087" max="2087" width="15" style="20" customWidth="1"/>
    <col min="2088" max="2088" width="15.7109375" style="20" customWidth="1"/>
    <col min="2089" max="2089" width="49" style="20" customWidth="1"/>
    <col min="2090" max="2090" width="19.42578125" style="20" customWidth="1"/>
    <col min="2091" max="2091" width="14.5703125" style="20" customWidth="1"/>
    <col min="2092" max="2092" width="12.28515625" style="20" customWidth="1"/>
    <col min="2093" max="2093" width="14.5703125" style="20" customWidth="1"/>
    <col min="2094" max="2094" width="11.7109375" style="20" customWidth="1"/>
    <col min="2095" max="2095" width="14" style="20" customWidth="1"/>
    <col min="2096" max="2096" width="20.5703125" style="20" customWidth="1"/>
    <col min="2097" max="2097" width="11.7109375" style="20" customWidth="1"/>
    <col min="2098" max="2098" width="10.85546875" style="20" customWidth="1"/>
    <col min="2099" max="2292" width="9.140625" style="20"/>
    <col min="2293" max="2293" width="7.42578125" style="20" customWidth="1"/>
    <col min="2294" max="2294" width="20.28515625" style="20" customWidth="1"/>
    <col min="2295" max="2295" width="24.7109375" style="20" customWidth="1"/>
    <col min="2296" max="2296" width="35.7109375" style="20" customWidth="1"/>
    <col min="2297" max="2297" width="5" style="20" customWidth="1"/>
    <col min="2298" max="2298" width="12.85546875" style="20" customWidth="1"/>
    <col min="2299" max="2299" width="10.7109375" style="20" customWidth="1"/>
    <col min="2300" max="2300" width="7" style="20" customWidth="1"/>
    <col min="2301" max="2301" width="12.28515625" style="20" customWidth="1"/>
    <col min="2302" max="2302" width="10.7109375" style="20" customWidth="1"/>
    <col min="2303" max="2303" width="10.85546875" style="20" customWidth="1"/>
    <col min="2304" max="2304" width="8.85546875" style="20" customWidth="1"/>
    <col min="2305" max="2305" width="13.85546875" style="20" customWidth="1"/>
    <col min="2306" max="2306" width="20.42578125" style="20" customWidth="1"/>
    <col min="2307" max="2307" width="12.28515625" style="20" customWidth="1"/>
    <col min="2308" max="2308" width="19.28515625" style="20" customWidth="1"/>
    <col min="2309" max="2309" width="11.85546875" style="20" customWidth="1"/>
    <col min="2310" max="2310" width="9.140625" style="20" customWidth="1"/>
    <col min="2311" max="2311" width="13.42578125" style="20" customWidth="1"/>
    <col min="2312" max="2312" width="15.28515625" style="20" customWidth="1"/>
    <col min="2313" max="2313" width="15.42578125" style="20" customWidth="1"/>
    <col min="2314" max="2315" width="14.42578125" style="20" customWidth="1"/>
    <col min="2316" max="2316" width="5" style="20" customWidth="1"/>
    <col min="2317" max="2319" width="15.140625" style="20" customWidth="1"/>
    <col min="2320" max="2320" width="4.28515625" style="20" customWidth="1"/>
    <col min="2321" max="2321" width="16" style="20" customWidth="1"/>
    <col min="2322" max="2322" width="17.140625" style="20" customWidth="1"/>
    <col min="2323" max="2323" width="18.28515625" style="20" customWidth="1"/>
    <col min="2324" max="2324" width="4.85546875" style="20" customWidth="1"/>
    <col min="2325" max="2325" width="16" style="20" customWidth="1"/>
    <col min="2326" max="2326" width="17.140625" style="20" customWidth="1"/>
    <col min="2327" max="2327" width="18.28515625" style="20" customWidth="1"/>
    <col min="2328" max="2328" width="13.7109375" style="20" customWidth="1"/>
    <col min="2329" max="2329" width="16" style="20" customWidth="1"/>
    <col min="2330" max="2330" width="17.140625" style="20" customWidth="1"/>
    <col min="2331" max="2331" width="18.28515625" style="20" customWidth="1"/>
    <col min="2332" max="2332" width="13.7109375" style="20" customWidth="1"/>
    <col min="2333" max="2333" width="16" style="20" customWidth="1"/>
    <col min="2334" max="2334" width="17.140625" style="20" customWidth="1"/>
    <col min="2335" max="2335" width="18.28515625" style="20" customWidth="1"/>
    <col min="2336" max="2336" width="13.7109375" style="20" customWidth="1"/>
    <col min="2337" max="2337" width="16" style="20" customWidth="1"/>
    <col min="2338" max="2338" width="17.140625" style="20" customWidth="1"/>
    <col min="2339" max="2342" width="18.28515625" style="20" customWidth="1"/>
    <col min="2343" max="2343" width="15" style="20" customWidth="1"/>
    <col min="2344" max="2344" width="15.7109375" style="20" customWidth="1"/>
    <col min="2345" max="2345" width="49" style="20" customWidth="1"/>
    <col min="2346" max="2346" width="19.42578125" style="20" customWidth="1"/>
    <col min="2347" max="2347" width="14.5703125" style="20" customWidth="1"/>
    <col min="2348" max="2348" width="12.28515625" style="20" customWidth="1"/>
    <col min="2349" max="2349" width="14.5703125" style="20" customWidth="1"/>
    <col min="2350" max="2350" width="11.7109375" style="20" customWidth="1"/>
    <col min="2351" max="2351" width="14" style="20" customWidth="1"/>
    <col min="2352" max="2352" width="20.5703125" style="20" customWidth="1"/>
    <col min="2353" max="2353" width="11.7109375" style="20" customWidth="1"/>
    <col min="2354" max="2354" width="10.85546875" style="20" customWidth="1"/>
    <col min="2355" max="2548" width="9.140625" style="20"/>
    <col min="2549" max="2549" width="7.42578125" style="20" customWidth="1"/>
    <col min="2550" max="2550" width="20.28515625" style="20" customWidth="1"/>
    <col min="2551" max="2551" width="24.7109375" style="20" customWidth="1"/>
    <col min="2552" max="2552" width="35.7109375" style="20" customWidth="1"/>
    <col min="2553" max="2553" width="5" style="20" customWidth="1"/>
    <col min="2554" max="2554" width="12.85546875" style="20" customWidth="1"/>
    <col min="2555" max="2555" width="10.7109375" style="20" customWidth="1"/>
    <col min="2556" max="2556" width="7" style="20" customWidth="1"/>
    <col min="2557" max="2557" width="12.28515625" style="20" customWidth="1"/>
    <col min="2558" max="2558" width="10.7109375" style="20" customWidth="1"/>
    <col min="2559" max="2559" width="10.85546875" style="20" customWidth="1"/>
    <col min="2560" max="2560" width="8.85546875" style="20" customWidth="1"/>
    <col min="2561" max="2561" width="13.85546875" style="20" customWidth="1"/>
    <col min="2562" max="2562" width="20.42578125" style="20" customWidth="1"/>
    <col min="2563" max="2563" width="12.28515625" style="20" customWidth="1"/>
    <col min="2564" max="2564" width="19.28515625" style="20" customWidth="1"/>
    <col min="2565" max="2565" width="11.85546875" style="20" customWidth="1"/>
    <col min="2566" max="2566" width="9.140625" style="20" customWidth="1"/>
    <col min="2567" max="2567" width="13.42578125" style="20" customWidth="1"/>
    <col min="2568" max="2568" width="15.28515625" style="20" customWidth="1"/>
    <col min="2569" max="2569" width="15.42578125" style="20" customWidth="1"/>
    <col min="2570" max="2571" width="14.42578125" style="20" customWidth="1"/>
    <col min="2572" max="2572" width="5" style="20" customWidth="1"/>
    <col min="2573" max="2575" width="15.140625" style="20" customWidth="1"/>
    <col min="2576" max="2576" width="4.28515625" style="20" customWidth="1"/>
    <col min="2577" max="2577" width="16" style="20" customWidth="1"/>
    <col min="2578" max="2578" width="17.140625" style="20" customWidth="1"/>
    <col min="2579" max="2579" width="18.28515625" style="20" customWidth="1"/>
    <col min="2580" max="2580" width="4.85546875" style="20" customWidth="1"/>
    <col min="2581" max="2581" width="16" style="20" customWidth="1"/>
    <col min="2582" max="2582" width="17.140625" style="20" customWidth="1"/>
    <col min="2583" max="2583" width="18.28515625" style="20" customWidth="1"/>
    <col min="2584" max="2584" width="13.7109375" style="20" customWidth="1"/>
    <col min="2585" max="2585" width="16" style="20" customWidth="1"/>
    <col min="2586" max="2586" width="17.140625" style="20" customWidth="1"/>
    <col min="2587" max="2587" width="18.28515625" style="20" customWidth="1"/>
    <col min="2588" max="2588" width="13.7109375" style="20" customWidth="1"/>
    <col min="2589" max="2589" width="16" style="20" customWidth="1"/>
    <col min="2590" max="2590" width="17.140625" style="20" customWidth="1"/>
    <col min="2591" max="2591" width="18.28515625" style="20" customWidth="1"/>
    <col min="2592" max="2592" width="13.7109375" style="20" customWidth="1"/>
    <col min="2593" max="2593" width="16" style="20" customWidth="1"/>
    <col min="2594" max="2594" width="17.140625" style="20" customWidth="1"/>
    <col min="2595" max="2598" width="18.28515625" style="20" customWidth="1"/>
    <col min="2599" max="2599" width="15" style="20" customWidth="1"/>
    <col min="2600" max="2600" width="15.7109375" style="20" customWidth="1"/>
    <col min="2601" max="2601" width="49" style="20" customWidth="1"/>
    <col min="2602" max="2602" width="19.42578125" style="20" customWidth="1"/>
    <col min="2603" max="2603" width="14.5703125" style="20" customWidth="1"/>
    <col min="2604" max="2604" width="12.28515625" style="20" customWidth="1"/>
    <col min="2605" max="2605" width="14.5703125" style="20" customWidth="1"/>
    <col min="2606" max="2606" width="11.7109375" style="20" customWidth="1"/>
    <col min="2607" max="2607" width="14" style="20" customWidth="1"/>
    <col min="2608" max="2608" width="20.5703125" style="20" customWidth="1"/>
    <col min="2609" max="2609" width="11.7109375" style="20" customWidth="1"/>
    <col min="2610" max="2610" width="10.85546875" style="20" customWidth="1"/>
    <col min="2611" max="2804" width="9.140625" style="20"/>
    <col min="2805" max="2805" width="7.42578125" style="20" customWidth="1"/>
    <col min="2806" max="2806" width="20.28515625" style="20" customWidth="1"/>
    <col min="2807" max="2807" width="24.7109375" style="20" customWidth="1"/>
    <col min="2808" max="2808" width="35.7109375" style="20" customWidth="1"/>
    <col min="2809" max="2809" width="5" style="20" customWidth="1"/>
    <col min="2810" max="2810" width="12.85546875" style="20" customWidth="1"/>
    <col min="2811" max="2811" width="10.7109375" style="20" customWidth="1"/>
    <col min="2812" max="2812" width="7" style="20" customWidth="1"/>
    <col min="2813" max="2813" width="12.28515625" style="20" customWidth="1"/>
    <col min="2814" max="2814" width="10.7109375" style="20" customWidth="1"/>
    <col min="2815" max="2815" width="10.85546875" style="20" customWidth="1"/>
    <col min="2816" max="2816" width="8.85546875" style="20" customWidth="1"/>
    <col min="2817" max="2817" width="13.85546875" style="20" customWidth="1"/>
    <col min="2818" max="2818" width="20.42578125" style="20" customWidth="1"/>
    <col min="2819" max="2819" width="12.28515625" style="20" customWidth="1"/>
    <col min="2820" max="2820" width="19.28515625" style="20" customWidth="1"/>
    <col min="2821" max="2821" width="11.85546875" style="20" customWidth="1"/>
    <col min="2822" max="2822" width="9.140625" style="20" customWidth="1"/>
    <col min="2823" max="2823" width="13.42578125" style="20" customWidth="1"/>
    <col min="2824" max="2824" width="15.28515625" style="20" customWidth="1"/>
    <col min="2825" max="2825" width="15.42578125" style="20" customWidth="1"/>
    <col min="2826" max="2827" width="14.42578125" style="20" customWidth="1"/>
    <col min="2828" max="2828" width="5" style="20" customWidth="1"/>
    <col min="2829" max="2831" width="15.140625" style="20" customWidth="1"/>
    <col min="2832" max="2832" width="4.28515625" style="20" customWidth="1"/>
    <col min="2833" max="2833" width="16" style="20" customWidth="1"/>
    <col min="2834" max="2834" width="17.140625" style="20" customWidth="1"/>
    <col min="2835" max="2835" width="18.28515625" style="20" customWidth="1"/>
    <col min="2836" max="2836" width="4.85546875" style="20" customWidth="1"/>
    <col min="2837" max="2837" width="16" style="20" customWidth="1"/>
    <col min="2838" max="2838" width="17.140625" style="20" customWidth="1"/>
    <col min="2839" max="2839" width="18.28515625" style="20" customWidth="1"/>
    <col min="2840" max="2840" width="13.7109375" style="20" customWidth="1"/>
    <col min="2841" max="2841" width="16" style="20" customWidth="1"/>
    <col min="2842" max="2842" width="17.140625" style="20" customWidth="1"/>
    <col min="2843" max="2843" width="18.28515625" style="20" customWidth="1"/>
    <col min="2844" max="2844" width="13.7109375" style="20" customWidth="1"/>
    <col min="2845" max="2845" width="16" style="20" customWidth="1"/>
    <col min="2846" max="2846" width="17.140625" style="20" customWidth="1"/>
    <col min="2847" max="2847" width="18.28515625" style="20" customWidth="1"/>
    <col min="2848" max="2848" width="13.7109375" style="20" customWidth="1"/>
    <col min="2849" max="2849" width="16" style="20" customWidth="1"/>
    <col min="2850" max="2850" width="17.140625" style="20" customWidth="1"/>
    <col min="2851" max="2854" width="18.28515625" style="20" customWidth="1"/>
    <col min="2855" max="2855" width="15" style="20" customWidth="1"/>
    <col min="2856" max="2856" width="15.7109375" style="20" customWidth="1"/>
    <col min="2857" max="2857" width="49" style="20" customWidth="1"/>
    <col min="2858" max="2858" width="19.42578125" style="20" customWidth="1"/>
    <col min="2859" max="2859" width="14.5703125" style="20" customWidth="1"/>
    <col min="2860" max="2860" width="12.28515625" style="20" customWidth="1"/>
    <col min="2861" max="2861" width="14.5703125" style="20" customWidth="1"/>
    <col min="2862" max="2862" width="11.7109375" style="20" customWidth="1"/>
    <col min="2863" max="2863" width="14" style="20" customWidth="1"/>
    <col min="2864" max="2864" width="20.5703125" style="20" customWidth="1"/>
    <col min="2865" max="2865" width="11.7109375" style="20" customWidth="1"/>
    <col min="2866" max="2866" width="10.85546875" style="20" customWidth="1"/>
    <col min="2867" max="3060" width="9.140625" style="20"/>
    <col min="3061" max="3061" width="7.42578125" style="20" customWidth="1"/>
    <col min="3062" max="3062" width="20.28515625" style="20" customWidth="1"/>
    <col min="3063" max="3063" width="24.7109375" style="20" customWidth="1"/>
    <col min="3064" max="3064" width="35.7109375" style="20" customWidth="1"/>
    <col min="3065" max="3065" width="5" style="20" customWidth="1"/>
    <col min="3066" max="3066" width="12.85546875" style="20" customWidth="1"/>
    <col min="3067" max="3067" width="10.7109375" style="20" customWidth="1"/>
    <col min="3068" max="3068" width="7" style="20" customWidth="1"/>
    <col min="3069" max="3069" width="12.28515625" style="20" customWidth="1"/>
    <col min="3070" max="3070" width="10.7109375" style="20" customWidth="1"/>
    <col min="3071" max="3071" width="10.85546875" style="20" customWidth="1"/>
    <col min="3072" max="3072" width="8.85546875" style="20" customWidth="1"/>
    <col min="3073" max="3073" width="13.85546875" style="20" customWidth="1"/>
    <col min="3074" max="3074" width="20.42578125" style="20" customWidth="1"/>
    <col min="3075" max="3075" width="12.28515625" style="20" customWidth="1"/>
    <col min="3076" max="3076" width="19.28515625" style="20" customWidth="1"/>
    <col min="3077" max="3077" width="11.85546875" style="20" customWidth="1"/>
    <col min="3078" max="3078" width="9.140625" style="20" customWidth="1"/>
    <col min="3079" max="3079" width="13.42578125" style="20" customWidth="1"/>
    <col min="3080" max="3080" width="15.28515625" style="20" customWidth="1"/>
    <col min="3081" max="3081" width="15.42578125" style="20" customWidth="1"/>
    <col min="3082" max="3083" width="14.42578125" style="20" customWidth="1"/>
    <col min="3084" max="3084" width="5" style="20" customWidth="1"/>
    <col min="3085" max="3087" width="15.140625" style="20" customWidth="1"/>
    <col min="3088" max="3088" width="4.28515625" style="20" customWidth="1"/>
    <col min="3089" max="3089" width="16" style="20" customWidth="1"/>
    <col min="3090" max="3090" width="17.140625" style="20" customWidth="1"/>
    <col min="3091" max="3091" width="18.28515625" style="20" customWidth="1"/>
    <col min="3092" max="3092" width="4.85546875" style="20" customWidth="1"/>
    <col min="3093" max="3093" width="16" style="20" customWidth="1"/>
    <col min="3094" max="3094" width="17.140625" style="20" customWidth="1"/>
    <col min="3095" max="3095" width="18.28515625" style="20" customWidth="1"/>
    <col min="3096" max="3096" width="13.7109375" style="20" customWidth="1"/>
    <col min="3097" max="3097" width="16" style="20" customWidth="1"/>
    <col min="3098" max="3098" width="17.140625" style="20" customWidth="1"/>
    <col min="3099" max="3099" width="18.28515625" style="20" customWidth="1"/>
    <col min="3100" max="3100" width="13.7109375" style="20" customWidth="1"/>
    <col min="3101" max="3101" width="16" style="20" customWidth="1"/>
    <col min="3102" max="3102" width="17.140625" style="20" customWidth="1"/>
    <col min="3103" max="3103" width="18.28515625" style="20" customWidth="1"/>
    <col min="3104" max="3104" width="13.7109375" style="20" customWidth="1"/>
    <col min="3105" max="3105" width="16" style="20" customWidth="1"/>
    <col min="3106" max="3106" width="17.140625" style="20" customWidth="1"/>
    <col min="3107" max="3110" width="18.28515625" style="20" customWidth="1"/>
    <col min="3111" max="3111" width="15" style="20" customWidth="1"/>
    <col min="3112" max="3112" width="15.7109375" style="20" customWidth="1"/>
    <col min="3113" max="3113" width="49" style="20" customWidth="1"/>
    <col min="3114" max="3114" width="19.42578125" style="20" customWidth="1"/>
    <col min="3115" max="3115" width="14.5703125" style="20" customWidth="1"/>
    <col min="3116" max="3116" width="12.28515625" style="20" customWidth="1"/>
    <col min="3117" max="3117" width="14.5703125" style="20" customWidth="1"/>
    <col min="3118" max="3118" width="11.7109375" style="20" customWidth="1"/>
    <col min="3119" max="3119" width="14" style="20" customWidth="1"/>
    <col min="3120" max="3120" width="20.5703125" style="20" customWidth="1"/>
    <col min="3121" max="3121" width="11.7109375" style="20" customWidth="1"/>
    <col min="3122" max="3122" width="10.85546875" style="20" customWidth="1"/>
    <col min="3123" max="3316" width="9.140625" style="20"/>
    <col min="3317" max="3317" width="7.42578125" style="20" customWidth="1"/>
    <col min="3318" max="3318" width="20.28515625" style="20" customWidth="1"/>
    <col min="3319" max="3319" width="24.7109375" style="20" customWidth="1"/>
    <col min="3320" max="3320" width="35.7109375" style="20" customWidth="1"/>
    <col min="3321" max="3321" width="5" style="20" customWidth="1"/>
    <col min="3322" max="3322" width="12.85546875" style="20" customWidth="1"/>
    <col min="3323" max="3323" width="10.7109375" style="20" customWidth="1"/>
    <col min="3324" max="3324" width="7" style="20" customWidth="1"/>
    <col min="3325" max="3325" width="12.28515625" style="20" customWidth="1"/>
    <col min="3326" max="3326" width="10.7109375" style="20" customWidth="1"/>
    <col min="3327" max="3327" width="10.85546875" style="20" customWidth="1"/>
    <col min="3328" max="3328" width="8.85546875" style="20" customWidth="1"/>
    <col min="3329" max="3329" width="13.85546875" style="20" customWidth="1"/>
    <col min="3330" max="3330" width="20.42578125" style="20" customWidth="1"/>
    <col min="3331" max="3331" width="12.28515625" style="20" customWidth="1"/>
    <col min="3332" max="3332" width="19.28515625" style="20" customWidth="1"/>
    <col min="3333" max="3333" width="11.85546875" style="20" customWidth="1"/>
    <col min="3334" max="3334" width="9.140625" style="20" customWidth="1"/>
    <col min="3335" max="3335" width="13.42578125" style="20" customWidth="1"/>
    <col min="3336" max="3336" width="15.28515625" style="20" customWidth="1"/>
    <col min="3337" max="3337" width="15.42578125" style="20" customWidth="1"/>
    <col min="3338" max="3339" width="14.42578125" style="20" customWidth="1"/>
    <col min="3340" max="3340" width="5" style="20" customWidth="1"/>
    <col min="3341" max="3343" width="15.140625" style="20" customWidth="1"/>
    <col min="3344" max="3344" width="4.28515625" style="20" customWidth="1"/>
    <col min="3345" max="3345" width="16" style="20" customWidth="1"/>
    <col min="3346" max="3346" width="17.140625" style="20" customWidth="1"/>
    <col min="3347" max="3347" width="18.28515625" style="20" customWidth="1"/>
    <col min="3348" max="3348" width="4.85546875" style="20" customWidth="1"/>
    <col min="3349" max="3349" width="16" style="20" customWidth="1"/>
    <col min="3350" max="3350" width="17.140625" style="20" customWidth="1"/>
    <col min="3351" max="3351" width="18.28515625" style="20" customWidth="1"/>
    <col min="3352" max="3352" width="13.7109375" style="20" customWidth="1"/>
    <col min="3353" max="3353" width="16" style="20" customWidth="1"/>
    <col min="3354" max="3354" width="17.140625" style="20" customWidth="1"/>
    <col min="3355" max="3355" width="18.28515625" style="20" customWidth="1"/>
    <col min="3356" max="3356" width="13.7109375" style="20" customWidth="1"/>
    <col min="3357" max="3357" width="16" style="20" customWidth="1"/>
    <col min="3358" max="3358" width="17.140625" style="20" customWidth="1"/>
    <col min="3359" max="3359" width="18.28515625" style="20" customWidth="1"/>
    <col min="3360" max="3360" width="13.7109375" style="20" customWidth="1"/>
    <col min="3361" max="3361" width="16" style="20" customWidth="1"/>
    <col min="3362" max="3362" width="17.140625" style="20" customWidth="1"/>
    <col min="3363" max="3366" width="18.28515625" style="20" customWidth="1"/>
    <col min="3367" max="3367" width="15" style="20" customWidth="1"/>
    <col min="3368" max="3368" width="15.7109375" style="20" customWidth="1"/>
    <col min="3369" max="3369" width="49" style="20" customWidth="1"/>
    <col min="3370" max="3370" width="19.42578125" style="20" customWidth="1"/>
    <col min="3371" max="3371" width="14.5703125" style="20" customWidth="1"/>
    <col min="3372" max="3372" width="12.28515625" style="20" customWidth="1"/>
    <col min="3373" max="3373" width="14.5703125" style="20" customWidth="1"/>
    <col min="3374" max="3374" width="11.7109375" style="20" customWidth="1"/>
    <col min="3375" max="3375" width="14" style="20" customWidth="1"/>
    <col min="3376" max="3376" width="20.5703125" style="20" customWidth="1"/>
    <col min="3377" max="3377" width="11.7109375" style="20" customWidth="1"/>
    <col min="3378" max="3378" width="10.85546875" style="20" customWidth="1"/>
    <col min="3379" max="3572" width="9.140625" style="20"/>
    <col min="3573" max="3573" width="7.42578125" style="20" customWidth="1"/>
    <col min="3574" max="3574" width="20.28515625" style="20" customWidth="1"/>
    <col min="3575" max="3575" width="24.7109375" style="20" customWidth="1"/>
    <col min="3576" max="3576" width="35.7109375" style="20" customWidth="1"/>
    <col min="3577" max="3577" width="5" style="20" customWidth="1"/>
    <col min="3578" max="3578" width="12.85546875" style="20" customWidth="1"/>
    <col min="3579" max="3579" width="10.7109375" style="20" customWidth="1"/>
    <col min="3580" max="3580" width="7" style="20" customWidth="1"/>
    <col min="3581" max="3581" width="12.28515625" style="20" customWidth="1"/>
    <col min="3582" max="3582" width="10.7109375" style="20" customWidth="1"/>
    <col min="3583" max="3583" width="10.85546875" style="20" customWidth="1"/>
    <col min="3584" max="3584" width="8.85546875" style="20" customWidth="1"/>
    <col min="3585" max="3585" width="13.85546875" style="20" customWidth="1"/>
    <col min="3586" max="3586" width="20.42578125" style="20" customWidth="1"/>
    <col min="3587" max="3587" width="12.28515625" style="20" customWidth="1"/>
    <col min="3588" max="3588" width="19.28515625" style="20" customWidth="1"/>
    <col min="3589" max="3589" width="11.85546875" style="20" customWidth="1"/>
    <col min="3590" max="3590" width="9.140625" style="20" customWidth="1"/>
    <col min="3591" max="3591" width="13.42578125" style="20" customWidth="1"/>
    <col min="3592" max="3592" width="15.28515625" style="20" customWidth="1"/>
    <col min="3593" max="3593" width="15.42578125" style="20" customWidth="1"/>
    <col min="3594" max="3595" width="14.42578125" style="20" customWidth="1"/>
    <col min="3596" max="3596" width="5" style="20" customWidth="1"/>
    <col min="3597" max="3599" width="15.140625" style="20" customWidth="1"/>
    <col min="3600" max="3600" width="4.28515625" style="20" customWidth="1"/>
    <col min="3601" max="3601" width="16" style="20" customWidth="1"/>
    <col min="3602" max="3602" width="17.140625" style="20" customWidth="1"/>
    <col min="3603" max="3603" width="18.28515625" style="20" customWidth="1"/>
    <col min="3604" max="3604" width="4.85546875" style="20" customWidth="1"/>
    <col min="3605" max="3605" width="16" style="20" customWidth="1"/>
    <col min="3606" max="3606" width="17.140625" style="20" customWidth="1"/>
    <col min="3607" max="3607" width="18.28515625" style="20" customWidth="1"/>
    <col min="3608" max="3608" width="13.7109375" style="20" customWidth="1"/>
    <col min="3609" max="3609" width="16" style="20" customWidth="1"/>
    <col min="3610" max="3610" width="17.140625" style="20" customWidth="1"/>
    <col min="3611" max="3611" width="18.28515625" style="20" customWidth="1"/>
    <col min="3612" max="3612" width="13.7109375" style="20" customWidth="1"/>
    <col min="3613" max="3613" width="16" style="20" customWidth="1"/>
    <col min="3614" max="3614" width="17.140625" style="20" customWidth="1"/>
    <col min="3615" max="3615" width="18.28515625" style="20" customWidth="1"/>
    <col min="3616" max="3616" width="13.7109375" style="20" customWidth="1"/>
    <col min="3617" max="3617" width="16" style="20" customWidth="1"/>
    <col min="3618" max="3618" width="17.140625" style="20" customWidth="1"/>
    <col min="3619" max="3622" width="18.28515625" style="20" customWidth="1"/>
    <col min="3623" max="3623" width="15" style="20" customWidth="1"/>
    <col min="3624" max="3624" width="15.7109375" style="20" customWidth="1"/>
    <col min="3625" max="3625" width="49" style="20" customWidth="1"/>
    <col min="3626" max="3626" width="19.42578125" style="20" customWidth="1"/>
    <col min="3627" max="3627" width="14.5703125" style="20" customWidth="1"/>
    <col min="3628" max="3628" width="12.28515625" style="20" customWidth="1"/>
    <col min="3629" max="3629" width="14.5703125" style="20" customWidth="1"/>
    <col min="3630" max="3630" width="11.7109375" style="20" customWidth="1"/>
    <col min="3631" max="3631" width="14" style="20" customWidth="1"/>
    <col min="3632" max="3632" width="20.5703125" style="20" customWidth="1"/>
    <col min="3633" max="3633" width="11.7109375" style="20" customWidth="1"/>
    <col min="3634" max="3634" width="10.85546875" style="20" customWidth="1"/>
    <col min="3635" max="3828" width="9.140625" style="20"/>
    <col min="3829" max="3829" width="7.42578125" style="20" customWidth="1"/>
    <col min="3830" max="3830" width="20.28515625" style="20" customWidth="1"/>
    <col min="3831" max="3831" width="24.7109375" style="20" customWidth="1"/>
    <col min="3832" max="3832" width="35.7109375" style="20" customWidth="1"/>
    <col min="3833" max="3833" width="5" style="20" customWidth="1"/>
    <col min="3834" max="3834" width="12.85546875" style="20" customWidth="1"/>
    <col min="3835" max="3835" width="10.7109375" style="20" customWidth="1"/>
    <col min="3836" max="3836" width="7" style="20" customWidth="1"/>
    <col min="3837" max="3837" width="12.28515625" style="20" customWidth="1"/>
    <col min="3838" max="3838" width="10.7109375" style="20" customWidth="1"/>
    <col min="3839" max="3839" width="10.85546875" style="20" customWidth="1"/>
    <col min="3840" max="3840" width="8.85546875" style="20" customWidth="1"/>
    <col min="3841" max="3841" width="13.85546875" style="20" customWidth="1"/>
    <col min="3842" max="3842" width="20.42578125" style="20" customWidth="1"/>
    <col min="3843" max="3843" width="12.28515625" style="20" customWidth="1"/>
    <col min="3844" max="3844" width="19.28515625" style="20" customWidth="1"/>
    <col min="3845" max="3845" width="11.85546875" style="20" customWidth="1"/>
    <col min="3846" max="3846" width="9.140625" style="20" customWidth="1"/>
    <col min="3847" max="3847" width="13.42578125" style="20" customWidth="1"/>
    <col min="3848" max="3848" width="15.28515625" style="20" customWidth="1"/>
    <col min="3849" max="3849" width="15.42578125" style="20" customWidth="1"/>
    <col min="3850" max="3851" width="14.42578125" style="20" customWidth="1"/>
    <col min="3852" max="3852" width="5" style="20" customWidth="1"/>
    <col min="3853" max="3855" width="15.140625" style="20" customWidth="1"/>
    <col min="3856" max="3856" width="4.28515625" style="20" customWidth="1"/>
    <col min="3857" max="3857" width="16" style="20" customWidth="1"/>
    <col min="3858" max="3858" width="17.140625" style="20" customWidth="1"/>
    <col min="3859" max="3859" width="18.28515625" style="20" customWidth="1"/>
    <col min="3860" max="3860" width="4.85546875" style="20" customWidth="1"/>
    <col min="3861" max="3861" width="16" style="20" customWidth="1"/>
    <col min="3862" max="3862" width="17.140625" style="20" customWidth="1"/>
    <col min="3863" max="3863" width="18.28515625" style="20" customWidth="1"/>
    <col min="3864" max="3864" width="13.7109375" style="20" customWidth="1"/>
    <col min="3865" max="3865" width="16" style="20" customWidth="1"/>
    <col min="3866" max="3866" width="17.140625" style="20" customWidth="1"/>
    <col min="3867" max="3867" width="18.28515625" style="20" customWidth="1"/>
    <col min="3868" max="3868" width="13.7109375" style="20" customWidth="1"/>
    <col min="3869" max="3869" width="16" style="20" customWidth="1"/>
    <col min="3870" max="3870" width="17.140625" style="20" customWidth="1"/>
    <col min="3871" max="3871" width="18.28515625" style="20" customWidth="1"/>
    <col min="3872" max="3872" width="13.7109375" style="20" customWidth="1"/>
    <col min="3873" max="3873" width="16" style="20" customWidth="1"/>
    <col min="3874" max="3874" width="17.140625" style="20" customWidth="1"/>
    <col min="3875" max="3878" width="18.28515625" style="20" customWidth="1"/>
    <col min="3879" max="3879" width="15" style="20" customWidth="1"/>
    <col min="3880" max="3880" width="15.7109375" style="20" customWidth="1"/>
    <col min="3881" max="3881" width="49" style="20" customWidth="1"/>
    <col min="3882" max="3882" width="19.42578125" style="20" customWidth="1"/>
    <col min="3883" max="3883" width="14.5703125" style="20" customWidth="1"/>
    <col min="3884" max="3884" width="12.28515625" style="20" customWidth="1"/>
    <col min="3885" max="3885" width="14.5703125" style="20" customWidth="1"/>
    <col min="3886" max="3886" width="11.7109375" style="20" customWidth="1"/>
    <col min="3887" max="3887" width="14" style="20" customWidth="1"/>
    <col min="3888" max="3888" width="20.5703125" style="20" customWidth="1"/>
    <col min="3889" max="3889" width="11.7109375" style="20" customWidth="1"/>
    <col min="3890" max="3890" width="10.85546875" style="20" customWidth="1"/>
    <col min="3891" max="4084" width="9.140625" style="20"/>
    <col min="4085" max="4085" width="7.42578125" style="20" customWidth="1"/>
    <col min="4086" max="4086" width="20.28515625" style="20" customWidth="1"/>
    <col min="4087" max="4087" width="24.7109375" style="20" customWidth="1"/>
    <col min="4088" max="4088" width="35.7109375" style="20" customWidth="1"/>
    <col min="4089" max="4089" width="5" style="20" customWidth="1"/>
    <col min="4090" max="4090" width="12.85546875" style="20" customWidth="1"/>
    <col min="4091" max="4091" width="10.7109375" style="20" customWidth="1"/>
    <col min="4092" max="4092" width="7" style="20" customWidth="1"/>
    <col min="4093" max="4093" width="12.28515625" style="20" customWidth="1"/>
    <col min="4094" max="4094" width="10.7109375" style="20" customWidth="1"/>
    <col min="4095" max="4095" width="10.85546875" style="20" customWidth="1"/>
    <col min="4096" max="4096" width="8.85546875" style="20" customWidth="1"/>
    <col min="4097" max="4097" width="13.85546875" style="20" customWidth="1"/>
    <col min="4098" max="4098" width="20.42578125" style="20" customWidth="1"/>
    <col min="4099" max="4099" width="12.28515625" style="20" customWidth="1"/>
    <col min="4100" max="4100" width="19.28515625" style="20" customWidth="1"/>
    <col min="4101" max="4101" width="11.85546875" style="20" customWidth="1"/>
    <col min="4102" max="4102" width="9.140625" style="20" customWidth="1"/>
    <col min="4103" max="4103" width="13.42578125" style="20" customWidth="1"/>
    <col min="4104" max="4104" width="15.28515625" style="20" customWidth="1"/>
    <col min="4105" max="4105" width="15.42578125" style="20" customWidth="1"/>
    <col min="4106" max="4107" width="14.42578125" style="20" customWidth="1"/>
    <col min="4108" max="4108" width="5" style="20" customWidth="1"/>
    <col min="4109" max="4111" width="15.140625" style="20" customWidth="1"/>
    <col min="4112" max="4112" width="4.28515625" style="20" customWidth="1"/>
    <col min="4113" max="4113" width="16" style="20" customWidth="1"/>
    <col min="4114" max="4114" width="17.140625" style="20" customWidth="1"/>
    <col min="4115" max="4115" width="18.28515625" style="20" customWidth="1"/>
    <col min="4116" max="4116" width="4.85546875" style="20" customWidth="1"/>
    <col min="4117" max="4117" width="16" style="20" customWidth="1"/>
    <col min="4118" max="4118" width="17.140625" style="20" customWidth="1"/>
    <col min="4119" max="4119" width="18.28515625" style="20" customWidth="1"/>
    <col min="4120" max="4120" width="13.7109375" style="20" customWidth="1"/>
    <col min="4121" max="4121" width="16" style="20" customWidth="1"/>
    <col min="4122" max="4122" width="17.140625" style="20" customWidth="1"/>
    <col min="4123" max="4123" width="18.28515625" style="20" customWidth="1"/>
    <col min="4124" max="4124" width="13.7109375" style="20" customWidth="1"/>
    <col min="4125" max="4125" width="16" style="20" customWidth="1"/>
    <col min="4126" max="4126" width="17.140625" style="20" customWidth="1"/>
    <col min="4127" max="4127" width="18.28515625" style="20" customWidth="1"/>
    <col min="4128" max="4128" width="13.7109375" style="20" customWidth="1"/>
    <col min="4129" max="4129" width="16" style="20" customWidth="1"/>
    <col min="4130" max="4130" width="17.140625" style="20" customWidth="1"/>
    <col min="4131" max="4134" width="18.28515625" style="20" customWidth="1"/>
    <col min="4135" max="4135" width="15" style="20" customWidth="1"/>
    <col min="4136" max="4136" width="15.7109375" style="20" customWidth="1"/>
    <col min="4137" max="4137" width="49" style="20" customWidth="1"/>
    <col min="4138" max="4138" width="19.42578125" style="20" customWidth="1"/>
    <col min="4139" max="4139" width="14.5703125" style="20" customWidth="1"/>
    <col min="4140" max="4140" width="12.28515625" style="20" customWidth="1"/>
    <col min="4141" max="4141" width="14.5703125" style="20" customWidth="1"/>
    <col min="4142" max="4142" width="11.7109375" style="20" customWidth="1"/>
    <col min="4143" max="4143" width="14" style="20" customWidth="1"/>
    <col min="4144" max="4144" width="20.5703125" style="20" customWidth="1"/>
    <col min="4145" max="4145" width="11.7109375" style="20" customWidth="1"/>
    <col min="4146" max="4146" width="10.85546875" style="20" customWidth="1"/>
    <col min="4147" max="4340" width="9.140625" style="20"/>
    <col min="4341" max="4341" width="7.42578125" style="20" customWidth="1"/>
    <col min="4342" max="4342" width="20.28515625" style="20" customWidth="1"/>
    <col min="4343" max="4343" width="24.7109375" style="20" customWidth="1"/>
    <col min="4344" max="4344" width="35.7109375" style="20" customWidth="1"/>
    <col min="4345" max="4345" width="5" style="20" customWidth="1"/>
    <col min="4346" max="4346" width="12.85546875" style="20" customWidth="1"/>
    <col min="4347" max="4347" width="10.7109375" style="20" customWidth="1"/>
    <col min="4348" max="4348" width="7" style="20" customWidth="1"/>
    <col min="4349" max="4349" width="12.28515625" style="20" customWidth="1"/>
    <col min="4350" max="4350" width="10.7109375" style="20" customWidth="1"/>
    <col min="4351" max="4351" width="10.85546875" style="20" customWidth="1"/>
    <col min="4352" max="4352" width="8.85546875" style="20" customWidth="1"/>
    <col min="4353" max="4353" width="13.85546875" style="20" customWidth="1"/>
    <col min="4354" max="4354" width="20.42578125" style="20" customWidth="1"/>
    <col min="4355" max="4355" width="12.28515625" style="20" customWidth="1"/>
    <col min="4356" max="4356" width="19.28515625" style="20" customWidth="1"/>
    <col min="4357" max="4357" width="11.85546875" style="20" customWidth="1"/>
    <col min="4358" max="4358" width="9.140625" style="20" customWidth="1"/>
    <col min="4359" max="4359" width="13.42578125" style="20" customWidth="1"/>
    <col min="4360" max="4360" width="15.28515625" style="20" customWidth="1"/>
    <col min="4361" max="4361" width="15.42578125" style="20" customWidth="1"/>
    <col min="4362" max="4363" width="14.42578125" style="20" customWidth="1"/>
    <col min="4364" max="4364" width="5" style="20" customWidth="1"/>
    <col min="4365" max="4367" width="15.140625" style="20" customWidth="1"/>
    <col min="4368" max="4368" width="4.28515625" style="20" customWidth="1"/>
    <col min="4369" max="4369" width="16" style="20" customWidth="1"/>
    <col min="4370" max="4370" width="17.140625" style="20" customWidth="1"/>
    <col min="4371" max="4371" width="18.28515625" style="20" customWidth="1"/>
    <col min="4372" max="4372" width="4.85546875" style="20" customWidth="1"/>
    <col min="4373" max="4373" width="16" style="20" customWidth="1"/>
    <col min="4374" max="4374" width="17.140625" style="20" customWidth="1"/>
    <col min="4375" max="4375" width="18.28515625" style="20" customWidth="1"/>
    <col min="4376" max="4376" width="13.7109375" style="20" customWidth="1"/>
    <col min="4377" max="4377" width="16" style="20" customWidth="1"/>
    <col min="4378" max="4378" width="17.140625" style="20" customWidth="1"/>
    <col min="4379" max="4379" width="18.28515625" style="20" customWidth="1"/>
    <col min="4380" max="4380" width="13.7109375" style="20" customWidth="1"/>
    <col min="4381" max="4381" width="16" style="20" customWidth="1"/>
    <col min="4382" max="4382" width="17.140625" style="20" customWidth="1"/>
    <col min="4383" max="4383" width="18.28515625" style="20" customWidth="1"/>
    <col min="4384" max="4384" width="13.7109375" style="20" customWidth="1"/>
    <col min="4385" max="4385" width="16" style="20" customWidth="1"/>
    <col min="4386" max="4386" width="17.140625" style="20" customWidth="1"/>
    <col min="4387" max="4390" width="18.28515625" style="20" customWidth="1"/>
    <col min="4391" max="4391" width="15" style="20" customWidth="1"/>
    <col min="4392" max="4392" width="15.7109375" style="20" customWidth="1"/>
    <col min="4393" max="4393" width="49" style="20" customWidth="1"/>
    <col min="4394" max="4394" width="19.42578125" style="20" customWidth="1"/>
    <col min="4395" max="4395" width="14.5703125" style="20" customWidth="1"/>
    <col min="4396" max="4396" width="12.28515625" style="20" customWidth="1"/>
    <col min="4397" max="4397" width="14.5703125" style="20" customWidth="1"/>
    <col min="4398" max="4398" width="11.7109375" style="20" customWidth="1"/>
    <col min="4399" max="4399" width="14" style="20" customWidth="1"/>
    <col min="4400" max="4400" width="20.5703125" style="20" customWidth="1"/>
    <col min="4401" max="4401" width="11.7109375" style="20" customWidth="1"/>
    <col min="4402" max="4402" width="10.85546875" style="20" customWidth="1"/>
    <col min="4403" max="4596" width="9.140625" style="20"/>
    <col min="4597" max="4597" width="7.42578125" style="20" customWidth="1"/>
    <col min="4598" max="4598" width="20.28515625" style="20" customWidth="1"/>
    <col min="4599" max="4599" width="24.7109375" style="20" customWidth="1"/>
    <col min="4600" max="4600" width="35.7109375" style="20" customWidth="1"/>
    <col min="4601" max="4601" width="5" style="20" customWidth="1"/>
    <col min="4602" max="4602" width="12.85546875" style="20" customWidth="1"/>
    <col min="4603" max="4603" width="10.7109375" style="20" customWidth="1"/>
    <col min="4604" max="4604" width="7" style="20" customWidth="1"/>
    <col min="4605" max="4605" width="12.28515625" style="20" customWidth="1"/>
    <col min="4606" max="4606" width="10.7109375" style="20" customWidth="1"/>
    <col min="4607" max="4607" width="10.85546875" style="20" customWidth="1"/>
    <col min="4608" max="4608" width="8.85546875" style="20" customWidth="1"/>
    <col min="4609" max="4609" width="13.85546875" style="20" customWidth="1"/>
    <col min="4610" max="4610" width="20.42578125" style="20" customWidth="1"/>
    <col min="4611" max="4611" width="12.28515625" style="20" customWidth="1"/>
    <col min="4612" max="4612" width="19.28515625" style="20" customWidth="1"/>
    <col min="4613" max="4613" width="11.85546875" style="20" customWidth="1"/>
    <col min="4614" max="4614" width="9.140625" style="20" customWidth="1"/>
    <col min="4615" max="4615" width="13.42578125" style="20" customWidth="1"/>
    <col min="4616" max="4616" width="15.28515625" style="20" customWidth="1"/>
    <col min="4617" max="4617" width="15.42578125" style="20" customWidth="1"/>
    <col min="4618" max="4619" width="14.42578125" style="20" customWidth="1"/>
    <col min="4620" max="4620" width="5" style="20" customWidth="1"/>
    <col min="4621" max="4623" width="15.140625" style="20" customWidth="1"/>
    <col min="4624" max="4624" width="4.28515625" style="20" customWidth="1"/>
    <col min="4625" max="4625" width="16" style="20" customWidth="1"/>
    <col min="4626" max="4626" width="17.140625" style="20" customWidth="1"/>
    <col min="4627" max="4627" width="18.28515625" style="20" customWidth="1"/>
    <col min="4628" max="4628" width="4.85546875" style="20" customWidth="1"/>
    <col min="4629" max="4629" width="16" style="20" customWidth="1"/>
    <col min="4630" max="4630" width="17.140625" style="20" customWidth="1"/>
    <col min="4631" max="4631" width="18.28515625" style="20" customWidth="1"/>
    <col min="4632" max="4632" width="13.7109375" style="20" customWidth="1"/>
    <col min="4633" max="4633" width="16" style="20" customWidth="1"/>
    <col min="4634" max="4634" width="17.140625" style="20" customWidth="1"/>
    <col min="4635" max="4635" width="18.28515625" style="20" customWidth="1"/>
    <col min="4636" max="4636" width="13.7109375" style="20" customWidth="1"/>
    <col min="4637" max="4637" width="16" style="20" customWidth="1"/>
    <col min="4638" max="4638" width="17.140625" style="20" customWidth="1"/>
    <col min="4639" max="4639" width="18.28515625" style="20" customWidth="1"/>
    <col min="4640" max="4640" width="13.7109375" style="20" customWidth="1"/>
    <col min="4641" max="4641" width="16" style="20" customWidth="1"/>
    <col min="4642" max="4642" width="17.140625" style="20" customWidth="1"/>
    <col min="4643" max="4646" width="18.28515625" style="20" customWidth="1"/>
    <col min="4647" max="4647" width="15" style="20" customWidth="1"/>
    <col min="4648" max="4648" width="15.7109375" style="20" customWidth="1"/>
    <col min="4649" max="4649" width="49" style="20" customWidth="1"/>
    <col min="4650" max="4650" width="19.42578125" style="20" customWidth="1"/>
    <col min="4651" max="4651" width="14.5703125" style="20" customWidth="1"/>
    <col min="4652" max="4652" width="12.28515625" style="20" customWidth="1"/>
    <col min="4653" max="4653" width="14.5703125" style="20" customWidth="1"/>
    <col min="4654" max="4654" width="11.7109375" style="20" customWidth="1"/>
    <col min="4655" max="4655" width="14" style="20" customWidth="1"/>
    <col min="4656" max="4656" width="20.5703125" style="20" customWidth="1"/>
    <col min="4657" max="4657" width="11.7109375" style="20" customWidth="1"/>
    <col min="4658" max="4658" width="10.85546875" style="20" customWidth="1"/>
    <col min="4659" max="4852" width="9.140625" style="20"/>
    <col min="4853" max="4853" width="7.42578125" style="20" customWidth="1"/>
    <col min="4854" max="4854" width="20.28515625" style="20" customWidth="1"/>
    <col min="4855" max="4855" width="24.7109375" style="20" customWidth="1"/>
    <col min="4856" max="4856" width="35.7109375" style="20" customWidth="1"/>
    <col min="4857" max="4857" width="5" style="20" customWidth="1"/>
    <col min="4858" max="4858" width="12.85546875" style="20" customWidth="1"/>
    <col min="4859" max="4859" width="10.7109375" style="20" customWidth="1"/>
    <col min="4860" max="4860" width="7" style="20" customWidth="1"/>
    <col min="4861" max="4861" width="12.28515625" style="20" customWidth="1"/>
    <col min="4862" max="4862" width="10.7109375" style="20" customWidth="1"/>
    <col min="4863" max="4863" width="10.85546875" style="20" customWidth="1"/>
    <col min="4864" max="4864" width="8.85546875" style="20" customWidth="1"/>
    <col min="4865" max="4865" width="13.85546875" style="20" customWidth="1"/>
    <col min="4866" max="4866" width="20.42578125" style="20" customWidth="1"/>
    <col min="4867" max="4867" width="12.28515625" style="20" customWidth="1"/>
    <col min="4868" max="4868" width="19.28515625" style="20" customWidth="1"/>
    <col min="4869" max="4869" width="11.85546875" style="20" customWidth="1"/>
    <col min="4870" max="4870" width="9.140625" style="20" customWidth="1"/>
    <col min="4871" max="4871" width="13.42578125" style="20" customWidth="1"/>
    <col min="4872" max="4872" width="15.28515625" style="20" customWidth="1"/>
    <col min="4873" max="4873" width="15.42578125" style="20" customWidth="1"/>
    <col min="4874" max="4875" width="14.42578125" style="20" customWidth="1"/>
    <col min="4876" max="4876" width="5" style="20" customWidth="1"/>
    <col min="4877" max="4879" width="15.140625" style="20" customWidth="1"/>
    <col min="4880" max="4880" width="4.28515625" style="20" customWidth="1"/>
    <col min="4881" max="4881" width="16" style="20" customWidth="1"/>
    <col min="4882" max="4882" width="17.140625" style="20" customWidth="1"/>
    <col min="4883" max="4883" width="18.28515625" style="20" customWidth="1"/>
    <col min="4884" max="4884" width="4.85546875" style="20" customWidth="1"/>
    <col min="4885" max="4885" width="16" style="20" customWidth="1"/>
    <col min="4886" max="4886" width="17.140625" style="20" customWidth="1"/>
    <col min="4887" max="4887" width="18.28515625" style="20" customWidth="1"/>
    <col min="4888" max="4888" width="13.7109375" style="20" customWidth="1"/>
    <col min="4889" max="4889" width="16" style="20" customWidth="1"/>
    <col min="4890" max="4890" width="17.140625" style="20" customWidth="1"/>
    <col min="4891" max="4891" width="18.28515625" style="20" customWidth="1"/>
    <col min="4892" max="4892" width="13.7109375" style="20" customWidth="1"/>
    <col min="4893" max="4893" width="16" style="20" customWidth="1"/>
    <col min="4894" max="4894" width="17.140625" style="20" customWidth="1"/>
    <col min="4895" max="4895" width="18.28515625" style="20" customWidth="1"/>
    <col min="4896" max="4896" width="13.7109375" style="20" customWidth="1"/>
    <col min="4897" max="4897" width="16" style="20" customWidth="1"/>
    <col min="4898" max="4898" width="17.140625" style="20" customWidth="1"/>
    <col min="4899" max="4902" width="18.28515625" style="20" customWidth="1"/>
    <col min="4903" max="4903" width="15" style="20" customWidth="1"/>
    <col min="4904" max="4904" width="15.7109375" style="20" customWidth="1"/>
    <col min="4905" max="4905" width="49" style="20" customWidth="1"/>
    <col min="4906" max="4906" width="19.42578125" style="20" customWidth="1"/>
    <col min="4907" max="4907" width="14.5703125" style="20" customWidth="1"/>
    <col min="4908" max="4908" width="12.28515625" style="20" customWidth="1"/>
    <col min="4909" max="4909" width="14.5703125" style="20" customWidth="1"/>
    <col min="4910" max="4910" width="11.7109375" style="20" customWidth="1"/>
    <col min="4911" max="4911" width="14" style="20" customWidth="1"/>
    <col min="4912" max="4912" width="20.5703125" style="20" customWidth="1"/>
    <col min="4913" max="4913" width="11.7109375" style="20" customWidth="1"/>
    <col min="4914" max="4914" width="10.85546875" style="20" customWidth="1"/>
    <col min="4915" max="5108" width="9.140625" style="20"/>
    <col min="5109" max="5109" width="7.42578125" style="20" customWidth="1"/>
    <col min="5110" max="5110" width="20.28515625" style="20" customWidth="1"/>
    <col min="5111" max="5111" width="24.7109375" style="20" customWidth="1"/>
    <col min="5112" max="5112" width="35.7109375" style="20" customWidth="1"/>
    <col min="5113" max="5113" width="5" style="20" customWidth="1"/>
    <col min="5114" max="5114" width="12.85546875" style="20" customWidth="1"/>
    <col min="5115" max="5115" width="10.7109375" style="20" customWidth="1"/>
    <col min="5116" max="5116" width="7" style="20" customWidth="1"/>
    <col min="5117" max="5117" width="12.28515625" style="20" customWidth="1"/>
    <col min="5118" max="5118" width="10.7109375" style="20" customWidth="1"/>
    <col min="5119" max="5119" width="10.85546875" style="20" customWidth="1"/>
    <col min="5120" max="5120" width="8.85546875" style="20" customWidth="1"/>
    <col min="5121" max="5121" width="13.85546875" style="20" customWidth="1"/>
    <col min="5122" max="5122" width="20.42578125" style="20" customWidth="1"/>
    <col min="5123" max="5123" width="12.28515625" style="20" customWidth="1"/>
    <col min="5124" max="5124" width="19.28515625" style="20" customWidth="1"/>
    <col min="5125" max="5125" width="11.85546875" style="20" customWidth="1"/>
    <col min="5126" max="5126" width="9.140625" style="20" customWidth="1"/>
    <col min="5127" max="5127" width="13.42578125" style="20" customWidth="1"/>
    <col min="5128" max="5128" width="15.28515625" style="20" customWidth="1"/>
    <col min="5129" max="5129" width="15.42578125" style="20" customWidth="1"/>
    <col min="5130" max="5131" width="14.42578125" style="20" customWidth="1"/>
    <col min="5132" max="5132" width="5" style="20" customWidth="1"/>
    <col min="5133" max="5135" width="15.140625" style="20" customWidth="1"/>
    <col min="5136" max="5136" width="4.28515625" style="20" customWidth="1"/>
    <col min="5137" max="5137" width="16" style="20" customWidth="1"/>
    <col min="5138" max="5138" width="17.140625" style="20" customWidth="1"/>
    <col min="5139" max="5139" width="18.28515625" style="20" customWidth="1"/>
    <col min="5140" max="5140" width="4.85546875" style="20" customWidth="1"/>
    <col min="5141" max="5141" width="16" style="20" customWidth="1"/>
    <col min="5142" max="5142" width="17.140625" style="20" customWidth="1"/>
    <col min="5143" max="5143" width="18.28515625" style="20" customWidth="1"/>
    <col min="5144" max="5144" width="13.7109375" style="20" customWidth="1"/>
    <col min="5145" max="5145" width="16" style="20" customWidth="1"/>
    <col min="5146" max="5146" width="17.140625" style="20" customWidth="1"/>
    <col min="5147" max="5147" width="18.28515625" style="20" customWidth="1"/>
    <col min="5148" max="5148" width="13.7109375" style="20" customWidth="1"/>
    <col min="5149" max="5149" width="16" style="20" customWidth="1"/>
    <col min="5150" max="5150" width="17.140625" style="20" customWidth="1"/>
    <col min="5151" max="5151" width="18.28515625" style="20" customWidth="1"/>
    <col min="5152" max="5152" width="13.7109375" style="20" customWidth="1"/>
    <col min="5153" max="5153" width="16" style="20" customWidth="1"/>
    <col min="5154" max="5154" width="17.140625" style="20" customWidth="1"/>
    <col min="5155" max="5158" width="18.28515625" style="20" customWidth="1"/>
    <col min="5159" max="5159" width="15" style="20" customWidth="1"/>
    <col min="5160" max="5160" width="15.7109375" style="20" customWidth="1"/>
    <col min="5161" max="5161" width="49" style="20" customWidth="1"/>
    <col min="5162" max="5162" width="19.42578125" style="20" customWidth="1"/>
    <col min="5163" max="5163" width="14.5703125" style="20" customWidth="1"/>
    <col min="5164" max="5164" width="12.28515625" style="20" customWidth="1"/>
    <col min="5165" max="5165" width="14.5703125" style="20" customWidth="1"/>
    <col min="5166" max="5166" width="11.7109375" style="20" customWidth="1"/>
    <col min="5167" max="5167" width="14" style="20" customWidth="1"/>
    <col min="5168" max="5168" width="20.5703125" style="20" customWidth="1"/>
    <col min="5169" max="5169" width="11.7109375" style="20" customWidth="1"/>
    <col min="5170" max="5170" width="10.85546875" style="20" customWidth="1"/>
    <col min="5171" max="5364" width="9.140625" style="20"/>
    <col min="5365" max="5365" width="7.42578125" style="20" customWidth="1"/>
    <col min="5366" max="5366" width="20.28515625" style="20" customWidth="1"/>
    <col min="5367" max="5367" width="24.7109375" style="20" customWidth="1"/>
    <col min="5368" max="5368" width="35.7109375" style="20" customWidth="1"/>
    <col min="5369" max="5369" width="5" style="20" customWidth="1"/>
    <col min="5370" max="5370" width="12.85546875" style="20" customWidth="1"/>
    <col min="5371" max="5371" width="10.7109375" style="20" customWidth="1"/>
    <col min="5372" max="5372" width="7" style="20" customWidth="1"/>
    <col min="5373" max="5373" width="12.28515625" style="20" customWidth="1"/>
    <col min="5374" max="5374" width="10.7109375" style="20" customWidth="1"/>
    <col min="5375" max="5375" width="10.85546875" style="20" customWidth="1"/>
    <col min="5376" max="5376" width="8.85546875" style="20" customWidth="1"/>
    <col min="5377" max="5377" width="13.85546875" style="20" customWidth="1"/>
    <col min="5378" max="5378" width="20.42578125" style="20" customWidth="1"/>
    <col min="5379" max="5379" width="12.28515625" style="20" customWidth="1"/>
    <col min="5380" max="5380" width="19.28515625" style="20" customWidth="1"/>
    <col min="5381" max="5381" width="11.85546875" style="20" customWidth="1"/>
    <col min="5382" max="5382" width="9.140625" style="20" customWidth="1"/>
    <col min="5383" max="5383" width="13.42578125" style="20" customWidth="1"/>
    <col min="5384" max="5384" width="15.28515625" style="20" customWidth="1"/>
    <col min="5385" max="5385" width="15.42578125" style="20" customWidth="1"/>
    <col min="5386" max="5387" width="14.42578125" style="20" customWidth="1"/>
    <col min="5388" max="5388" width="5" style="20" customWidth="1"/>
    <col min="5389" max="5391" width="15.140625" style="20" customWidth="1"/>
    <col min="5392" max="5392" width="4.28515625" style="20" customWidth="1"/>
    <col min="5393" max="5393" width="16" style="20" customWidth="1"/>
    <col min="5394" max="5394" width="17.140625" style="20" customWidth="1"/>
    <col min="5395" max="5395" width="18.28515625" style="20" customWidth="1"/>
    <col min="5396" max="5396" width="4.85546875" style="20" customWidth="1"/>
    <col min="5397" max="5397" width="16" style="20" customWidth="1"/>
    <col min="5398" max="5398" width="17.140625" style="20" customWidth="1"/>
    <col min="5399" max="5399" width="18.28515625" style="20" customWidth="1"/>
    <col min="5400" max="5400" width="13.7109375" style="20" customWidth="1"/>
    <col min="5401" max="5401" width="16" style="20" customWidth="1"/>
    <col min="5402" max="5402" width="17.140625" style="20" customWidth="1"/>
    <col min="5403" max="5403" width="18.28515625" style="20" customWidth="1"/>
    <col min="5404" max="5404" width="13.7109375" style="20" customWidth="1"/>
    <col min="5405" max="5405" width="16" style="20" customWidth="1"/>
    <col min="5406" max="5406" width="17.140625" style="20" customWidth="1"/>
    <col min="5407" max="5407" width="18.28515625" style="20" customWidth="1"/>
    <col min="5408" max="5408" width="13.7109375" style="20" customWidth="1"/>
    <col min="5409" max="5409" width="16" style="20" customWidth="1"/>
    <col min="5410" max="5410" width="17.140625" style="20" customWidth="1"/>
    <col min="5411" max="5414" width="18.28515625" style="20" customWidth="1"/>
    <col min="5415" max="5415" width="15" style="20" customWidth="1"/>
    <col min="5416" max="5416" width="15.7109375" style="20" customWidth="1"/>
    <col min="5417" max="5417" width="49" style="20" customWidth="1"/>
    <col min="5418" max="5418" width="19.42578125" style="20" customWidth="1"/>
    <col min="5419" max="5419" width="14.5703125" style="20" customWidth="1"/>
    <col min="5420" max="5420" width="12.28515625" style="20" customWidth="1"/>
    <col min="5421" max="5421" width="14.5703125" style="20" customWidth="1"/>
    <col min="5422" max="5422" width="11.7109375" style="20" customWidth="1"/>
    <col min="5423" max="5423" width="14" style="20" customWidth="1"/>
    <col min="5424" max="5424" width="20.5703125" style="20" customWidth="1"/>
    <col min="5425" max="5425" width="11.7109375" style="20" customWidth="1"/>
    <col min="5426" max="5426" width="10.85546875" style="20" customWidth="1"/>
    <col min="5427" max="5620" width="9.140625" style="20"/>
    <col min="5621" max="5621" width="7.42578125" style="20" customWidth="1"/>
    <col min="5622" max="5622" width="20.28515625" style="20" customWidth="1"/>
    <col min="5623" max="5623" width="24.7109375" style="20" customWidth="1"/>
    <col min="5624" max="5624" width="35.7109375" style="20" customWidth="1"/>
    <col min="5625" max="5625" width="5" style="20" customWidth="1"/>
    <col min="5626" max="5626" width="12.85546875" style="20" customWidth="1"/>
    <col min="5627" max="5627" width="10.7109375" style="20" customWidth="1"/>
    <col min="5628" max="5628" width="7" style="20" customWidth="1"/>
    <col min="5629" max="5629" width="12.28515625" style="20" customWidth="1"/>
    <col min="5630" max="5630" width="10.7109375" style="20" customWidth="1"/>
    <col min="5631" max="5631" width="10.85546875" style="20" customWidth="1"/>
    <col min="5632" max="5632" width="8.85546875" style="20" customWidth="1"/>
    <col min="5633" max="5633" width="13.85546875" style="20" customWidth="1"/>
    <col min="5634" max="5634" width="20.42578125" style="20" customWidth="1"/>
    <col min="5635" max="5635" width="12.28515625" style="20" customWidth="1"/>
    <col min="5636" max="5636" width="19.28515625" style="20" customWidth="1"/>
    <col min="5637" max="5637" width="11.85546875" style="20" customWidth="1"/>
    <col min="5638" max="5638" width="9.140625" style="20" customWidth="1"/>
    <col min="5639" max="5639" width="13.42578125" style="20" customWidth="1"/>
    <col min="5640" max="5640" width="15.28515625" style="20" customWidth="1"/>
    <col min="5641" max="5641" width="15.42578125" style="20" customWidth="1"/>
    <col min="5642" max="5643" width="14.42578125" style="20" customWidth="1"/>
    <col min="5644" max="5644" width="5" style="20" customWidth="1"/>
    <col min="5645" max="5647" width="15.140625" style="20" customWidth="1"/>
    <col min="5648" max="5648" width="4.28515625" style="20" customWidth="1"/>
    <col min="5649" max="5649" width="16" style="20" customWidth="1"/>
    <col min="5650" max="5650" width="17.140625" style="20" customWidth="1"/>
    <col min="5651" max="5651" width="18.28515625" style="20" customWidth="1"/>
    <col min="5652" max="5652" width="4.85546875" style="20" customWidth="1"/>
    <col min="5653" max="5653" width="16" style="20" customWidth="1"/>
    <col min="5654" max="5654" width="17.140625" style="20" customWidth="1"/>
    <col min="5655" max="5655" width="18.28515625" style="20" customWidth="1"/>
    <col min="5656" max="5656" width="13.7109375" style="20" customWidth="1"/>
    <col min="5657" max="5657" width="16" style="20" customWidth="1"/>
    <col min="5658" max="5658" width="17.140625" style="20" customWidth="1"/>
    <col min="5659" max="5659" width="18.28515625" style="20" customWidth="1"/>
    <col min="5660" max="5660" width="13.7109375" style="20" customWidth="1"/>
    <col min="5661" max="5661" width="16" style="20" customWidth="1"/>
    <col min="5662" max="5662" width="17.140625" style="20" customWidth="1"/>
    <col min="5663" max="5663" width="18.28515625" style="20" customWidth="1"/>
    <col min="5664" max="5664" width="13.7109375" style="20" customWidth="1"/>
    <col min="5665" max="5665" width="16" style="20" customWidth="1"/>
    <col min="5666" max="5666" width="17.140625" style="20" customWidth="1"/>
    <col min="5667" max="5670" width="18.28515625" style="20" customWidth="1"/>
    <col min="5671" max="5671" width="15" style="20" customWidth="1"/>
    <col min="5672" max="5672" width="15.7109375" style="20" customWidth="1"/>
    <col min="5673" max="5673" width="49" style="20" customWidth="1"/>
    <col min="5674" max="5674" width="19.42578125" style="20" customWidth="1"/>
    <col min="5675" max="5675" width="14.5703125" style="20" customWidth="1"/>
    <col min="5676" max="5676" width="12.28515625" style="20" customWidth="1"/>
    <col min="5677" max="5677" width="14.5703125" style="20" customWidth="1"/>
    <col min="5678" max="5678" width="11.7109375" style="20" customWidth="1"/>
    <col min="5679" max="5679" width="14" style="20" customWidth="1"/>
    <col min="5680" max="5680" width="20.5703125" style="20" customWidth="1"/>
    <col min="5681" max="5681" width="11.7109375" style="20" customWidth="1"/>
    <col min="5682" max="5682" width="10.85546875" style="20" customWidth="1"/>
    <col min="5683" max="5876" width="9.140625" style="20"/>
    <col min="5877" max="5877" width="7.42578125" style="20" customWidth="1"/>
    <col min="5878" max="5878" width="20.28515625" style="20" customWidth="1"/>
    <col min="5879" max="5879" width="24.7109375" style="20" customWidth="1"/>
    <col min="5880" max="5880" width="35.7109375" style="20" customWidth="1"/>
    <col min="5881" max="5881" width="5" style="20" customWidth="1"/>
    <col min="5882" max="5882" width="12.85546875" style="20" customWidth="1"/>
    <col min="5883" max="5883" width="10.7109375" style="20" customWidth="1"/>
    <col min="5884" max="5884" width="7" style="20" customWidth="1"/>
    <col min="5885" max="5885" width="12.28515625" style="20" customWidth="1"/>
    <col min="5886" max="5886" width="10.7109375" style="20" customWidth="1"/>
    <col min="5887" max="5887" width="10.85546875" style="20" customWidth="1"/>
    <col min="5888" max="5888" width="8.85546875" style="20" customWidth="1"/>
    <col min="5889" max="5889" width="13.85546875" style="20" customWidth="1"/>
    <col min="5890" max="5890" width="20.42578125" style="20" customWidth="1"/>
    <col min="5891" max="5891" width="12.28515625" style="20" customWidth="1"/>
    <col min="5892" max="5892" width="19.28515625" style="20" customWidth="1"/>
    <col min="5893" max="5893" width="11.85546875" style="20" customWidth="1"/>
    <col min="5894" max="5894" width="9.140625" style="20" customWidth="1"/>
    <col min="5895" max="5895" width="13.42578125" style="20" customWidth="1"/>
    <col min="5896" max="5896" width="15.28515625" style="20" customWidth="1"/>
    <col min="5897" max="5897" width="15.42578125" style="20" customWidth="1"/>
    <col min="5898" max="5899" width="14.42578125" style="20" customWidth="1"/>
    <col min="5900" max="5900" width="5" style="20" customWidth="1"/>
    <col min="5901" max="5903" width="15.140625" style="20" customWidth="1"/>
    <col min="5904" max="5904" width="4.28515625" style="20" customWidth="1"/>
    <col min="5905" max="5905" width="16" style="20" customWidth="1"/>
    <col min="5906" max="5906" width="17.140625" style="20" customWidth="1"/>
    <col min="5907" max="5907" width="18.28515625" style="20" customWidth="1"/>
    <col min="5908" max="5908" width="4.85546875" style="20" customWidth="1"/>
    <col min="5909" max="5909" width="16" style="20" customWidth="1"/>
    <col min="5910" max="5910" width="17.140625" style="20" customWidth="1"/>
    <col min="5911" max="5911" width="18.28515625" style="20" customWidth="1"/>
    <col min="5912" max="5912" width="13.7109375" style="20" customWidth="1"/>
    <col min="5913" max="5913" width="16" style="20" customWidth="1"/>
    <col min="5914" max="5914" width="17.140625" style="20" customWidth="1"/>
    <col min="5915" max="5915" width="18.28515625" style="20" customWidth="1"/>
    <col min="5916" max="5916" width="13.7109375" style="20" customWidth="1"/>
    <col min="5917" max="5917" width="16" style="20" customWidth="1"/>
    <col min="5918" max="5918" width="17.140625" style="20" customWidth="1"/>
    <col min="5919" max="5919" width="18.28515625" style="20" customWidth="1"/>
    <col min="5920" max="5920" width="13.7109375" style="20" customWidth="1"/>
    <col min="5921" max="5921" width="16" style="20" customWidth="1"/>
    <col min="5922" max="5922" width="17.140625" style="20" customWidth="1"/>
    <col min="5923" max="5926" width="18.28515625" style="20" customWidth="1"/>
    <col min="5927" max="5927" width="15" style="20" customWidth="1"/>
    <col min="5928" max="5928" width="15.7109375" style="20" customWidth="1"/>
    <col min="5929" max="5929" width="49" style="20" customWidth="1"/>
    <col min="5930" max="5930" width="19.42578125" style="20" customWidth="1"/>
    <col min="5931" max="5931" width="14.5703125" style="20" customWidth="1"/>
    <col min="5932" max="5932" width="12.28515625" style="20" customWidth="1"/>
    <col min="5933" max="5933" width="14.5703125" style="20" customWidth="1"/>
    <col min="5934" max="5934" width="11.7109375" style="20" customWidth="1"/>
    <col min="5935" max="5935" width="14" style="20" customWidth="1"/>
    <col min="5936" max="5936" width="20.5703125" style="20" customWidth="1"/>
    <col min="5937" max="5937" width="11.7109375" style="20" customWidth="1"/>
    <col min="5938" max="5938" width="10.85546875" style="20" customWidth="1"/>
    <col min="5939" max="6132" width="9.140625" style="20"/>
    <col min="6133" max="6133" width="7.42578125" style="20" customWidth="1"/>
    <col min="6134" max="6134" width="20.28515625" style="20" customWidth="1"/>
    <col min="6135" max="6135" width="24.7109375" style="20" customWidth="1"/>
    <col min="6136" max="6136" width="35.7109375" style="20" customWidth="1"/>
    <col min="6137" max="6137" width="5" style="20" customWidth="1"/>
    <col min="6138" max="6138" width="12.85546875" style="20" customWidth="1"/>
    <col min="6139" max="6139" width="10.7109375" style="20" customWidth="1"/>
    <col min="6140" max="6140" width="7" style="20" customWidth="1"/>
    <col min="6141" max="6141" width="12.28515625" style="20" customWidth="1"/>
    <col min="6142" max="6142" width="10.7109375" style="20" customWidth="1"/>
    <col min="6143" max="6143" width="10.85546875" style="20" customWidth="1"/>
    <col min="6144" max="6144" width="8.85546875" style="20" customWidth="1"/>
    <col min="6145" max="6145" width="13.85546875" style="20" customWidth="1"/>
    <col min="6146" max="6146" width="20.42578125" style="20" customWidth="1"/>
    <col min="6147" max="6147" width="12.28515625" style="20" customWidth="1"/>
    <col min="6148" max="6148" width="19.28515625" style="20" customWidth="1"/>
    <col min="6149" max="6149" width="11.85546875" style="20" customWidth="1"/>
    <col min="6150" max="6150" width="9.140625" style="20" customWidth="1"/>
    <col min="6151" max="6151" width="13.42578125" style="20" customWidth="1"/>
    <col min="6152" max="6152" width="15.28515625" style="20" customWidth="1"/>
    <col min="6153" max="6153" width="15.42578125" style="20" customWidth="1"/>
    <col min="6154" max="6155" width="14.42578125" style="20" customWidth="1"/>
    <col min="6156" max="6156" width="5" style="20" customWidth="1"/>
    <col min="6157" max="6159" width="15.140625" style="20" customWidth="1"/>
    <col min="6160" max="6160" width="4.28515625" style="20" customWidth="1"/>
    <col min="6161" max="6161" width="16" style="20" customWidth="1"/>
    <col min="6162" max="6162" width="17.140625" style="20" customWidth="1"/>
    <col min="6163" max="6163" width="18.28515625" style="20" customWidth="1"/>
    <col min="6164" max="6164" width="4.85546875" style="20" customWidth="1"/>
    <col min="6165" max="6165" width="16" style="20" customWidth="1"/>
    <col min="6166" max="6166" width="17.140625" style="20" customWidth="1"/>
    <col min="6167" max="6167" width="18.28515625" style="20" customWidth="1"/>
    <col min="6168" max="6168" width="13.7109375" style="20" customWidth="1"/>
    <col min="6169" max="6169" width="16" style="20" customWidth="1"/>
    <col min="6170" max="6170" width="17.140625" style="20" customWidth="1"/>
    <col min="6171" max="6171" width="18.28515625" style="20" customWidth="1"/>
    <col min="6172" max="6172" width="13.7109375" style="20" customWidth="1"/>
    <col min="6173" max="6173" width="16" style="20" customWidth="1"/>
    <col min="6174" max="6174" width="17.140625" style="20" customWidth="1"/>
    <col min="6175" max="6175" width="18.28515625" style="20" customWidth="1"/>
    <col min="6176" max="6176" width="13.7109375" style="20" customWidth="1"/>
    <col min="6177" max="6177" width="16" style="20" customWidth="1"/>
    <col min="6178" max="6178" width="17.140625" style="20" customWidth="1"/>
    <col min="6179" max="6182" width="18.28515625" style="20" customWidth="1"/>
    <col min="6183" max="6183" width="15" style="20" customWidth="1"/>
    <col min="6184" max="6184" width="15.7109375" style="20" customWidth="1"/>
    <col min="6185" max="6185" width="49" style="20" customWidth="1"/>
    <col min="6186" max="6186" width="19.42578125" style="20" customWidth="1"/>
    <col min="6187" max="6187" width="14.5703125" style="20" customWidth="1"/>
    <col min="6188" max="6188" width="12.28515625" style="20" customWidth="1"/>
    <col min="6189" max="6189" width="14.5703125" style="20" customWidth="1"/>
    <col min="6190" max="6190" width="11.7109375" style="20" customWidth="1"/>
    <col min="6191" max="6191" width="14" style="20" customWidth="1"/>
    <col min="6192" max="6192" width="20.5703125" style="20" customWidth="1"/>
    <col min="6193" max="6193" width="11.7109375" style="20" customWidth="1"/>
    <col min="6194" max="6194" width="10.85546875" style="20" customWidth="1"/>
    <col min="6195" max="6388" width="9.140625" style="20"/>
    <col min="6389" max="6389" width="7.42578125" style="20" customWidth="1"/>
    <col min="6390" max="6390" width="20.28515625" style="20" customWidth="1"/>
    <col min="6391" max="6391" width="24.7109375" style="20" customWidth="1"/>
    <col min="6392" max="6392" width="35.7109375" style="20" customWidth="1"/>
    <col min="6393" max="6393" width="5" style="20" customWidth="1"/>
    <col min="6394" max="6394" width="12.85546875" style="20" customWidth="1"/>
    <col min="6395" max="6395" width="10.7109375" style="20" customWidth="1"/>
    <col min="6396" max="6396" width="7" style="20" customWidth="1"/>
    <col min="6397" max="6397" width="12.28515625" style="20" customWidth="1"/>
    <col min="6398" max="6398" width="10.7109375" style="20" customWidth="1"/>
    <col min="6399" max="6399" width="10.85546875" style="20" customWidth="1"/>
    <col min="6400" max="6400" width="8.85546875" style="20" customWidth="1"/>
    <col min="6401" max="6401" width="13.85546875" style="20" customWidth="1"/>
    <col min="6402" max="6402" width="20.42578125" style="20" customWidth="1"/>
    <col min="6403" max="6403" width="12.28515625" style="20" customWidth="1"/>
    <col min="6404" max="6404" width="19.28515625" style="20" customWidth="1"/>
    <col min="6405" max="6405" width="11.85546875" style="20" customWidth="1"/>
    <col min="6406" max="6406" width="9.140625" style="20" customWidth="1"/>
    <col min="6407" max="6407" width="13.42578125" style="20" customWidth="1"/>
    <col min="6408" max="6408" width="15.28515625" style="20" customWidth="1"/>
    <col min="6409" max="6409" width="15.42578125" style="20" customWidth="1"/>
    <col min="6410" max="6411" width="14.42578125" style="20" customWidth="1"/>
    <col min="6412" max="6412" width="5" style="20" customWidth="1"/>
    <col min="6413" max="6415" width="15.140625" style="20" customWidth="1"/>
    <col min="6416" max="6416" width="4.28515625" style="20" customWidth="1"/>
    <col min="6417" max="6417" width="16" style="20" customWidth="1"/>
    <col min="6418" max="6418" width="17.140625" style="20" customWidth="1"/>
    <col min="6419" max="6419" width="18.28515625" style="20" customWidth="1"/>
    <col min="6420" max="6420" width="4.85546875" style="20" customWidth="1"/>
    <col min="6421" max="6421" width="16" style="20" customWidth="1"/>
    <col min="6422" max="6422" width="17.140625" style="20" customWidth="1"/>
    <col min="6423" max="6423" width="18.28515625" style="20" customWidth="1"/>
    <col min="6424" max="6424" width="13.7109375" style="20" customWidth="1"/>
    <col min="6425" max="6425" width="16" style="20" customWidth="1"/>
    <col min="6426" max="6426" width="17.140625" style="20" customWidth="1"/>
    <col min="6427" max="6427" width="18.28515625" style="20" customWidth="1"/>
    <col min="6428" max="6428" width="13.7109375" style="20" customWidth="1"/>
    <col min="6429" max="6429" width="16" style="20" customWidth="1"/>
    <col min="6430" max="6430" width="17.140625" style="20" customWidth="1"/>
    <col min="6431" max="6431" width="18.28515625" style="20" customWidth="1"/>
    <col min="6432" max="6432" width="13.7109375" style="20" customWidth="1"/>
    <col min="6433" max="6433" width="16" style="20" customWidth="1"/>
    <col min="6434" max="6434" width="17.140625" style="20" customWidth="1"/>
    <col min="6435" max="6438" width="18.28515625" style="20" customWidth="1"/>
    <col min="6439" max="6439" width="15" style="20" customWidth="1"/>
    <col min="6440" max="6440" width="15.7109375" style="20" customWidth="1"/>
    <col min="6441" max="6441" width="49" style="20" customWidth="1"/>
    <col min="6442" max="6442" width="19.42578125" style="20" customWidth="1"/>
    <col min="6443" max="6443" width="14.5703125" style="20" customWidth="1"/>
    <col min="6444" max="6444" width="12.28515625" style="20" customWidth="1"/>
    <col min="6445" max="6445" width="14.5703125" style="20" customWidth="1"/>
    <col min="6446" max="6446" width="11.7109375" style="20" customWidth="1"/>
    <col min="6447" max="6447" width="14" style="20" customWidth="1"/>
    <col min="6448" max="6448" width="20.5703125" style="20" customWidth="1"/>
    <col min="6449" max="6449" width="11.7109375" style="20" customWidth="1"/>
    <col min="6450" max="6450" width="10.85546875" style="20" customWidth="1"/>
    <col min="6451" max="6644" width="9.140625" style="20"/>
    <col min="6645" max="6645" width="7.42578125" style="20" customWidth="1"/>
    <col min="6646" max="6646" width="20.28515625" style="20" customWidth="1"/>
    <col min="6647" max="6647" width="24.7109375" style="20" customWidth="1"/>
    <col min="6648" max="6648" width="35.7109375" style="20" customWidth="1"/>
    <col min="6649" max="6649" width="5" style="20" customWidth="1"/>
    <col min="6650" max="6650" width="12.85546875" style="20" customWidth="1"/>
    <col min="6651" max="6651" width="10.7109375" style="20" customWidth="1"/>
    <col min="6652" max="6652" width="7" style="20" customWidth="1"/>
    <col min="6653" max="6653" width="12.28515625" style="20" customWidth="1"/>
    <col min="6654" max="6654" width="10.7109375" style="20" customWidth="1"/>
    <col min="6655" max="6655" width="10.85546875" style="20" customWidth="1"/>
    <col min="6656" max="6656" width="8.85546875" style="20" customWidth="1"/>
    <col min="6657" max="6657" width="13.85546875" style="20" customWidth="1"/>
    <col min="6658" max="6658" width="20.42578125" style="20" customWidth="1"/>
    <col min="6659" max="6659" width="12.28515625" style="20" customWidth="1"/>
    <col min="6660" max="6660" width="19.28515625" style="20" customWidth="1"/>
    <col min="6661" max="6661" width="11.85546875" style="20" customWidth="1"/>
    <col min="6662" max="6662" width="9.140625" style="20" customWidth="1"/>
    <col min="6663" max="6663" width="13.42578125" style="20" customWidth="1"/>
    <col min="6664" max="6664" width="15.28515625" style="20" customWidth="1"/>
    <col min="6665" max="6665" width="15.42578125" style="20" customWidth="1"/>
    <col min="6666" max="6667" width="14.42578125" style="20" customWidth="1"/>
    <col min="6668" max="6668" width="5" style="20" customWidth="1"/>
    <col min="6669" max="6671" width="15.140625" style="20" customWidth="1"/>
    <col min="6672" max="6672" width="4.28515625" style="20" customWidth="1"/>
    <col min="6673" max="6673" width="16" style="20" customWidth="1"/>
    <col min="6674" max="6674" width="17.140625" style="20" customWidth="1"/>
    <col min="6675" max="6675" width="18.28515625" style="20" customWidth="1"/>
    <col min="6676" max="6676" width="4.85546875" style="20" customWidth="1"/>
    <col min="6677" max="6677" width="16" style="20" customWidth="1"/>
    <col min="6678" max="6678" width="17.140625" style="20" customWidth="1"/>
    <col min="6679" max="6679" width="18.28515625" style="20" customWidth="1"/>
    <col min="6680" max="6680" width="13.7109375" style="20" customWidth="1"/>
    <col min="6681" max="6681" width="16" style="20" customWidth="1"/>
    <col min="6682" max="6682" width="17.140625" style="20" customWidth="1"/>
    <col min="6683" max="6683" width="18.28515625" style="20" customWidth="1"/>
    <col min="6684" max="6684" width="13.7109375" style="20" customWidth="1"/>
    <col min="6685" max="6685" width="16" style="20" customWidth="1"/>
    <col min="6686" max="6686" width="17.140625" style="20" customWidth="1"/>
    <col min="6687" max="6687" width="18.28515625" style="20" customWidth="1"/>
    <col min="6688" max="6688" width="13.7109375" style="20" customWidth="1"/>
    <col min="6689" max="6689" width="16" style="20" customWidth="1"/>
    <col min="6690" max="6690" width="17.140625" style="20" customWidth="1"/>
    <col min="6691" max="6694" width="18.28515625" style="20" customWidth="1"/>
    <col min="6695" max="6695" width="15" style="20" customWidth="1"/>
    <col min="6696" max="6696" width="15.7109375" style="20" customWidth="1"/>
    <col min="6697" max="6697" width="49" style="20" customWidth="1"/>
    <col min="6698" max="6698" width="19.42578125" style="20" customWidth="1"/>
    <col min="6699" max="6699" width="14.5703125" style="20" customWidth="1"/>
    <col min="6700" max="6700" width="12.28515625" style="20" customWidth="1"/>
    <col min="6701" max="6701" width="14.5703125" style="20" customWidth="1"/>
    <col min="6702" max="6702" width="11.7109375" style="20" customWidth="1"/>
    <col min="6703" max="6703" width="14" style="20" customWidth="1"/>
    <col min="6704" max="6704" width="20.5703125" style="20" customWidth="1"/>
    <col min="6705" max="6705" width="11.7109375" style="20" customWidth="1"/>
    <col min="6706" max="6706" width="10.85546875" style="20" customWidth="1"/>
    <col min="6707" max="6900" width="9.140625" style="20"/>
    <col min="6901" max="6901" width="7.42578125" style="20" customWidth="1"/>
    <col min="6902" max="6902" width="20.28515625" style="20" customWidth="1"/>
    <col min="6903" max="6903" width="24.7109375" style="20" customWidth="1"/>
    <col min="6904" max="6904" width="35.7109375" style="20" customWidth="1"/>
    <col min="6905" max="6905" width="5" style="20" customWidth="1"/>
    <col min="6906" max="6906" width="12.85546875" style="20" customWidth="1"/>
    <col min="6907" max="6907" width="10.7109375" style="20" customWidth="1"/>
    <col min="6908" max="6908" width="7" style="20" customWidth="1"/>
    <col min="6909" max="6909" width="12.28515625" style="20" customWidth="1"/>
    <col min="6910" max="6910" width="10.7109375" style="20" customWidth="1"/>
    <col min="6911" max="6911" width="10.85546875" style="20" customWidth="1"/>
    <col min="6912" max="6912" width="8.85546875" style="20" customWidth="1"/>
    <col min="6913" max="6913" width="13.85546875" style="20" customWidth="1"/>
    <col min="6914" max="6914" width="20.42578125" style="20" customWidth="1"/>
    <col min="6915" max="6915" width="12.28515625" style="20" customWidth="1"/>
    <col min="6916" max="6916" width="19.28515625" style="20" customWidth="1"/>
    <col min="6917" max="6917" width="11.85546875" style="20" customWidth="1"/>
    <col min="6918" max="6918" width="9.140625" style="20" customWidth="1"/>
    <col min="6919" max="6919" width="13.42578125" style="20" customWidth="1"/>
    <col min="6920" max="6920" width="15.28515625" style="20" customWidth="1"/>
    <col min="6921" max="6921" width="15.42578125" style="20" customWidth="1"/>
    <col min="6922" max="6923" width="14.42578125" style="20" customWidth="1"/>
    <col min="6924" max="6924" width="5" style="20" customWidth="1"/>
    <col min="6925" max="6927" width="15.140625" style="20" customWidth="1"/>
    <col min="6928" max="6928" width="4.28515625" style="20" customWidth="1"/>
    <col min="6929" max="6929" width="16" style="20" customWidth="1"/>
    <col min="6930" max="6930" width="17.140625" style="20" customWidth="1"/>
    <col min="6931" max="6931" width="18.28515625" style="20" customWidth="1"/>
    <col min="6932" max="6932" width="4.85546875" style="20" customWidth="1"/>
    <col min="6933" max="6933" width="16" style="20" customWidth="1"/>
    <col min="6934" max="6934" width="17.140625" style="20" customWidth="1"/>
    <col min="6935" max="6935" width="18.28515625" style="20" customWidth="1"/>
    <col min="6936" max="6936" width="13.7109375" style="20" customWidth="1"/>
    <col min="6937" max="6937" width="16" style="20" customWidth="1"/>
    <col min="6938" max="6938" width="17.140625" style="20" customWidth="1"/>
    <col min="6939" max="6939" width="18.28515625" style="20" customWidth="1"/>
    <col min="6940" max="6940" width="13.7109375" style="20" customWidth="1"/>
    <col min="6941" max="6941" width="16" style="20" customWidth="1"/>
    <col min="6942" max="6942" width="17.140625" style="20" customWidth="1"/>
    <col min="6943" max="6943" width="18.28515625" style="20" customWidth="1"/>
    <col min="6944" max="6944" width="13.7109375" style="20" customWidth="1"/>
    <col min="6945" max="6945" width="16" style="20" customWidth="1"/>
    <col min="6946" max="6946" width="17.140625" style="20" customWidth="1"/>
    <col min="6947" max="6950" width="18.28515625" style="20" customWidth="1"/>
    <col min="6951" max="6951" width="15" style="20" customWidth="1"/>
    <col min="6952" max="6952" width="15.7109375" style="20" customWidth="1"/>
    <col min="6953" max="6953" width="49" style="20" customWidth="1"/>
    <col min="6954" max="6954" width="19.42578125" style="20" customWidth="1"/>
    <col min="6955" max="6955" width="14.5703125" style="20" customWidth="1"/>
    <col min="6956" max="6956" width="12.28515625" style="20" customWidth="1"/>
    <col min="6957" max="6957" width="14.5703125" style="20" customWidth="1"/>
    <col min="6958" max="6958" width="11.7109375" style="20" customWidth="1"/>
    <col min="6959" max="6959" width="14" style="20" customWidth="1"/>
    <col min="6960" max="6960" width="20.5703125" style="20" customWidth="1"/>
    <col min="6961" max="6961" width="11.7109375" style="20" customWidth="1"/>
    <col min="6962" max="6962" width="10.85546875" style="20" customWidth="1"/>
    <col min="6963" max="7156" width="9.140625" style="20"/>
    <col min="7157" max="7157" width="7.42578125" style="20" customWidth="1"/>
    <col min="7158" max="7158" width="20.28515625" style="20" customWidth="1"/>
    <col min="7159" max="7159" width="24.7109375" style="20" customWidth="1"/>
    <col min="7160" max="7160" width="35.7109375" style="20" customWidth="1"/>
    <col min="7161" max="7161" width="5" style="20" customWidth="1"/>
    <col min="7162" max="7162" width="12.85546875" style="20" customWidth="1"/>
    <col min="7163" max="7163" width="10.7109375" style="20" customWidth="1"/>
    <col min="7164" max="7164" width="7" style="20" customWidth="1"/>
    <col min="7165" max="7165" width="12.28515625" style="20" customWidth="1"/>
    <col min="7166" max="7166" width="10.7109375" style="20" customWidth="1"/>
    <col min="7167" max="7167" width="10.85546875" style="20" customWidth="1"/>
    <col min="7168" max="7168" width="8.85546875" style="20" customWidth="1"/>
    <col min="7169" max="7169" width="13.85546875" style="20" customWidth="1"/>
    <col min="7170" max="7170" width="20.42578125" style="20" customWidth="1"/>
    <col min="7171" max="7171" width="12.28515625" style="20" customWidth="1"/>
    <col min="7172" max="7172" width="19.28515625" style="20" customWidth="1"/>
    <col min="7173" max="7173" width="11.85546875" style="20" customWidth="1"/>
    <col min="7174" max="7174" width="9.140625" style="20" customWidth="1"/>
    <col min="7175" max="7175" width="13.42578125" style="20" customWidth="1"/>
    <col min="7176" max="7176" width="15.28515625" style="20" customWidth="1"/>
    <col min="7177" max="7177" width="15.42578125" style="20" customWidth="1"/>
    <col min="7178" max="7179" width="14.42578125" style="20" customWidth="1"/>
    <col min="7180" max="7180" width="5" style="20" customWidth="1"/>
    <col min="7181" max="7183" width="15.140625" style="20" customWidth="1"/>
    <col min="7184" max="7184" width="4.28515625" style="20" customWidth="1"/>
    <col min="7185" max="7185" width="16" style="20" customWidth="1"/>
    <col min="7186" max="7186" width="17.140625" style="20" customWidth="1"/>
    <col min="7187" max="7187" width="18.28515625" style="20" customWidth="1"/>
    <col min="7188" max="7188" width="4.85546875" style="20" customWidth="1"/>
    <col min="7189" max="7189" width="16" style="20" customWidth="1"/>
    <col min="7190" max="7190" width="17.140625" style="20" customWidth="1"/>
    <col min="7191" max="7191" width="18.28515625" style="20" customWidth="1"/>
    <col min="7192" max="7192" width="13.7109375" style="20" customWidth="1"/>
    <col min="7193" max="7193" width="16" style="20" customWidth="1"/>
    <col min="7194" max="7194" width="17.140625" style="20" customWidth="1"/>
    <col min="7195" max="7195" width="18.28515625" style="20" customWidth="1"/>
    <col min="7196" max="7196" width="13.7109375" style="20" customWidth="1"/>
    <col min="7197" max="7197" width="16" style="20" customWidth="1"/>
    <col min="7198" max="7198" width="17.140625" style="20" customWidth="1"/>
    <col min="7199" max="7199" width="18.28515625" style="20" customWidth="1"/>
    <col min="7200" max="7200" width="13.7109375" style="20" customWidth="1"/>
    <col min="7201" max="7201" width="16" style="20" customWidth="1"/>
    <col min="7202" max="7202" width="17.140625" style="20" customWidth="1"/>
    <col min="7203" max="7206" width="18.28515625" style="20" customWidth="1"/>
    <col min="7207" max="7207" width="15" style="20" customWidth="1"/>
    <col min="7208" max="7208" width="15.7109375" style="20" customWidth="1"/>
    <col min="7209" max="7209" width="49" style="20" customWidth="1"/>
    <col min="7210" max="7210" width="19.42578125" style="20" customWidth="1"/>
    <col min="7211" max="7211" width="14.5703125" style="20" customWidth="1"/>
    <col min="7212" max="7212" width="12.28515625" style="20" customWidth="1"/>
    <col min="7213" max="7213" width="14.5703125" style="20" customWidth="1"/>
    <col min="7214" max="7214" width="11.7109375" style="20" customWidth="1"/>
    <col min="7215" max="7215" width="14" style="20" customWidth="1"/>
    <col min="7216" max="7216" width="20.5703125" style="20" customWidth="1"/>
    <col min="7217" max="7217" width="11.7109375" style="20" customWidth="1"/>
    <col min="7218" max="7218" width="10.85546875" style="20" customWidth="1"/>
    <col min="7219" max="7412" width="9.140625" style="20"/>
    <col min="7413" max="7413" width="7.42578125" style="20" customWidth="1"/>
    <col min="7414" max="7414" width="20.28515625" style="20" customWidth="1"/>
    <col min="7415" max="7415" width="24.7109375" style="20" customWidth="1"/>
    <col min="7416" max="7416" width="35.7109375" style="20" customWidth="1"/>
    <col min="7417" max="7417" width="5" style="20" customWidth="1"/>
    <col min="7418" max="7418" width="12.85546875" style="20" customWidth="1"/>
    <col min="7419" max="7419" width="10.7109375" style="20" customWidth="1"/>
    <col min="7420" max="7420" width="7" style="20" customWidth="1"/>
    <col min="7421" max="7421" width="12.28515625" style="20" customWidth="1"/>
    <col min="7422" max="7422" width="10.7109375" style="20" customWidth="1"/>
    <col min="7423" max="7423" width="10.85546875" style="20" customWidth="1"/>
    <col min="7424" max="7424" width="8.85546875" style="20" customWidth="1"/>
    <col min="7425" max="7425" width="13.85546875" style="20" customWidth="1"/>
    <col min="7426" max="7426" width="20.42578125" style="20" customWidth="1"/>
    <col min="7427" max="7427" width="12.28515625" style="20" customWidth="1"/>
    <col min="7428" max="7428" width="19.28515625" style="20" customWidth="1"/>
    <col min="7429" max="7429" width="11.85546875" style="20" customWidth="1"/>
    <col min="7430" max="7430" width="9.140625" style="20" customWidth="1"/>
    <col min="7431" max="7431" width="13.42578125" style="20" customWidth="1"/>
    <col min="7432" max="7432" width="15.28515625" style="20" customWidth="1"/>
    <col min="7433" max="7433" width="15.42578125" style="20" customWidth="1"/>
    <col min="7434" max="7435" width="14.42578125" style="20" customWidth="1"/>
    <col min="7436" max="7436" width="5" style="20" customWidth="1"/>
    <col min="7437" max="7439" width="15.140625" style="20" customWidth="1"/>
    <col min="7440" max="7440" width="4.28515625" style="20" customWidth="1"/>
    <col min="7441" max="7441" width="16" style="20" customWidth="1"/>
    <col min="7442" max="7442" width="17.140625" style="20" customWidth="1"/>
    <col min="7443" max="7443" width="18.28515625" style="20" customWidth="1"/>
    <col min="7444" max="7444" width="4.85546875" style="20" customWidth="1"/>
    <col min="7445" max="7445" width="16" style="20" customWidth="1"/>
    <col min="7446" max="7446" width="17.140625" style="20" customWidth="1"/>
    <col min="7447" max="7447" width="18.28515625" style="20" customWidth="1"/>
    <col min="7448" max="7448" width="13.7109375" style="20" customWidth="1"/>
    <col min="7449" max="7449" width="16" style="20" customWidth="1"/>
    <col min="7450" max="7450" width="17.140625" style="20" customWidth="1"/>
    <col min="7451" max="7451" width="18.28515625" style="20" customWidth="1"/>
    <col min="7452" max="7452" width="13.7109375" style="20" customWidth="1"/>
    <col min="7453" max="7453" width="16" style="20" customWidth="1"/>
    <col min="7454" max="7454" width="17.140625" style="20" customWidth="1"/>
    <col min="7455" max="7455" width="18.28515625" style="20" customWidth="1"/>
    <col min="7456" max="7456" width="13.7109375" style="20" customWidth="1"/>
    <col min="7457" max="7457" width="16" style="20" customWidth="1"/>
    <col min="7458" max="7458" width="17.140625" style="20" customWidth="1"/>
    <col min="7459" max="7462" width="18.28515625" style="20" customWidth="1"/>
    <col min="7463" max="7463" width="15" style="20" customWidth="1"/>
    <col min="7464" max="7464" width="15.7109375" style="20" customWidth="1"/>
    <col min="7465" max="7465" width="49" style="20" customWidth="1"/>
    <col min="7466" max="7466" width="19.42578125" style="20" customWidth="1"/>
    <col min="7467" max="7467" width="14.5703125" style="20" customWidth="1"/>
    <col min="7468" max="7468" width="12.28515625" style="20" customWidth="1"/>
    <col min="7469" max="7469" width="14.5703125" style="20" customWidth="1"/>
    <col min="7470" max="7470" width="11.7109375" style="20" customWidth="1"/>
    <col min="7471" max="7471" width="14" style="20" customWidth="1"/>
    <col min="7472" max="7472" width="20.5703125" style="20" customWidth="1"/>
    <col min="7473" max="7473" width="11.7109375" style="20" customWidth="1"/>
    <col min="7474" max="7474" width="10.85546875" style="20" customWidth="1"/>
    <col min="7475" max="7668" width="9.140625" style="20"/>
    <col min="7669" max="7669" width="7.42578125" style="20" customWidth="1"/>
    <col min="7670" max="7670" width="20.28515625" style="20" customWidth="1"/>
    <col min="7671" max="7671" width="24.7109375" style="20" customWidth="1"/>
    <col min="7672" max="7672" width="35.7109375" style="20" customWidth="1"/>
    <col min="7673" max="7673" width="5" style="20" customWidth="1"/>
    <col min="7674" max="7674" width="12.85546875" style="20" customWidth="1"/>
    <col min="7675" max="7675" width="10.7109375" style="20" customWidth="1"/>
    <col min="7676" max="7676" width="7" style="20" customWidth="1"/>
    <col min="7677" max="7677" width="12.28515625" style="20" customWidth="1"/>
    <col min="7678" max="7678" width="10.7109375" style="20" customWidth="1"/>
    <col min="7679" max="7679" width="10.85546875" style="20" customWidth="1"/>
    <col min="7680" max="7680" width="8.85546875" style="20" customWidth="1"/>
    <col min="7681" max="7681" width="13.85546875" style="20" customWidth="1"/>
    <col min="7682" max="7682" width="20.42578125" style="20" customWidth="1"/>
    <col min="7683" max="7683" width="12.28515625" style="20" customWidth="1"/>
    <col min="7684" max="7684" width="19.28515625" style="20" customWidth="1"/>
    <col min="7685" max="7685" width="11.85546875" style="20" customWidth="1"/>
    <col min="7686" max="7686" width="9.140625" style="20" customWidth="1"/>
    <col min="7687" max="7687" width="13.42578125" style="20" customWidth="1"/>
    <col min="7688" max="7688" width="15.28515625" style="20" customWidth="1"/>
    <col min="7689" max="7689" width="15.42578125" style="20" customWidth="1"/>
    <col min="7690" max="7691" width="14.42578125" style="20" customWidth="1"/>
    <col min="7692" max="7692" width="5" style="20" customWidth="1"/>
    <col min="7693" max="7695" width="15.140625" style="20" customWidth="1"/>
    <col min="7696" max="7696" width="4.28515625" style="20" customWidth="1"/>
    <col min="7697" max="7697" width="16" style="20" customWidth="1"/>
    <col min="7698" max="7698" width="17.140625" style="20" customWidth="1"/>
    <col min="7699" max="7699" width="18.28515625" style="20" customWidth="1"/>
    <col min="7700" max="7700" width="4.85546875" style="20" customWidth="1"/>
    <col min="7701" max="7701" width="16" style="20" customWidth="1"/>
    <col min="7702" max="7702" width="17.140625" style="20" customWidth="1"/>
    <col min="7703" max="7703" width="18.28515625" style="20" customWidth="1"/>
    <col min="7704" max="7704" width="13.7109375" style="20" customWidth="1"/>
    <col min="7705" max="7705" width="16" style="20" customWidth="1"/>
    <col min="7706" max="7706" width="17.140625" style="20" customWidth="1"/>
    <col min="7707" max="7707" width="18.28515625" style="20" customWidth="1"/>
    <col min="7708" max="7708" width="13.7109375" style="20" customWidth="1"/>
    <col min="7709" max="7709" width="16" style="20" customWidth="1"/>
    <col min="7710" max="7710" width="17.140625" style="20" customWidth="1"/>
    <col min="7711" max="7711" width="18.28515625" style="20" customWidth="1"/>
    <col min="7712" max="7712" width="13.7109375" style="20" customWidth="1"/>
    <col min="7713" max="7713" width="16" style="20" customWidth="1"/>
    <col min="7714" max="7714" width="17.140625" style="20" customWidth="1"/>
    <col min="7715" max="7718" width="18.28515625" style="20" customWidth="1"/>
    <col min="7719" max="7719" width="15" style="20" customWidth="1"/>
    <col min="7720" max="7720" width="15.7109375" style="20" customWidth="1"/>
    <col min="7721" max="7721" width="49" style="20" customWidth="1"/>
    <col min="7722" max="7722" width="19.42578125" style="20" customWidth="1"/>
    <col min="7723" max="7723" width="14.5703125" style="20" customWidth="1"/>
    <col min="7724" max="7724" width="12.28515625" style="20" customWidth="1"/>
    <col min="7725" max="7725" width="14.5703125" style="20" customWidth="1"/>
    <col min="7726" max="7726" width="11.7109375" style="20" customWidth="1"/>
    <col min="7727" max="7727" width="14" style="20" customWidth="1"/>
    <col min="7728" max="7728" width="20.5703125" style="20" customWidth="1"/>
    <col min="7729" max="7729" width="11.7109375" style="20" customWidth="1"/>
    <col min="7730" max="7730" width="10.85546875" style="20" customWidth="1"/>
    <col min="7731" max="7924" width="9.140625" style="20"/>
    <col min="7925" max="7925" width="7.42578125" style="20" customWidth="1"/>
    <col min="7926" max="7926" width="20.28515625" style="20" customWidth="1"/>
    <col min="7927" max="7927" width="24.7109375" style="20" customWidth="1"/>
    <col min="7928" max="7928" width="35.7109375" style="20" customWidth="1"/>
    <col min="7929" max="7929" width="5" style="20" customWidth="1"/>
    <col min="7930" max="7930" width="12.85546875" style="20" customWidth="1"/>
    <col min="7931" max="7931" width="10.7109375" style="20" customWidth="1"/>
    <col min="7932" max="7932" width="7" style="20" customWidth="1"/>
    <col min="7933" max="7933" width="12.28515625" style="20" customWidth="1"/>
    <col min="7934" max="7934" width="10.7109375" style="20" customWidth="1"/>
    <col min="7935" max="7935" width="10.85546875" style="20" customWidth="1"/>
    <col min="7936" max="7936" width="8.85546875" style="20" customWidth="1"/>
    <col min="7937" max="7937" width="13.85546875" style="20" customWidth="1"/>
    <col min="7938" max="7938" width="20.42578125" style="20" customWidth="1"/>
    <col min="7939" max="7939" width="12.28515625" style="20" customWidth="1"/>
    <col min="7940" max="7940" width="19.28515625" style="20" customWidth="1"/>
    <col min="7941" max="7941" width="11.85546875" style="20" customWidth="1"/>
    <col min="7942" max="7942" width="9.140625" style="20" customWidth="1"/>
    <col min="7943" max="7943" width="13.42578125" style="20" customWidth="1"/>
    <col min="7944" max="7944" width="15.28515625" style="20" customWidth="1"/>
    <col min="7945" max="7945" width="15.42578125" style="20" customWidth="1"/>
    <col min="7946" max="7947" width="14.42578125" style="20" customWidth="1"/>
    <col min="7948" max="7948" width="5" style="20" customWidth="1"/>
    <col min="7949" max="7951" width="15.140625" style="20" customWidth="1"/>
    <col min="7952" max="7952" width="4.28515625" style="20" customWidth="1"/>
    <col min="7953" max="7953" width="16" style="20" customWidth="1"/>
    <col min="7954" max="7954" width="17.140625" style="20" customWidth="1"/>
    <col min="7955" max="7955" width="18.28515625" style="20" customWidth="1"/>
    <col min="7956" max="7956" width="4.85546875" style="20" customWidth="1"/>
    <col min="7957" max="7957" width="16" style="20" customWidth="1"/>
    <col min="7958" max="7958" width="17.140625" style="20" customWidth="1"/>
    <col min="7959" max="7959" width="18.28515625" style="20" customWidth="1"/>
    <col min="7960" max="7960" width="13.7109375" style="20" customWidth="1"/>
    <col min="7961" max="7961" width="16" style="20" customWidth="1"/>
    <col min="7962" max="7962" width="17.140625" style="20" customWidth="1"/>
    <col min="7963" max="7963" width="18.28515625" style="20" customWidth="1"/>
    <col min="7964" max="7964" width="13.7109375" style="20" customWidth="1"/>
    <col min="7965" max="7965" width="16" style="20" customWidth="1"/>
    <col min="7966" max="7966" width="17.140625" style="20" customWidth="1"/>
    <col min="7967" max="7967" width="18.28515625" style="20" customWidth="1"/>
    <col min="7968" max="7968" width="13.7109375" style="20" customWidth="1"/>
    <col min="7969" max="7969" width="16" style="20" customWidth="1"/>
    <col min="7970" max="7970" width="17.140625" style="20" customWidth="1"/>
    <col min="7971" max="7974" width="18.28515625" style="20" customWidth="1"/>
    <col min="7975" max="7975" width="15" style="20" customWidth="1"/>
    <col min="7976" max="7976" width="15.7109375" style="20" customWidth="1"/>
    <col min="7977" max="7977" width="49" style="20" customWidth="1"/>
    <col min="7978" max="7978" width="19.42578125" style="20" customWidth="1"/>
    <col min="7979" max="7979" width="14.5703125" style="20" customWidth="1"/>
    <col min="7980" max="7980" width="12.28515625" style="20" customWidth="1"/>
    <col min="7981" max="7981" width="14.5703125" style="20" customWidth="1"/>
    <col min="7982" max="7982" width="11.7109375" style="20" customWidth="1"/>
    <col min="7983" max="7983" width="14" style="20" customWidth="1"/>
    <col min="7984" max="7984" width="20.5703125" style="20" customWidth="1"/>
    <col min="7985" max="7985" width="11.7109375" style="20" customWidth="1"/>
    <col min="7986" max="7986" width="10.85546875" style="20" customWidth="1"/>
    <col min="7987" max="8180" width="9.140625" style="20"/>
    <col min="8181" max="8181" width="7.42578125" style="20" customWidth="1"/>
    <col min="8182" max="8182" width="20.28515625" style="20" customWidth="1"/>
    <col min="8183" max="8183" width="24.7109375" style="20" customWidth="1"/>
    <col min="8184" max="8184" width="35.7109375" style="20" customWidth="1"/>
    <col min="8185" max="8185" width="5" style="20" customWidth="1"/>
    <col min="8186" max="8186" width="12.85546875" style="20" customWidth="1"/>
    <col min="8187" max="8187" width="10.7109375" style="20" customWidth="1"/>
    <col min="8188" max="8188" width="7" style="20" customWidth="1"/>
    <col min="8189" max="8189" width="12.28515625" style="20" customWidth="1"/>
    <col min="8190" max="8190" width="10.7109375" style="20" customWidth="1"/>
    <col min="8191" max="8191" width="10.85546875" style="20" customWidth="1"/>
    <col min="8192" max="8192" width="8.85546875" style="20" customWidth="1"/>
    <col min="8193" max="8193" width="13.85546875" style="20" customWidth="1"/>
    <col min="8194" max="8194" width="20.42578125" style="20" customWidth="1"/>
    <col min="8195" max="8195" width="12.28515625" style="20" customWidth="1"/>
    <col min="8196" max="8196" width="19.28515625" style="20" customWidth="1"/>
    <col min="8197" max="8197" width="11.85546875" style="20" customWidth="1"/>
    <col min="8198" max="8198" width="9.140625" style="20" customWidth="1"/>
    <col min="8199" max="8199" width="13.42578125" style="20" customWidth="1"/>
    <col min="8200" max="8200" width="15.28515625" style="20" customWidth="1"/>
    <col min="8201" max="8201" width="15.42578125" style="20" customWidth="1"/>
    <col min="8202" max="8203" width="14.42578125" style="20" customWidth="1"/>
    <col min="8204" max="8204" width="5" style="20" customWidth="1"/>
    <col min="8205" max="8207" width="15.140625" style="20" customWidth="1"/>
    <col min="8208" max="8208" width="4.28515625" style="20" customWidth="1"/>
    <col min="8209" max="8209" width="16" style="20" customWidth="1"/>
    <col min="8210" max="8210" width="17.140625" style="20" customWidth="1"/>
    <col min="8211" max="8211" width="18.28515625" style="20" customWidth="1"/>
    <col min="8212" max="8212" width="4.85546875" style="20" customWidth="1"/>
    <col min="8213" max="8213" width="16" style="20" customWidth="1"/>
    <col min="8214" max="8214" width="17.140625" style="20" customWidth="1"/>
    <col min="8215" max="8215" width="18.28515625" style="20" customWidth="1"/>
    <col min="8216" max="8216" width="13.7109375" style="20" customWidth="1"/>
    <col min="8217" max="8217" width="16" style="20" customWidth="1"/>
    <col min="8218" max="8218" width="17.140625" style="20" customWidth="1"/>
    <col min="8219" max="8219" width="18.28515625" style="20" customWidth="1"/>
    <col min="8220" max="8220" width="13.7109375" style="20" customWidth="1"/>
    <col min="8221" max="8221" width="16" style="20" customWidth="1"/>
    <col min="8222" max="8222" width="17.140625" style="20" customWidth="1"/>
    <col min="8223" max="8223" width="18.28515625" style="20" customWidth="1"/>
    <col min="8224" max="8224" width="13.7109375" style="20" customWidth="1"/>
    <col min="8225" max="8225" width="16" style="20" customWidth="1"/>
    <col min="8226" max="8226" width="17.140625" style="20" customWidth="1"/>
    <col min="8227" max="8230" width="18.28515625" style="20" customWidth="1"/>
    <col min="8231" max="8231" width="15" style="20" customWidth="1"/>
    <col min="8232" max="8232" width="15.7109375" style="20" customWidth="1"/>
    <col min="8233" max="8233" width="49" style="20" customWidth="1"/>
    <col min="8234" max="8234" width="19.42578125" style="20" customWidth="1"/>
    <col min="8235" max="8235" width="14.5703125" style="20" customWidth="1"/>
    <col min="8236" max="8236" width="12.28515625" style="20" customWidth="1"/>
    <col min="8237" max="8237" width="14.5703125" style="20" customWidth="1"/>
    <col min="8238" max="8238" width="11.7109375" style="20" customWidth="1"/>
    <col min="8239" max="8239" width="14" style="20" customWidth="1"/>
    <col min="8240" max="8240" width="20.5703125" style="20" customWidth="1"/>
    <col min="8241" max="8241" width="11.7109375" style="20" customWidth="1"/>
    <col min="8242" max="8242" width="10.85546875" style="20" customWidth="1"/>
    <col min="8243" max="8436" width="9.140625" style="20"/>
    <col min="8437" max="8437" width="7.42578125" style="20" customWidth="1"/>
    <col min="8438" max="8438" width="20.28515625" style="20" customWidth="1"/>
    <col min="8439" max="8439" width="24.7109375" style="20" customWidth="1"/>
    <col min="8440" max="8440" width="35.7109375" style="20" customWidth="1"/>
    <col min="8441" max="8441" width="5" style="20" customWidth="1"/>
    <col min="8442" max="8442" width="12.85546875" style="20" customWidth="1"/>
    <col min="8443" max="8443" width="10.7109375" style="20" customWidth="1"/>
    <col min="8444" max="8444" width="7" style="20" customWidth="1"/>
    <col min="8445" max="8445" width="12.28515625" style="20" customWidth="1"/>
    <col min="8446" max="8446" width="10.7109375" style="20" customWidth="1"/>
    <col min="8447" max="8447" width="10.85546875" style="20" customWidth="1"/>
    <col min="8448" max="8448" width="8.85546875" style="20" customWidth="1"/>
    <col min="8449" max="8449" width="13.85546875" style="20" customWidth="1"/>
    <col min="8450" max="8450" width="20.42578125" style="20" customWidth="1"/>
    <col min="8451" max="8451" width="12.28515625" style="20" customWidth="1"/>
    <col min="8452" max="8452" width="19.28515625" style="20" customWidth="1"/>
    <col min="8453" max="8453" width="11.85546875" style="20" customWidth="1"/>
    <col min="8454" max="8454" width="9.140625" style="20" customWidth="1"/>
    <col min="8455" max="8455" width="13.42578125" style="20" customWidth="1"/>
    <col min="8456" max="8456" width="15.28515625" style="20" customWidth="1"/>
    <col min="8457" max="8457" width="15.42578125" style="20" customWidth="1"/>
    <col min="8458" max="8459" width="14.42578125" style="20" customWidth="1"/>
    <col min="8460" max="8460" width="5" style="20" customWidth="1"/>
    <col min="8461" max="8463" width="15.140625" style="20" customWidth="1"/>
    <col min="8464" max="8464" width="4.28515625" style="20" customWidth="1"/>
    <col min="8465" max="8465" width="16" style="20" customWidth="1"/>
    <col min="8466" max="8466" width="17.140625" style="20" customWidth="1"/>
    <col min="8467" max="8467" width="18.28515625" style="20" customWidth="1"/>
    <col min="8468" max="8468" width="4.85546875" style="20" customWidth="1"/>
    <col min="8469" max="8469" width="16" style="20" customWidth="1"/>
    <col min="8470" max="8470" width="17.140625" style="20" customWidth="1"/>
    <col min="8471" max="8471" width="18.28515625" style="20" customWidth="1"/>
    <col min="8472" max="8472" width="13.7109375" style="20" customWidth="1"/>
    <col min="8473" max="8473" width="16" style="20" customWidth="1"/>
    <col min="8474" max="8474" width="17.140625" style="20" customWidth="1"/>
    <col min="8475" max="8475" width="18.28515625" style="20" customWidth="1"/>
    <col min="8476" max="8476" width="13.7109375" style="20" customWidth="1"/>
    <col min="8477" max="8477" width="16" style="20" customWidth="1"/>
    <col min="8478" max="8478" width="17.140625" style="20" customWidth="1"/>
    <col min="8479" max="8479" width="18.28515625" style="20" customWidth="1"/>
    <col min="8480" max="8480" width="13.7109375" style="20" customWidth="1"/>
    <col min="8481" max="8481" width="16" style="20" customWidth="1"/>
    <col min="8482" max="8482" width="17.140625" style="20" customWidth="1"/>
    <col min="8483" max="8486" width="18.28515625" style="20" customWidth="1"/>
    <col min="8487" max="8487" width="15" style="20" customWidth="1"/>
    <col min="8488" max="8488" width="15.7109375" style="20" customWidth="1"/>
    <col min="8489" max="8489" width="49" style="20" customWidth="1"/>
    <col min="8490" max="8490" width="19.42578125" style="20" customWidth="1"/>
    <col min="8491" max="8491" width="14.5703125" style="20" customWidth="1"/>
    <col min="8492" max="8492" width="12.28515625" style="20" customWidth="1"/>
    <col min="8493" max="8493" width="14.5703125" style="20" customWidth="1"/>
    <col min="8494" max="8494" width="11.7109375" style="20" customWidth="1"/>
    <col min="8495" max="8495" width="14" style="20" customWidth="1"/>
    <col min="8496" max="8496" width="20.5703125" style="20" customWidth="1"/>
    <col min="8497" max="8497" width="11.7109375" style="20" customWidth="1"/>
    <col min="8498" max="8498" width="10.85546875" style="20" customWidth="1"/>
    <col min="8499" max="8692" width="9.140625" style="20"/>
    <col min="8693" max="8693" width="7.42578125" style="20" customWidth="1"/>
    <col min="8694" max="8694" width="20.28515625" style="20" customWidth="1"/>
    <col min="8695" max="8695" width="24.7109375" style="20" customWidth="1"/>
    <col min="8696" max="8696" width="35.7109375" style="20" customWidth="1"/>
    <col min="8697" max="8697" width="5" style="20" customWidth="1"/>
    <col min="8698" max="8698" width="12.85546875" style="20" customWidth="1"/>
    <col min="8699" max="8699" width="10.7109375" style="20" customWidth="1"/>
    <col min="8700" max="8700" width="7" style="20" customWidth="1"/>
    <col min="8701" max="8701" width="12.28515625" style="20" customWidth="1"/>
    <col min="8702" max="8702" width="10.7109375" style="20" customWidth="1"/>
    <col min="8703" max="8703" width="10.85546875" style="20" customWidth="1"/>
    <col min="8704" max="8704" width="8.85546875" style="20" customWidth="1"/>
    <col min="8705" max="8705" width="13.85546875" style="20" customWidth="1"/>
    <col min="8706" max="8706" width="20.42578125" style="20" customWidth="1"/>
    <col min="8707" max="8707" width="12.28515625" style="20" customWidth="1"/>
    <col min="8708" max="8708" width="19.28515625" style="20" customWidth="1"/>
    <col min="8709" max="8709" width="11.85546875" style="20" customWidth="1"/>
    <col min="8710" max="8710" width="9.140625" style="20" customWidth="1"/>
    <col min="8711" max="8711" width="13.42578125" style="20" customWidth="1"/>
    <col min="8712" max="8712" width="15.28515625" style="20" customWidth="1"/>
    <col min="8713" max="8713" width="15.42578125" style="20" customWidth="1"/>
    <col min="8714" max="8715" width="14.42578125" style="20" customWidth="1"/>
    <col min="8716" max="8716" width="5" style="20" customWidth="1"/>
    <col min="8717" max="8719" width="15.140625" style="20" customWidth="1"/>
    <col min="8720" max="8720" width="4.28515625" style="20" customWidth="1"/>
    <col min="8721" max="8721" width="16" style="20" customWidth="1"/>
    <col min="8722" max="8722" width="17.140625" style="20" customWidth="1"/>
    <col min="8723" max="8723" width="18.28515625" style="20" customWidth="1"/>
    <col min="8724" max="8724" width="4.85546875" style="20" customWidth="1"/>
    <col min="8725" max="8725" width="16" style="20" customWidth="1"/>
    <col min="8726" max="8726" width="17.140625" style="20" customWidth="1"/>
    <col min="8727" max="8727" width="18.28515625" style="20" customWidth="1"/>
    <col min="8728" max="8728" width="13.7109375" style="20" customWidth="1"/>
    <col min="8729" max="8729" width="16" style="20" customWidth="1"/>
    <col min="8730" max="8730" width="17.140625" style="20" customWidth="1"/>
    <col min="8731" max="8731" width="18.28515625" style="20" customWidth="1"/>
    <col min="8732" max="8732" width="13.7109375" style="20" customWidth="1"/>
    <col min="8733" max="8733" width="16" style="20" customWidth="1"/>
    <col min="8734" max="8734" width="17.140625" style="20" customWidth="1"/>
    <col min="8735" max="8735" width="18.28515625" style="20" customWidth="1"/>
    <col min="8736" max="8736" width="13.7109375" style="20" customWidth="1"/>
    <col min="8737" max="8737" width="16" style="20" customWidth="1"/>
    <col min="8738" max="8738" width="17.140625" style="20" customWidth="1"/>
    <col min="8739" max="8742" width="18.28515625" style="20" customWidth="1"/>
    <col min="8743" max="8743" width="15" style="20" customWidth="1"/>
    <col min="8744" max="8744" width="15.7109375" style="20" customWidth="1"/>
    <col min="8745" max="8745" width="49" style="20" customWidth="1"/>
    <col min="8746" max="8746" width="19.42578125" style="20" customWidth="1"/>
    <col min="8747" max="8747" width="14.5703125" style="20" customWidth="1"/>
    <col min="8748" max="8748" width="12.28515625" style="20" customWidth="1"/>
    <col min="8749" max="8749" width="14.5703125" style="20" customWidth="1"/>
    <col min="8750" max="8750" width="11.7109375" style="20" customWidth="1"/>
    <col min="8751" max="8751" width="14" style="20" customWidth="1"/>
    <col min="8752" max="8752" width="20.5703125" style="20" customWidth="1"/>
    <col min="8753" max="8753" width="11.7109375" style="20" customWidth="1"/>
    <col min="8754" max="8754" width="10.85546875" style="20" customWidth="1"/>
    <col min="8755" max="8948" width="9.140625" style="20"/>
    <col min="8949" max="8949" width="7.42578125" style="20" customWidth="1"/>
    <col min="8950" max="8950" width="20.28515625" style="20" customWidth="1"/>
    <col min="8951" max="8951" width="24.7109375" style="20" customWidth="1"/>
    <col min="8952" max="8952" width="35.7109375" style="20" customWidth="1"/>
    <col min="8953" max="8953" width="5" style="20" customWidth="1"/>
    <col min="8954" max="8954" width="12.85546875" style="20" customWidth="1"/>
    <col min="8955" max="8955" width="10.7109375" style="20" customWidth="1"/>
    <col min="8956" max="8956" width="7" style="20" customWidth="1"/>
    <col min="8957" max="8957" width="12.28515625" style="20" customWidth="1"/>
    <col min="8958" max="8958" width="10.7109375" style="20" customWidth="1"/>
    <col min="8959" max="8959" width="10.85546875" style="20" customWidth="1"/>
    <col min="8960" max="8960" width="8.85546875" style="20" customWidth="1"/>
    <col min="8961" max="8961" width="13.85546875" style="20" customWidth="1"/>
    <col min="8962" max="8962" width="20.42578125" style="20" customWidth="1"/>
    <col min="8963" max="8963" width="12.28515625" style="20" customWidth="1"/>
    <col min="8964" max="8964" width="19.28515625" style="20" customWidth="1"/>
    <col min="8965" max="8965" width="11.85546875" style="20" customWidth="1"/>
    <col min="8966" max="8966" width="9.140625" style="20" customWidth="1"/>
    <col min="8967" max="8967" width="13.42578125" style="20" customWidth="1"/>
    <col min="8968" max="8968" width="15.28515625" style="20" customWidth="1"/>
    <col min="8969" max="8969" width="15.42578125" style="20" customWidth="1"/>
    <col min="8970" max="8971" width="14.42578125" style="20" customWidth="1"/>
    <col min="8972" max="8972" width="5" style="20" customWidth="1"/>
    <col min="8973" max="8975" width="15.140625" style="20" customWidth="1"/>
    <col min="8976" max="8976" width="4.28515625" style="20" customWidth="1"/>
    <col min="8977" max="8977" width="16" style="20" customWidth="1"/>
    <col min="8978" max="8978" width="17.140625" style="20" customWidth="1"/>
    <col min="8979" max="8979" width="18.28515625" style="20" customWidth="1"/>
    <col min="8980" max="8980" width="4.85546875" style="20" customWidth="1"/>
    <col min="8981" max="8981" width="16" style="20" customWidth="1"/>
    <col min="8982" max="8982" width="17.140625" style="20" customWidth="1"/>
    <col min="8983" max="8983" width="18.28515625" style="20" customWidth="1"/>
    <col min="8984" max="8984" width="13.7109375" style="20" customWidth="1"/>
    <col min="8985" max="8985" width="16" style="20" customWidth="1"/>
    <col min="8986" max="8986" width="17.140625" style="20" customWidth="1"/>
    <col min="8987" max="8987" width="18.28515625" style="20" customWidth="1"/>
    <col min="8988" max="8988" width="13.7109375" style="20" customWidth="1"/>
    <col min="8989" max="8989" width="16" style="20" customWidth="1"/>
    <col min="8990" max="8990" width="17.140625" style="20" customWidth="1"/>
    <col min="8991" max="8991" width="18.28515625" style="20" customWidth="1"/>
    <col min="8992" max="8992" width="13.7109375" style="20" customWidth="1"/>
    <col min="8993" max="8993" width="16" style="20" customWidth="1"/>
    <col min="8994" max="8994" width="17.140625" style="20" customWidth="1"/>
    <col min="8995" max="8998" width="18.28515625" style="20" customWidth="1"/>
    <col min="8999" max="8999" width="15" style="20" customWidth="1"/>
    <col min="9000" max="9000" width="15.7109375" style="20" customWidth="1"/>
    <col min="9001" max="9001" width="49" style="20" customWidth="1"/>
    <col min="9002" max="9002" width="19.42578125" style="20" customWidth="1"/>
    <col min="9003" max="9003" width="14.5703125" style="20" customWidth="1"/>
    <col min="9004" max="9004" width="12.28515625" style="20" customWidth="1"/>
    <col min="9005" max="9005" width="14.5703125" style="20" customWidth="1"/>
    <col min="9006" max="9006" width="11.7109375" style="20" customWidth="1"/>
    <col min="9007" max="9007" width="14" style="20" customWidth="1"/>
    <col min="9008" max="9008" width="20.5703125" style="20" customWidth="1"/>
    <col min="9009" max="9009" width="11.7109375" style="20" customWidth="1"/>
    <col min="9010" max="9010" width="10.85546875" style="20" customWidth="1"/>
    <col min="9011" max="9204" width="9.140625" style="20"/>
    <col min="9205" max="9205" width="7.42578125" style="20" customWidth="1"/>
    <col min="9206" max="9206" width="20.28515625" style="20" customWidth="1"/>
    <col min="9207" max="9207" width="24.7109375" style="20" customWidth="1"/>
    <col min="9208" max="9208" width="35.7109375" style="20" customWidth="1"/>
    <col min="9209" max="9209" width="5" style="20" customWidth="1"/>
    <col min="9210" max="9210" width="12.85546875" style="20" customWidth="1"/>
    <col min="9211" max="9211" width="10.7109375" style="20" customWidth="1"/>
    <col min="9212" max="9212" width="7" style="20" customWidth="1"/>
    <col min="9213" max="9213" width="12.28515625" style="20" customWidth="1"/>
    <col min="9214" max="9214" width="10.7109375" style="20" customWidth="1"/>
    <col min="9215" max="9215" width="10.85546875" style="20" customWidth="1"/>
    <col min="9216" max="9216" width="8.85546875" style="20" customWidth="1"/>
    <col min="9217" max="9217" width="13.85546875" style="20" customWidth="1"/>
    <col min="9218" max="9218" width="20.42578125" style="20" customWidth="1"/>
    <col min="9219" max="9219" width="12.28515625" style="20" customWidth="1"/>
    <col min="9220" max="9220" width="19.28515625" style="20" customWidth="1"/>
    <col min="9221" max="9221" width="11.85546875" style="20" customWidth="1"/>
    <col min="9222" max="9222" width="9.140625" style="20" customWidth="1"/>
    <col min="9223" max="9223" width="13.42578125" style="20" customWidth="1"/>
    <col min="9224" max="9224" width="15.28515625" style="20" customWidth="1"/>
    <col min="9225" max="9225" width="15.42578125" style="20" customWidth="1"/>
    <col min="9226" max="9227" width="14.42578125" style="20" customWidth="1"/>
    <col min="9228" max="9228" width="5" style="20" customWidth="1"/>
    <col min="9229" max="9231" width="15.140625" style="20" customWidth="1"/>
    <col min="9232" max="9232" width="4.28515625" style="20" customWidth="1"/>
    <col min="9233" max="9233" width="16" style="20" customWidth="1"/>
    <col min="9234" max="9234" width="17.140625" style="20" customWidth="1"/>
    <col min="9235" max="9235" width="18.28515625" style="20" customWidth="1"/>
    <col min="9236" max="9236" width="4.85546875" style="20" customWidth="1"/>
    <col min="9237" max="9237" width="16" style="20" customWidth="1"/>
    <col min="9238" max="9238" width="17.140625" style="20" customWidth="1"/>
    <col min="9239" max="9239" width="18.28515625" style="20" customWidth="1"/>
    <col min="9240" max="9240" width="13.7109375" style="20" customWidth="1"/>
    <col min="9241" max="9241" width="16" style="20" customWidth="1"/>
    <col min="9242" max="9242" width="17.140625" style="20" customWidth="1"/>
    <col min="9243" max="9243" width="18.28515625" style="20" customWidth="1"/>
    <col min="9244" max="9244" width="13.7109375" style="20" customWidth="1"/>
    <col min="9245" max="9245" width="16" style="20" customWidth="1"/>
    <col min="9246" max="9246" width="17.140625" style="20" customWidth="1"/>
    <col min="9247" max="9247" width="18.28515625" style="20" customWidth="1"/>
    <col min="9248" max="9248" width="13.7109375" style="20" customWidth="1"/>
    <col min="9249" max="9249" width="16" style="20" customWidth="1"/>
    <col min="9250" max="9250" width="17.140625" style="20" customWidth="1"/>
    <col min="9251" max="9254" width="18.28515625" style="20" customWidth="1"/>
    <col min="9255" max="9255" width="15" style="20" customWidth="1"/>
    <col min="9256" max="9256" width="15.7109375" style="20" customWidth="1"/>
    <col min="9257" max="9257" width="49" style="20" customWidth="1"/>
    <col min="9258" max="9258" width="19.42578125" style="20" customWidth="1"/>
    <col min="9259" max="9259" width="14.5703125" style="20" customWidth="1"/>
    <col min="9260" max="9260" width="12.28515625" style="20" customWidth="1"/>
    <col min="9261" max="9261" width="14.5703125" style="20" customWidth="1"/>
    <col min="9262" max="9262" width="11.7109375" style="20" customWidth="1"/>
    <col min="9263" max="9263" width="14" style="20" customWidth="1"/>
    <col min="9264" max="9264" width="20.5703125" style="20" customWidth="1"/>
    <col min="9265" max="9265" width="11.7109375" style="20" customWidth="1"/>
    <col min="9266" max="9266" width="10.85546875" style="20" customWidth="1"/>
    <col min="9267" max="9460" width="9.140625" style="20"/>
    <col min="9461" max="9461" width="7.42578125" style="20" customWidth="1"/>
    <col min="9462" max="9462" width="20.28515625" style="20" customWidth="1"/>
    <col min="9463" max="9463" width="24.7109375" style="20" customWidth="1"/>
    <col min="9464" max="9464" width="35.7109375" style="20" customWidth="1"/>
    <col min="9465" max="9465" width="5" style="20" customWidth="1"/>
    <col min="9466" max="9466" width="12.85546875" style="20" customWidth="1"/>
    <col min="9467" max="9467" width="10.7109375" style="20" customWidth="1"/>
    <col min="9468" max="9468" width="7" style="20" customWidth="1"/>
    <col min="9469" max="9469" width="12.28515625" style="20" customWidth="1"/>
    <col min="9470" max="9470" width="10.7109375" style="20" customWidth="1"/>
    <col min="9471" max="9471" width="10.85546875" style="20" customWidth="1"/>
    <col min="9472" max="9472" width="8.85546875" style="20" customWidth="1"/>
    <col min="9473" max="9473" width="13.85546875" style="20" customWidth="1"/>
    <col min="9474" max="9474" width="20.42578125" style="20" customWidth="1"/>
    <col min="9475" max="9475" width="12.28515625" style="20" customWidth="1"/>
    <col min="9476" max="9476" width="19.28515625" style="20" customWidth="1"/>
    <col min="9477" max="9477" width="11.85546875" style="20" customWidth="1"/>
    <col min="9478" max="9478" width="9.140625" style="20" customWidth="1"/>
    <col min="9479" max="9479" width="13.42578125" style="20" customWidth="1"/>
    <col min="9480" max="9480" width="15.28515625" style="20" customWidth="1"/>
    <col min="9481" max="9481" width="15.42578125" style="20" customWidth="1"/>
    <col min="9482" max="9483" width="14.42578125" style="20" customWidth="1"/>
    <col min="9484" max="9484" width="5" style="20" customWidth="1"/>
    <col min="9485" max="9487" width="15.140625" style="20" customWidth="1"/>
    <col min="9488" max="9488" width="4.28515625" style="20" customWidth="1"/>
    <col min="9489" max="9489" width="16" style="20" customWidth="1"/>
    <col min="9490" max="9490" width="17.140625" style="20" customWidth="1"/>
    <col min="9491" max="9491" width="18.28515625" style="20" customWidth="1"/>
    <col min="9492" max="9492" width="4.85546875" style="20" customWidth="1"/>
    <col min="9493" max="9493" width="16" style="20" customWidth="1"/>
    <col min="9494" max="9494" width="17.140625" style="20" customWidth="1"/>
    <col min="9495" max="9495" width="18.28515625" style="20" customWidth="1"/>
    <col min="9496" max="9496" width="13.7109375" style="20" customWidth="1"/>
    <col min="9497" max="9497" width="16" style="20" customWidth="1"/>
    <col min="9498" max="9498" width="17.140625" style="20" customWidth="1"/>
    <col min="9499" max="9499" width="18.28515625" style="20" customWidth="1"/>
    <col min="9500" max="9500" width="13.7109375" style="20" customWidth="1"/>
    <col min="9501" max="9501" width="16" style="20" customWidth="1"/>
    <col min="9502" max="9502" width="17.140625" style="20" customWidth="1"/>
    <col min="9503" max="9503" width="18.28515625" style="20" customWidth="1"/>
    <col min="9504" max="9504" width="13.7109375" style="20" customWidth="1"/>
    <col min="9505" max="9505" width="16" style="20" customWidth="1"/>
    <col min="9506" max="9506" width="17.140625" style="20" customWidth="1"/>
    <col min="9507" max="9510" width="18.28515625" style="20" customWidth="1"/>
    <col min="9511" max="9511" width="15" style="20" customWidth="1"/>
    <col min="9512" max="9512" width="15.7109375" style="20" customWidth="1"/>
    <col min="9513" max="9513" width="49" style="20" customWidth="1"/>
    <col min="9514" max="9514" width="19.42578125" style="20" customWidth="1"/>
    <col min="9515" max="9515" width="14.5703125" style="20" customWidth="1"/>
    <col min="9516" max="9516" width="12.28515625" style="20" customWidth="1"/>
    <col min="9517" max="9517" width="14.5703125" style="20" customWidth="1"/>
    <col min="9518" max="9518" width="11.7109375" style="20" customWidth="1"/>
    <col min="9519" max="9519" width="14" style="20" customWidth="1"/>
    <col min="9520" max="9520" width="20.5703125" style="20" customWidth="1"/>
    <col min="9521" max="9521" width="11.7109375" style="20" customWidth="1"/>
    <col min="9522" max="9522" width="10.85546875" style="20" customWidth="1"/>
    <col min="9523" max="9716" width="9.140625" style="20"/>
    <col min="9717" max="9717" width="7.42578125" style="20" customWidth="1"/>
    <col min="9718" max="9718" width="20.28515625" style="20" customWidth="1"/>
    <col min="9719" max="9719" width="24.7109375" style="20" customWidth="1"/>
    <col min="9720" max="9720" width="35.7109375" style="20" customWidth="1"/>
    <col min="9721" max="9721" width="5" style="20" customWidth="1"/>
    <col min="9722" max="9722" width="12.85546875" style="20" customWidth="1"/>
    <col min="9723" max="9723" width="10.7109375" style="20" customWidth="1"/>
    <col min="9724" max="9724" width="7" style="20" customWidth="1"/>
    <col min="9725" max="9725" width="12.28515625" style="20" customWidth="1"/>
    <col min="9726" max="9726" width="10.7109375" style="20" customWidth="1"/>
    <col min="9727" max="9727" width="10.85546875" style="20" customWidth="1"/>
    <col min="9728" max="9728" width="8.85546875" style="20" customWidth="1"/>
    <col min="9729" max="9729" width="13.85546875" style="20" customWidth="1"/>
    <col min="9730" max="9730" width="20.42578125" style="20" customWidth="1"/>
    <col min="9731" max="9731" width="12.28515625" style="20" customWidth="1"/>
    <col min="9732" max="9732" width="19.28515625" style="20" customWidth="1"/>
    <col min="9733" max="9733" width="11.85546875" style="20" customWidth="1"/>
    <col min="9734" max="9734" width="9.140625" style="20" customWidth="1"/>
    <col min="9735" max="9735" width="13.42578125" style="20" customWidth="1"/>
    <col min="9736" max="9736" width="15.28515625" style="20" customWidth="1"/>
    <col min="9737" max="9737" width="15.42578125" style="20" customWidth="1"/>
    <col min="9738" max="9739" width="14.42578125" style="20" customWidth="1"/>
    <col min="9740" max="9740" width="5" style="20" customWidth="1"/>
    <col min="9741" max="9743" width="15.140625" style="20" customWidth="1"/>
    <col min="9744" max="9744" width="4.28515625" style="20" customWidth="1"/>
    <col min="9745" max="9745" width="16" style="20" customWidth="1"/>
    <col min="9746" max="9746" width="17.140625" style="20" customWidth="1"/>
    <col min="9747" max="9747" width="18.28515625" style="20" customWidth="1"/>
    <col min="9748" max="9748" width="4.85546875" style="20" customWidth="1"/>
    <col min="9749" max="9749" width="16" style="20" customWidth="1"/>
    <col min="9750" max="9750" width="17.140625" style="20" customWidth="1"/>
    <col min="9751" max="9751" width="18.28515625" style="20" customWidth="1"/>
    <col min="9752" max="9752" width="13.7109375" style="20" customWidth="1"/>
    <col min="9753" max="9753" width="16" style="20" customWidth="1"/>
    <col min="9754" max="9754" width="17.140625" style="20" customWidth="1"/>
    <col min="9755" max="9755" width="18.28515625" style="20" customWidth="1"/>
    <col min="9756" max="9756" width="13.7109375" style="20" customWidth="1"/>
    <col min="9757" max="9757" width="16" style="20" customWidth="1"/>
    <col min="9758" max="9758" width="17.140625" style="20" customWidth="1"/>
    <col min="9759" max="9759" width="18.28515625" style="20" customWidth="1"/>
    <col min="9760" max="9760" width="13.7109375" style="20" customWidth="1"/>
    <col min="9761" max="9761" width="16" style="20" customWidth="1"/>
    <col min="9762" max="9762" width="17.140625" style="20" customWidth="1"/>
    <col min="9763" max="9766" width="18.28515625" style="20" customWidth="1"/>
    <col min="9767" max="9767" width="15" style="20" customWidth="1"/>
    <col min="9768" max="9768" width="15.7109375" style="20" customWidth="1"/>
    <col min="9769" max="9769" width="49" style="20" customWidth="1"/>
    <col min="9770" max="9770" width="19.42578125" style="20" customWidth="1"/>
    <col min="9771" max="9771" width="14.5703125" style="20" customWidth="1"/>
    <col min="9772" max="9772" width="12.28515625" style="20" customWidth="1"/>
    <col min="9773" max="9773" width="14.5703125" style="20" customWidth="1"/>
    <col min="9774" max="9774" width="11.7109375" style="20" customWidth="1"/>
    <col min="9775" max="9775" width="14" style="20" customWidth="1"/>
    <col min="9776" max="9776" width="20.5703125" style="20" customWidth="1"/>
    <col min="9777" max="9777" width="11.7109375" style="20" customWidth="1"/>
    <col min="9778" max="9778" width="10.85546875" style="20" customWidth="1"/>
    <col min="9779" max="9972" width="9.140625" style="20"/>
    <col min="9973" max="9973" width="7.42578125" style="20" customWidth="1"/>
    <col min="9974" max="9974" width="20.28515625" style="20" customWidth="1"/>
    <col min="9975" max="9975" width="24.7109375" style="20" customWidth="1"/>
    <col min="9976" max="9976" width="35.7109375" style="20" customWidth="1"/>
    <col min="9977" max="9977" width="5" style="20" customWidth="1"/>
    <col min="9978" max="9978" width="12.85546875" style="20" customWidth="1"/>
    <col min="9979" max="9979" width="10.7109375" style="20" customWidth="1"/>
    <col min="9980" max="9980" width="7" style="20" customWidth="1"/>
    <col min="9981" max="9981" width="12.28515625" style="20" customWidth="1"/>
    <col min="9982" max="9982" width="10.7109375" style="20" customWidth="1"/>
    <col min="9983" max="9983" width="10.85546875" style="20" customWidth="1"/>
    <col min="9984" max="9984" width="8.85546875" style="20" customWidth="1"/>
    <col min="9985" max="9985" width="13.85546875" style="20" customWidth="1"/>
    <col min="9986" max="9986" width="20.42578125" style="20" customWidth="1"/>
    <col min="9987" max="9987" width="12.28515625" style="20" customWidth="1"/>
    <col min="9988" max="9988" width="19.28515625" style="20" customWidth="1"/>
    <col min="9989" max="9989" width="11.85546875" style="20" customWidth="1"/>
    <col min="9990" max="9990" width="9.140625" style="20" customWidth="1"/>
    <col min="9991" max="9991" width="13.42578125" style="20" customWidth="1"/>
    <col min="9992" max="9992" width="15.28515625" style="20" customWidth="1"/>
    <col min="9993" max="9993" width="15.42578125" style="20" customWidth="1"/>
    <col min="9994" max="9995" width="14.42578125" style="20" customWidth="1"/>
    <col min="9996" max="9996" width="5" style="20" customWidth="1"/>
    <col min="9997" max="9999" width="15.140625" style="20" customWidth="1"/>
    <col min="10000" max="10000" width="4.28515625" style="20" customWidth="1"/>
    <col min="10001" max="10001" width="16" style="20" customWidth="1"/>
    <col min="10002" max="10002" width="17.140625" style="20" customWidth="1"/>
    <col min="10003" max="10003" width="18.28515625" style="20" customWidth="1"/>
    <col min="10004" max="10004" width="4.85546875" style="20" customWidth="1"/>
    <col min="10005" max="10005" width="16" style="20" customWidth="1"/>
    <col min="10006" max="10006" width="17.140625" style="20" customWidth="1"/>
    <col min="10007" max="10007" width="18.28515625" style="20" customWidth="1"/>
    <col min="10008" max="10008" width="13.7109375" style="20" customWidth="1"/>
    <col min="10009" max="10009" width="16" style="20" customWidth="1"/>
    <col min="10010" max="10010" width="17.140625" style="20" customWidth="1"/>
    <col min="10011" max="10011" width="18.28515625" style="20" customWidth="1"/>
    <col min="10012" max="10012" width="13.7109375" style="20" customWidth="1"/>
    <col min="10013" max="10013" width="16" style="20" customWidth="1"/>
    <col min="10014" max="10014" width="17.140625" style="20" customWidth="1"/>
    <col min="10015" max="10015" width="18.28515625" style="20" customWidth="1"/>
    <col min="10016" max="10016" width="13.7109375" style="20" customWidth="1"/>
    <col min="10017" max="10017" width="16" style="20" customWidth="1"/>
    <col min="10018" max="10018" width="17.140625" style="20" customWidth="1"/>
    <col min="10019" max="10022" width="18.28515625" style="20" customWidth="1"/>
    <col min="10023" max="10023" width="15" style="20" customWidth="1"/>
    <col min="10024" max="10024" width="15.7109375" style="20" customWidth="1"/>
    <col min="10025" max="10025" width="49" style="20" customWidth="1"/>
    <col min="10026" max="10026" width="19.42578125" style="20" customWidth="1"/>
    <col min="10027" max="10027" width="14.5703125" style="20" customWidth="1"/>
    <col min="10028" max="10028" width="12.28515625" style="20" customWidth="1"/>
    <col min="10029" max="10029" width="14.5703125" style="20" customWidth="1"/>
    <col min="10030" max="10030" width="11.7109375" style="20" customWidth="1"/>
    <col min="10031" max="10031" width="14" style="20" customWidth="1"/>
    <col min="10032" max="10032" width="20.5703125" style="20" customWidth="1"/>
    <col min="10033" max="10033" width="11.7109375" style="20" customWidth="1"/>
    <col min="10034" max="10034" width="10.85546875" style="20" customWidth="1"/>
    <col min="10035" max="10228" width="9.140625" style="20"/>
    <col min="10229" max="10229" width="7.42578125" style="20" customWidth="1"/>
    <col min="10230" max="10230" width="20.28515625" style="20" customWidth="1"/>
    <col min="10231" max="10231" width="24.7109375" style="20" customWidth="1"/>
    <col min="10232" max="10232" width="35.7109375" style="20" customWidth="1"/>
    <col min="10233" max="10233" width="5" style="20" customWidth="1"/>
    <col min="10234" max="10234" width="12.85546875" style="20" customWidth="1"/>
    <col min="10235" max="10235" width="10.7109375" style="20" customWidth="1"/>
    <col min="10236" max="10236" width="7" style="20" customWidth="1"/>
    <col min="10237" max="10237" width="12.28515625" style="20" customWidth="1"/>
    <col min="10238" max="10238" width="10.7109375" style="20" customWidth="1"/>
    <col min="10239" max="10239" width="10.85546875" style="20" customWidth="1"/>
    <col min="10240" max="10240" width="8.85546875" style="20" customWidth="1"/>
    <col min="10241" max="10241" width="13.85546875" style="20" customWidth="1"/>
    <col min="10242" max="10242" width="20.42578125" style="20" customWidth="1"/>
    <col min="10243" max="10243" width="12.28515625" style="20" customWidth="1"/>
    <col min="10244" max="10244" width="19.28515625" style="20" customWidth="1"/>
    <col min="10245" max="10245" width="11.85546875" style="20" customWidth="1"/>
    <col min="10246" max="10246" width="9.140625" style="20" customWidth="1"/>
    <col min="10247" max="10247" width="13.42578125" style="20" customWidth="1"/>
    <col min="10248" max="10248" width="15.28515625" style="20" customWidth="1"/>
    <col min="10249" max="10249" width="15.42578125" style="20" customWidth="1"/>
    <col min="10250" max="10251" width="14.42578125" style="20" customWidth="1"/>
    <col min="10252" max="10252" width="5" style="20" customWidth="1"/>
    <col min="10253" max="10255" width="15.140625" style="20" customWidth="1"/>
    <col min="10256" max="10256" width="4.28515625" style="20" customWidth="1"/>
    <col min="10257" max="10257" width="16" style="20" customWidth="1"/>
    <col min="10258" max="10258" width="17.140625" style="20" customWidth="1"/>
    <col min="10259" max="10259" width="18.28515625" style="20" customWidth="1"/>
    <col min="10260" max="10260" width="4.85546875" style="20" customWidth="1"/>
    <col min="10261" max="10261" width="16" style="20" customWidth="1"/>
    <col min="10262" max="10262" width="17.140625" style="20" customWidth="1"/>
    <col min="10263" max="10263" width="18.28515625" style="20" customWidth="1"/>
    <col min="10264" max="10264" width="13.7109375" style="20" customWidth="1"/>
    <col min="10265" max="10265" width="16" style="20" customWidth="1"/>
    <col min="10266" max="10266" width="17.140625" style="20" customWidth="1"/>
    <col min="10267" max="10267" width="18.28515625" style="20" customWidth="1"/>
    <col min="10268" max="10268" width="13.7109375" style="20" customWidth="1"/>
    <col min="10269" max="10269" width="16" style="20" customWidth="1"/>
    <col min="10270" max="10270" width="17.140625" style="20" customWidth="1"/>
    <col min="10271" max="10271" width="18.28515625" style="20" customWidth="1"/>
    <col min="10272" max="10272" width="13.7109375" style="20" customWidth="1"/>
    <col min="10273" max="10273" width="16" style="20" customWidth="1"/>
    <col min="10274" max="10274" width="17.140625" style="20" customWidth="1"/>
    <col min="10275" max="10278" width="18.28515625" style="20" customWidth="1"/>
    <col min="10279" max="10279" width="15" style="20" customWidth="1"/>
    <col min="10280" max="10280" width="15.7109375" style="20" customWidth="1"/>
    <col min="10281" max="10281" width="49" style="20" customWidth="1"/>
    <col min="10282" max="10282" width="19.42578125" style="20" customWidth="1"/>
    <col min="10283" max="10283" width="14.5703125" style="20" customWidth="1"/>
    <col min="10284" max="10284" width="12.28515625" style="20" customWidth="1"/>
    <col min="10285" max="10285" width="14.5703125" style="20" customWidth="1"/>
    <col min="10286" max="10286" width="11.7109375" style="20" customWidth="1"/>
    <col min="10287" max="10287" width="14" style="20" customWidth="1"/>
    <col min="10288" max="10288" width="20.5703125" style="20" customWidth="1"/>
    <col min="10289" max="10289" width="11.7109375" style="20" customWidth="1"/>
    <col min="10290" max="10290" width="10.85546875" style="20" customWidth="1"/>
    <col min="10291" max="10484" width="9.140625" style="20"/>
    <col min="10485" max="10485" width="7.42578125" style="20" customWidth="1"/>
    <col min="10486" max="10486" width="20.28515625" style="20" customWidth="1"/>
    <col min="10487" max="10487" width="24.7109375" style="20" customWidth="1"/>
    <col min="10488" max="10488" width="35.7109375" style="20" customWidth="1"/>
    <col min="10489" max="10489" width="5" style="20" customWidth="1"/>
    <col min="10490" max="10490" width="12.85546875" style="20" customWidth="1"/>
    <col min="10491" max="10491" width="10.7109375" style="20" customWidth="1"/>
    <col min="10492" max="10492" width="7" style="20" customWidth="1"/>
    <col min="10493" max="10493" width="12.28515625" style="20" customWidth="1"/>
    <col min="10494" max="10494" width="10.7109375" style="20" customWidth="1"/>
    <col min="10495" max="10495" width="10.85546875" style="20" customWidth="1"/>
    <col min="10496" max="10496" width="8.85546875" style="20" customWidth="1"/>
    <col min="10497" max="10497" width="13.85546875" style="20" customWidth="1"/>
    <col min="10498" max="10498" width="20.42578125" style="20" customWidth="1"/>
    <col min="10499" max="10499" width="12.28515625" style="20" customWidth="1"/>
    <col min="10500" max="10500" width="19.28515625" style="20" customWidth="1"/>
    <col min="10501" max="10501" width="11.85546875" style="20" customWidth="1"/>
    <col min="10502" max="10502" width="9.140625" style="20" customWidth="1"/>
    <col min="10503" max="10503" width="13.42578125" style="20" customWidth="1"/>
    <col min="10504" max="10504" width="15.28515625" style="20" customWidth="1"/>
    <col min="10505" max="10505" width="15.42578125" style="20" customWidth="1"/>
    <col min="10506" max="10507" width="14.42578125" style="20" customWidth="1"/>
    <col min="10508" max="10508" width="5" style="20" customWidth="1"/>
    <col min="10509" max="10511" width="15.140625" style="20" customWidth="1"/>
    <col min="10512" max="10512" width="4.28515625" style="20" customWidth="1"/>
    <col min="10513" max="10513" width="16" style="20" customWidth="1"/>
    <col min="10514" max="10514" width="17.140625" style="20" customWidth="1"/>
    <col min="10515" max="10515" width="18.28515625" style="20" customWidth="1"/>
    <col min="10516" max="10516" width="4.85546875" style="20" customWidth="1"/>
    <col min="10517" max="10517" width="16" style="20" customWidth="1"/>
    <col min="10518" max="10518" width="17.140625" style="20" customWidth="1"/>
    <col min="10519" max="10519" width="18.28515625" style="20" customWidth="1"/>
    <col min="10520" max="10520" width="13.7109375" style="20" customWidth="1"/>
    <col min="10521" max="10521" width="16" style="20" customWidth="1"/>
    <col min="10522" max="10522" width="17.140625" style="20" customWidth="1"/>
    <col min="10523" max="10523" width="18.28515625" style="20" customWidth="1"/>
    <col min="10524" max="10524" width="13.7109375" style="20" customWidth="1"/>
    <col min="10525" max="10525" width="16" style="20" customWidth="1"/>
    <col min="10526" max="10526" width="17.140625" style="20" customWidth="1"/>
    <col min="10527" max="10527" width="18.28515625" style="20" customWidth="1"/>
    <col min="10528" max="10528" width="13.7109375" style="20" customWidth="1"/>
    <col min="10529" max="10529" width="16" style="20" customWidth="1"/>
    <col min="10530" max="10530" width="17.140625" style="20" customWidth="1"/>
    <col min="10531" max="10534" width="18.28515625" style="20" customWidth="1"/>
    <col min="10535" max="10535" width="15" style="20" customWidth="1"/>
    <col min="10536" max="10536" width="15.7109375" style="20" customWidth="1"/>
    <col min="10537" max="10537" width="49" style="20" customWidth="1"/>
    <col min="10538" max="10538" width="19.42578125" style="20" customWidth="1"/>
    <col min="10539" max="10539" width="14.5703125" style="20" customWidth="1"/>
    <col min="10540" max="10540" width="12.28515625" style="20" customWidth="1"/>
    <col min="10541" max="10541" width="14.5703125" style="20" customWidth="1"/>
    <col min="10542" max="10542" width="11.7109375" style="20" customWidth="1"/>
    <col min="10543" max="10543" width="14" style="20" customWidth="1"/>
    <col min="10544" max="10544" width="20.5703125" style="20" customWidth="1"/>
    <col min="10545" max="10545" width="11.7109375" style="20" customWidth="1"/>
    <col min="10546" max="10546" width="10.85546875" style="20" customWidth="1"/>
    <col min="10547" max="10740" width="9.140625" style="20"/>
    <col min="10741" max="10741" width="7.42578125" style="20" customWidth="1"/>
    <col min="10742" max="10742" width="20.28515625" style="20" customWidth="1"/>
    <col min="10743" max="10743" width="24.7109375" style="20" customWidth="1"/>
    <col min="10744" max="10744" width="35.7109375" style="20" customWidth="1"/>
    <col min="10745" max="10745" width="5" style="20" customWidth="1"/>
    <col min="10746" max="10746" width="12.85546875" style="20" customWidth="1"/>
    <col min="10747" max="10747" width="10.7109375" style="20" customWidth="1"/>
    <col min="10748" max="10748" width="7" style="20" customWidth="1"/>
    <col min="10749" max="10749" width="12.28515625" style="20" customWidth="1"/>
    <col min="10750" max="10750" width="10.7109375" style="20" customWidth="1"/>
    <col min="10751" max="10751" width="10.85546875" style="20" customWidth="1"/>
    <col min="10752" max="10752" width="8.85546875" style="20" customWidth="1"/>
    <col min="10753" max="10753" width="13.85546875" style="20" customWidth="1"/>
    <col min="10754" max="10754" width="20.42578125" style="20" customWidth="1"/>
    <col min="10755" max="10755" width="12.28515625" style="20" customWidth="1"/>
    <col min="10756" max="10756" width="19.28515625" style="20" customWidth="1"/>
    <col min="10757" max="10757" width="11.85546875" style="20" customWidth="1"/>
    <col min="10758" max="10758" width="9.140625" style="20" customWidth="1"/>
    <col min="10759" max="10759" width="13.42578125" style="20" customWidth="1"/>
    <col min="10760" max="10760" width="15.28515625" style="20" customWidth="1"/>
    <col min="10761" max="10761" width="15.42578125" style="20" customWidth="1"/>
    <col min="10762" max="10763" width="14.42578125" style="20" customWidth="1"/>
    <col min="10764" max="10764" width="5" style="20" customWidth="1"/>
    <col min="10765" max="10767" width="15.140625" style="20" customWidth="1"/>
    <col min="10768" max="10768" width="4.28515625" style="20" customWidth="1"/>
    <col min="10769" max="10769" width="16" style="20" customWidth="1"/>
    <col min="10770" max="10770" width="17.140625" style="20" customWidth="1"/>
    <col min="10771" max="10771" width="18.28515625" style="20" customWidth="1"/>
    <col min="10772" max="10772" width="4.85546875" style="20" customWidth="1"/>
    <col min="10773" max="10773" width="16" style="20" customWidth="1"/>
    <col min="10774" max="10774" width="17.140625" style="20" customWidth="1"/>
    <col min="10775" max="10775" width="18.28515625" style="20" customWidth="1"/>
    <col min="10776" max="10776" width="13.7109375" style="20" customWidth="1"/>
    <col min="10777" max="10777" width="16" style="20" customWidth="1"/>
    <col min="10778" max="10778" width="17.140625" style="20" customWidth="1"/>
    <col min="10779" max="10779" width="18.28515625" style="20" customWidth="1"/>
    <col min="10780" max="10780" width="13.7109375" style="20" customWidth="1"/>
    <col min="10781" max="10781" width="16" style="20" customWidth="1"/>
    <col min="10782" max="10782" width="17.140625" style="20" customWidth="1"/>
    <col min="10783" max="10783" width="18.28515625" style="20" customWidth="1"/>
    <col min="10784" max="10784" width="13.7109375" style="20" customWidth="1"/>
    <col min="10785" max="10785" width="16" style="20" customWidth="1"/>
    <col min="10786" max="10786" width="17.140625" style="20" customWidth="1"/>
    <col min="10787" max="10790" width="18.28515625" style="20" customWidth="1"/>
    <col min="10791" max="10791" width="15" style="20" customWidth="1"/>
    <col min="10792" max="10792" width="15.7109375" style="20" customWidth="1"/>
    <col min="10793" max="10793" width="49" style="20" customWidth="1"/>
    <col min="10794" max="10794" width="19.42578125" style="20" customWidth="1"/>
    <col min="10795" max="10795" width="14.5703125" style="20" customWidth="1"/>
    <col min="10796" max="10796" width="12.28515625" style="20" customWidth="1"/>
    <col min="10797" max="10797" width="14.5703125" style="20" customWidth="1"/>
    <col min="10798" max="10798" width="11.7109375" style="20" customWidth="1"/>
    <col min="10799" max="10799" width="14" style="20" customWidth="1"/>
    <col min="10800" max="10800" width="20.5703125" style="20" customWidth="1"/>
    <col min="10801" max="10801" width="11.7109375" style="20" customWidth="1"/>
    <col min="10802" max="10802" width="10.85546875" style="20" customWidth="1"/>
    <col min="10803" max="10996" width="9.140625" style="20"/>
    <col min="10997" max="10997" width="7.42578125" style="20" customWidth="1"/>
    <col min="10998" max="10998" width="20.28515625" style="20" customWidth="1"/>
    <col min="10999" max="10999" width="24.7109375" style="20" customWidth="1"/>
    <col min="11000" max="11000" width="35.7109375" style="20" customWidth="1"/>
    <col min="11001" max="11001" width="5" style="20" customWidth="1"/>
    <col min="11002" max="11002" width="12.85546875" style="20" customWidth="1"/>
    <col min="11003" max="11003" width="10.7109375" style="20" customWidth="1"/>
    <col min="11004" max="11004" width="7" style="20" customWidth="1"/>
    <col min="11005" max="11005" width="12.28515625" style="20" customWidth="1"/>
    <col min="11006" max="11006" width="10.7109375" style="20" customWidth="1"/>
    <col min="11007" max="11007" width="10.85546875" style="20" customWidth="1"/>
    <col min="11008" max="11008" width="8.85546875" style="20" customWidth="1"/>
    <col min="11009" max="11009" width="13.85546875" style="20" customWidth="1"/>
    <col min="11010" max="11010" width="20.42578125" style="20" customWidth="1"/>
    <col min="11011" max="11011" width="12.28515625" style="20" customWidth="1"/>
    <col min="11012" max="11012" width="19.28515625" style="20" customWidth="1"/>
    <col min="11013" max="11013" width="11.85546875" style="20" customWidth="1"/>
    <col min="11014" max="11014" width="9.140625" style="20" customWidth="1"/>
    <col min="11015" max="11015" width="13.42578125" style="20" customWidth="1"/>
    <col min="11016" max="11016" width="15.28515625" style="20" customWidth="1"/>
    <col min="11017" max="11017" width="15.42578125" style="20" customWidth="1"/>
    <col min="11018" max="11019" width="14.42578125" style="20" customWidth="1"/>
    <col min="11020" max="11020" width="5" style="20" customWidth="1"/>
    <col min="11021" max="11023" width="15.140625" style="20" customWidth="1"/>
    <col min="11024" max="11024" width="4.28515625" style="20" customWidth="1"/>
    <col min="11025" max="11025" width="16" style="20" customWidth="1"/>
    <col min="11026" max="11026" width="17.140625" style="20" customWidth="1"/>
    <col min="11027" max="11027" width="18.28515625" style="20" customWidth="1"/>
    <col min="11028" max="11028" width="4.85546875" style="20" customWidth="1"/>
    <col min="11029" max="11029" width="16" style="20" customWidth="1"/>
    <col min="11030" max="11030" width="17.140625" style="20" customWidth="1"/>
    <col min="11031" max="11031" width="18.28515625" style="20" customWidth="1"/>
    <col min="11032" max="11032" width="13.7109375" style="20" customWidth="1"/>
    <col min="11033" max="11033" width="16" style="20" customWidth="1"/>
    <col min="11034" max="11034" width="17.140625" style="20" customWidth="1"/>
    <col min="11035" max="11035" width="18.28515625" style="20" customWidth="1"/>
    <col min="11036" max="11036" width="13.7109375" style="20" customWidth="1"/>
    <col min="11037" max="11037" width="16" style="20" customWidth="1"/>
    <col min="11038" max="11038" width="17.140625" style="20" customWidth="1"/>
    <col min="11039" max="11039" width="18.28515625" style="20" customWidth="1"/>
    <col min="11040" max="11040" width="13.7109375" style="20" customWidth="1"/>
    <col min="11041" max="11041" width="16" style="20" customWidth="1"/>
    <col min="11042" max="11042" width="17.140625" style="20" customWidth="1"/>
    <col min="11043" max="11046" width="18.28515625" style="20" customWidth="1"/>
    <col min="11047" max="11047" width="15" style="20" customWidth="1"/>
    <col min="11048" max="11048" width="15.7109375" style="20" customWidth="1"/>
    <col min="11049" max="11049" width="49" style="20" customWidth="1"/>
    <col min="11050" max="11050" width="19.42578125" style="20" customWidth="1"/>
    <col min="11051" max="11051" width="14.5703125" style="20" customWidth="1"/>
    <col min="11052" max="11052" width="12.28515625" style="20" customWidth="1"/>
    <col min="11053" max="11053" width="14.5703125" style="20" customWidth="1"/>
    <col min="11054" max="11054" width="11.7109375" style="20" customWidth="1"/>
    <col min="11055" max="11055" width="14" style="20" customWidth="1"/>
    <col min="11056" max="11056" width="20.5703125" style="20" customWidth="1"/>
    <col min="11057" max="11057" width="11.7109375" style="20" customWidth="1"/>
    <col min="11058" max="11058" width="10.85546875" style="20" customWidth="1"/>
    <col min="11059" max="11252" width="9.140625" style="20"/>
    <col min="11253" max="11253" width="7.42578125" style="20" customWidth="1"/>
    <col min="11254" max="11254" width="20.28515625" style="20" customWidth="1"/>
    <col min="11255" max="11255" width="24.7109375" style="20" customWidth="1"/>
    <col min="11256" max="11256" width="35.7109375" style="20" customWidth="1"/>
    <col min="11257" max="11257" width="5" style="20" customWidth="1"/>
    <col min="11258" max="11258" width="12.85546875" style="20" customWidth="1"/>
    <col min="11259" max="11259" width="10.7109375" style="20" customWidth="1"/>
    <col min="11260" max="11260" width="7" style="20" customWidth="1"/>
    <col min="11261" max="11261" width="12.28515625" style="20" customWidth="1"/>
    <col min="11262" max="11262" width="10.7109375" style="20" customWidth="1"/>
    <col min="11263" max="11263" width="10.85546875" style="20" customWidth="1"/>
    <col min="11264" max="11264" width="8.85546875" style="20" customWidth="1"/>
    <col min="11265" max="11265" width="13.85546875" style="20" customWidth="1"/>
    <col min="11266" max="11266" width="20.42578125" style="20" customWidth="1"/>
    <col min="11267" max="11267" width="12.28515625" style="20" customWidth="1"/>
    <col min="11268" max="11268" width="19.28515625" style="20" customWidth="1"/>
    <col min="11269" max="11269" width="11.85546875" style="20" customWidth="1"/>
    <col min="11270" max="11270" width="9.140625" style="20" customWidth="1"/>
    <col min="11271" max="11271" width="13.42578125" style="20" customWidth="1"/>
    <col min="11272" max="11272" width="15.28515625" style="20" customWidth="1"/>
    <col min="11273" max="11273" width="15.42578125" style="20" customWidth="1"/>
    <col min="11274" max="11275" width="14.42578125" style="20" customWidth="1"/>
    <col min="11276" max="11276" width="5" style="20" customWidth="1"/>
    <col min="11277" max="11279" width="15.140625" style="20" customWidth="1"/>
    <col min="11280" max="11280" width="4.28515625" style="20" customWidth="1"/>
    <col min="11281" max="11281" width="16" style="20" customWidth="1"/>
    <col min="11282" max="11282" width="17.140625" style="20" customWidth="1"/>
    <col min="11283" max="11283" width="18.28515625" style="20" customWidth="1"/>
    <col min="11284" max="11284" width="4.85546875" style="20" customWidth="1"/>
    <col min="11285" max="11285" width="16" style="20" customWidth="1"/>
    <col min="11286" max="11286" width="17.140625" style="20" customWidth="1"/>
    <col min="11287" max="11287" width="18.28515625" style="20" customWidth="1"/>
    <col min="11288" max="11288" width="13.7109375" style="20" customWidth="1"/>
    <col min="11289" max="11289" width="16" style="20" customWidth="1"/>
    <col min="11290" max="11290" width="17.140625" style="20" customWidth="1"/>
    <col min="11291" max="11291" width="18.28515625" style="20" customWidth="1"/>
    <col min="11292" max="11292" width="13.7109375" style="20" customWidth="1"/>
    <col min="11293" max="11293" width="16" style="20" customWidth="1"/>
    <col min="11294" max="11294" width="17.140625" style="20" customWidth="1"/>
    <col min="11295" max="11295" width="18.28515625" style="20" customWidth="1"/>
    <col min="11296" max="11296" width="13.7109375" style="20" customWidth="1"/>
    <col min="11297" max="11297" width="16" style="20" customWidth="1"/>
    <col min="11298" max="11298" width="17.140625" style="20" customWidth="1"/>
    <col min="11299" max="11302" width="18.28515625" style="20" customWidth="1"/>
    <col min="11303" max="11303" width="15" style="20" customWidth="1"/>
    <col min="11304" max="11304" width="15.7109375" style="20" customWidth="1"/>
    <col min="11305" max="11305" width="49" style="20" customWidth="1"/>
    <col min="11306" max="11306" width="19.42578125" style="20" customWidth="1"/>
    <col min="11307" max="11307" width="14.5703125" style="20" customWidth="1"/>
    <col min="11308" max="11308" width="12.28515625" style="20" customWidth="1"/>
    <col min="11309" max="11309" width="14.5703125" style="20" customWidth="1"/>
    <col min="11310" max="11310" width="11.7109375" style="20" customWidth="1"/>
    <col min="11311" max="11311" width="14" style="20" customWidth="1"/>
    <col min="11312" max="11312" width="20.5703125" style="20" customWidth="1"/>
    <col min="11313" max="11313" width="11.7109375" style="20" customWidth="1"/>
    <col min="11314" max="11314" width="10.85546875" style="20" customWidth="1"/>
    <col min="11315" max="11508" width="9.140625" style="20"/>
    <col min="11509" max="11509" width="7.42578125" style="20" customWidth="1"/>
    <col min="11510" max="11510" width="20.28515625" style="20" customWidth="1"/>
    <col min="11511" max="11511" width="24.7109375" style="20" customWidth="1"/>
    <col min="11512" max="11512" width="35.7109375" style="20" customWidth="1"/>
    <col min="11513" max="11513" width="5" style="20" customWidth="1"/>
    <col min="11514" max="11514" width="12.85546875" style="20" customWidth="1"/>
    <col min="11515" max="11515" width="10.7109375" style="20" customWidth="1"/>
    <col min="11516" max="11516" width="7" style="20" customWidth="1"/>
    <col min="11517" max="11517" width="12.28515625" style="20" customWidth="1"/>
    <col min="11518" max="11518" width="10.7109375" style="20" customWidth="1"/>
    <col min="11519" max="11519" width="10.85546875" style="20" customWidth="1"/>
    <col min="11520" max="11520" width="8.85546875" style="20" customWidth="1"/>
    <col min="11521" max="11521" width="13.85546875" style="20" customWidth="1"/>
    <col min="11522" max="11522" width="20.42578125" style="20" customWidth="1"/>
    <col min="11523" max="11523" width="12.28515625" style="20" customWidth="1"/>
    <col min="11524" max="11524" width="19.28515625" style="20" customWidth="1"/>
    <col min="11525" max="11525" width="11.85546875" style="20" customWidth="1"/>
    <col min="11526" max="11526" width="9.140625" style="20" customWidth="1"/>
    <col min="11527" max="11527" width="13.42578125" style="20" customWidth="1"/>
    <col min="11528" max="11528" width="15.28515625" style="20" customWidth="1"/>
    <col min="11529" max="11529" width="15.42578125" style="20" customWidth="1"/>
    <col min="11530" max="11531" width="14.42578125" style="20" customWidth="1"/>
    <col min="11532" max="11532" width="5" style="20" customWidth="1"/>
    <col min="11533" max="11535" width="15.140625" style="20" customWidth="1"/>
    <col min="11536" max="11536" width="4.28515625" style="20" customWidth="1"/>
    <col min="11537" max="11537" width="16" style="20" customWidth="1"/>
    <col min="11538" max="11538" width="17.140625" style="20" customWidth="1"/>
    <col min="11539" max="11539" width="18.28515625" style="20" customWidth="1"/>
    <col min="11540" max="11540" width="4.85546875" style="20" customWidth="1"/>
    <col min="11541" max="11541" width="16" style="20" customWidth="1"/>
    <col min="11542" max="11542" width="17.140625" style="20" customWidth="1"/>
    <col min="11543" max="11543" width="18.28515625" style="20" customWidth="1"/>
    <col min="11544" max="11544" width="13.7109375" style="20" customWidth="1"/>
    <col min="11545" max="11545" width="16" style="20" customWidth="1"/>
    <col min="11546" max="11546" width="17.140625" style="20" customWidth="1"/>
    <col min="11547" max="11547" width="18.28515625" style="20" customWidth="1"/>
    <col min="11548" max="11548" width="13.7109375" style="20" customWidth="1"/>
    <col min="11549" max="11549" width="16" style="20" customWidth="1"/>
    <col min="11550" max="11550" width="17.140625" style="20" customWidth="1"/>
    <col min="11551" max="11551" width="18.28515625" style="20" customWidth="1"/>
    <col min="11552" max="11552" width="13.7109375" style="20" customWidth="1"/>
    <col min="11553" max="11553" width="16" style="20" customWidth="1"/>
    <col min="11554" max="11554" width="17.140625" style="20" customWidth="1"/>
    <col min="11555" max="11558" width="18.28515625" style="20" customWidth="1"/>
    <col min="11559" max="11559" width="15" style="20" customWidth="1"/>
    <col min="11560" max="11560" width="15.7109375" style="20" customWidth="1"/>
    <col min="11561" max="11561" width="49" style="20" customWidth="1"/>
    <col min="11562" max="11562" width="19.42578125" style="20" customWidth="1"/>
    <col min="11563" max="11563" width="14.5703125" style="20" customWidth="1"/>
    <col min="11564" max="11564" width="12.28515625" style="20" customWidth="1"/>
    <col min="11565" max="11565" width="14.5703125" style="20" customWidth="1"/>
    <col min="11566" max="11566" width="11.7109375" style="20" customWidth="1"/>
    <col min="11567" max="11567" width="14" style="20" customWidth="1"/>
    <col min="11568" max="11568" width="20.5703125" style="20" customWidth="1"/>
    <col min="11569" max="11569" width="11.7109375" style="20" customWidth="1"/>
    <col min="11570" max="11570" width="10.85546875" style="20" customWidth="1"/>
    <col min="11571" max="11764" width="9.140625" style="20"/>
    <col min="11765" max="11765" width="7.42578125" style="20" customWidth="1"/>
    <col min="11766" max="11766" width="20.28515625" style="20" customWidth="1"/>
    <col min="11767" max="11767" width="24.7109375" style="20" customWidth="1"/>
    <col min="11768" max="11768" width="35.7109375" style="20" customWidth="1"/>
    <col min="11769" max="11769" width="5" style="20" customWidth="1"/>
    <col min="11770" max="11770" width="12.85546875" style="20" customWidth="1"/>
    <col min="11771" max="11771" width="10.7109375" style="20" customWidth="1"/>
    <col min="11772" max="11772" width="7" style="20" customWidth="1"/>
    <col min="11773" max="11773" width="12.28515625" style="20" customWidth="1"/>
    <col min="11774" max="11774" width="10.7109375" style="20" customWidth="1"/>
    <col min="11775" max="11775" width="10.85546875" style="20" customWidth="1"/>
    <col min="11776" max="11776" width="8.85546875" style="20" customWidth="1"/>
    <col min="11777" max="11777" width="13.85546875" style="20" customWidth="1"/>
    <col min="11778" max="11778" width="20.42578125" style="20" customWidth="1"/>
    <col min="11779" max="11779" width="12.28515625" style="20" customWidth="1"/>
    <col min="11780" max="11780" width="19.28515625" style="20" customWidth="1"/>
    <col min="11781" max="11781" width="11.85546875" style="20" customWidth="1"/>
    <col min="11782" max="11782" width="9.140625" style="20" customWidth="1"/>
    <col min="11783" max="11783" width="13.42578125" style="20" customWidth="1"/>
    <col min="11784" max="11784" width="15.28515625" style="20" customWidth="1"/>
    <col min="11785" max="11785" width="15.42578125" style="20" customWidth="1"/>
    <col min="11786" max="11787" width="14.42578125" style="20" customWidth="1"/>
    <col min="11788" max="11788" width="5" style="20" customWidth="1"/>
    <col min="11789" max="11791" width="15.140625" style="20" customWidth="1"/>
    <col min="11792" max="11792" width="4.28515625" style="20" customWidth="1"/>
    <col min="11793" max="11793" width="16" style="20" customWidth="1"/>
    <col min="11794" max="11794" width="17.140625" style="20" customWidth="1"/>
    <col min="11795" max="11795" width="18.28515625" style="20" customWidth="1"/>
    <col min="11796" max="11796" width="4.85546875" style="20" customWidth="1"/>
    <col min="11797" max="11797" width="16" style="20" customWidth="1"/>
    <col min="11798" max="11798" width="17.140625" style="20" customWidth="1"/>
    <col min="11799" max="11799" width="18.28515625" style="20" customWidth="1"/>
    <col min="11800" max="11800" width="13.7109375" style="20" customWidth="1"/>
    <col min="11801" max="11801" width="16" style="20" customWidth="1"/>
    <col min="11802" max="11802" width="17.140625" style="20" customWidth="1"/>
    <col min="11803" max="11803" width="18.28515625" style="20" customWidth="1"/>
    <col min="11804" max="11804" width="13.7109375" style="20" customWidth="1"/>
    <col min="11805" max="11805" width="16" style="20" customWidth="1"/>
    <col min="11806" max="11806" width="17.140625" style="20" customWidth="1"/>
    <col min="11807" max="11807" width="18.28515625" style="20" customWidth="1"/>
    <col min="11808" max="11808" width="13.7109375" style="20" customWidth="1"/>
    <col min="11809" max="11809" width="16" style="20" customWidth="1"/>
    <col min="11810" max="11810" width="17.140625" style="20" customWidth="1"/>
    <col min="11811" max="11814" width="18.28515625" style="20" customWidth="1"/>
    <col min="11815" max="11815" width="15" style="20" customWidth="1"/>
    <col min="11816" max="11816" width="15.7109375" style="20" customWidth="1"/>
    <col min="11817" max="11817" width="49" style="20" customWidth="1"/>
    <col min="11818" max="11818" width="19.42578125" style="20" customWidth="1"/>
    <col min="11819" max="11819" width="14.5703125" style="20" customWidth="1"/>
    <col min="11820" max="11820" width="12.28515625" style="20" customWidth="1"/>
    <col min="11821" max="11821" width="14.5703125" style="20" customWidth="1"/>
    <col min="11822" max="11822" width="11.7109375" style="20" customWidth="1"/>
    <col min="11823" max="11823" width="14" style="20" customWidth="1"/>
    <col min="11824" max="11824" width="20.5703125" style="20" customWidth="1"/>
    <col min="11825" max="11825" width="11.7109375" style="20" customWidth="1"/>
    <col min="11826" max="11826" width="10.85546875" style="20" customWidth="1"/>
    <col min="11827" max="12020" width="9.140625" style="20"/>
    <col min="12021" max="12021" width="7.42578125" style="20" customWidth="1"/>
    <col min="12022" max="12022" width="20.28515625" style="20" customWidth="1"/>
    <col min="12023" max="12023" width="24.7109375" style="20" customWidth="1"/>
    <col min="12024" max="12024" width="35.7109375" style="20" customWidth="1"/>
    <col min="12025" max="12025" width="5" style="20" customWidth="1"/>
    <col min="12026" max="12026" width="12.85546875" style="20" customWidth="1"/>
    <col min="12027" max="12027" width="10.7109375" style="20" customWidth="1"/>
    <col min="12028" max="12028" width="7" style="20" customWidth="1"/>
    <col min="12029" max="12029" width="12.28515625" style="20" customWidth="1"/>
    <col min="12030" max="12030" width="10.7109375" style="20" customWidth="1"/>
    <col min="12031" max="12031" width="10.85546875" style="20" customWidth="1"/>
    <col min="12032" max="12032" width="8.85546875" style="20" customWidth="1"/>
    <col min="12033" max="12033" width="13.85546875" style="20" customWidth="1"/>
    <col min="12034" max="12034" width="20.42578125" style="20" customWidth="1"/>
    <col min="12035" max="12035" width="12.28515625" style="20" customWidth="1"/>
    <col min="12036" max="12036" width="19.28515625" style="20" customWidth="1"/>
    <col min="12037" max="12037" width="11.85546875" style="20" customWidth="1"/>
    <col min="12038" max="12038" width="9.140625" style="20" customWidth="1"/>
    <col min="12039" max="12039" width="13.42578125" style="20" customWidth="1"/>
    <col min="12040" max="12040" width="15.28515625" style="20" customWidth="1"/>
    <col min="12041" max="12041" width="15.42578125" style="20" customWidth="1"/>
    <col min="12042" max="12043" width="14.42578125" style="20" customWidth="1"/>
    <col min="12044" max="12044" width="5" style="20" customWidth="1"/>
    <col min="12045" max="12047" width="15.140625" style="20" customWidth="1"/>
    <col min="12048" max="12048" width="4.28515625" style="20" customWidth="1"/>
    <col min="12049" max="12049" width="16" style="20" customWidth="1"/>
    <col min="12050" max="12050" width="17.140625" style="20" customWidth="1"/>
    <col min="12051" max="12051" width="18.28515625" style="20" customWidth="1"/>
    <col min="12052" max="12052" width="4.85546875" style="20" customWidth="1"/>
    <col min="12053" max="12053" width="16" style="20" customWidth="1"/>
    <col min="12054" max="12054" width="17.140625" style="20" customWidth="1"/>
    <col min="12055" max="12055" width="18.28515625" style="20" customWidth="1"/>
    <col min="12056" max="12056" width="13.7109375" style="20" customWidth="1"/>
    <col min="12057" max="12057" width="16" style="20" customWidth="1"/>
    <col min="12058" max="12058" width="17.140625" style="20" customWidth="1"/>
    <col min="12059" max="12059" width="18.28515625" style="20" customWidth="1"/>
    <col min="12060" max="12060" width="13.7109375" style="20" customWidth="1"/>
    <col min="12061" max="12061" width="16" style="20" customWidth="1"/>
    <col min="12062" max="12062" width="17.140625" style="20" customWidth="1"/>
    <col min="12063" max="12063" width="18.28515625" style="20" customWidth="1"/>
    <col min="12064" max="12064" width="13.7109375" style="20" customWidth="1"/>
    <col min="12065" max="12065" width="16" style="20" customWidth="1"/>
    <col min="12066" max="12066" width="17.140625" style="20" customWidth="1"/>
    <col min="12067" max="12070" width="18.28515625" style="20" customWidth="1"/>
    <col min="12071" max="12071" width="15" style="20" customWidth="1"/>
    <col min="12072" max="12072" width="15.7109375" style="20" customWidth="1"/>
    <col min="12073" max="12073" width="49" style="20" customWidth="1"/>
    <col min="12074" max="12074" width="19.42578125" style="20" customWidth="1"/>
    <col min="12075" max="12075" width="14.5703125" style="20" customWidth="1"/>
    <col min="12076" max="12076" width="12.28515625" style="20" customWidth="1"/>
    <col min="12077" max="12077" width="14.5703125" style="20" customWidth="1"/>
    <col min="12078" max="12078" width="11.7109375" style="20" customWidth="1"/>
    <col min="12079" max="12079" width="14" style="20" customWidth="1"/>
    <col min="12080" max="12080" width="20.5703125" style="20" customWidth="1"/>
    <col min="12081" max="12081" width="11.7109375" style="20" customWidth="1"/>
    <col min="12082" max="12082" width="10.85546875" style="20" customWidth="1"/>
    <col min="12083" max="12276" width="9.140625" style="20"/>
    <col min="12277" max="12277" width="7.42578125" style="20" customWidth="1"/>
    <col min="12278" max="12278" width="20.28515625" style="20" customWidth="1"/>
    <col min="12279" max="12279" width="24.7109375" style="20" customWidth="1"/>
    <col min="12280" max="12280" width="35.7109375" style="20" customWidth="1"/>
    <col min="12281" max="12281" width="5" style="20" customWidth="1"/>
    <col min="12282" max="12282" width="12.85546875" style="20" customWidth="1"/>
    <col min="12283" max="12283" width="10.7109375" style="20" customWidth="1"/>
    <col min="12284" max="12284" width="7" style="20" customWidth="1"/>
    <col min="12285" max="12285" width="12.28515625" style="20" customWidth="1"/>
    <col min="12286" max="12286" width="10.7109375" style="20" customWidth="1"/>
    <col min="12287" max="12287" width="10.85546875" style="20" customWidth="1"/>
    <col min="12288" max="12288" width="8.85546875" style="20" customWidth="1"/>
    <col min="12289" max="12289" width="13.85546875" style="20" customWidth="1"/>
    <col min="12290" max="12290" width="20.42578125" style="20" customWidth="1"/>
    <col min="12291" max="12291" width="12.28515625" style="20" customWidth="1"/>
    <col min="12292" max="12292" width="19.28515625" style="20" customWidth="1"/>
    <col min="12293" max="12293" width="11.85546875" style="20" customWidth="1"/>
    <col min="12294" max="12294" width="9.140625" style="20" customWidth="1"/>
    <col min="12295" max="12295" width="13.42578125" style="20" customWidth="1"/>
    <col min="12296" max="12296" width="15.28515625" style="20" customWidth="1"/>
    <col min="12297" max="12297" width="15.42578125" style="20" customWidth="1"/>
    <col min="12298" max="12299" width="14.42578125" style="20" customWidth="1"/>
    <col min="12300" max="12300" width="5" style="20" customWidth="1"/>
    <col min="12301" max="12303" width="15.140625" style="20" customWidth="1"/>
    <col min="12304" max="12304" width="4.28515625" style="20" customWidth="1"/>
    <col min="12305" max="12305" width="16" style="20" customWidth="1"/>
    <col min="12306" max="12306" width="17.140625" style="20" customWidth="1"/>
    <col min="12307" max="12307" width="18.28515625" style="20" customWidth="1"/>
    <col min="12308" max="12308" width="4.85546875" style="20" customWidth="1"/>
    <col min="12309" max="12309" width="16" style="20" customWidth="1"/>
    <col min="12310" max="12310" width="17.140625" style="20" customWidth="1"/>
    <col min="12311" max="12311" width="18.28515625" style="20" customWidth="1"/>
    <col min="12312" max="12312" width="13.7109375" style="20" customWidth="1"/>
    <col min="12313" max="12313" width="16" style="20" customWidth="1"/>
    <col min="12314" max="12314" width="17.140625" style="20" customWidth="1"/>
    <col min="12315" max="12315" width="18.28515625" style="20" customWidth="1"/>
    <col min="12316" max="12316" width="13.7109375" style="20" customWidth="1"/>
    <col min="12317" max="12317" width="16" style="20" customWidth="1"/>
    <col min="12318" max="12318" width="17.140625" style="20" customWidth="1"/>
    <col min="12319" max="12319" width="18.28515625" style="20" customWidth="1"/>
    <col min="12320" max="12320" width="13.7109375" style="20" customWidth="1"/>
    <col min="12321" max="12321" width="16" style="20" customWidth="1"/>
    <col min="12322" max="12322" width="17.140625" style="20" customWidth="1"/>
    <col min="12323" max="12326" width="18.28515625" style="20" customWidth="1"/>
    <col min="12327" max="12327" width="15" style="20" customWidth="1"/>
    <col min="12328" max="12328" width="15.7109375" style="20" customWidth="1"/>
    <col min="12329" max="12329" width="49" style="20" customWidth="1"/>
    <col min="12330" max="12330" width="19.42578125" style="20" customWidth="1"/>
    <col min="12331" max="12331" width="14.5703125" style="20" customWidth="1"/>
    <col min="12332" max="12332" width="12.28515625" style="20" customWidth="1"/>
    <col min="12333" max="12333" width="14.5703125" style="20" customWidth="1"/>
    <col min="12334" max="12334" width="11.7109375" style="20" customWidth="1"/>
    <col min="12335" max="12335" width="14" style="20" customWidth="1"/>
    <col min="12336" max="12336" width="20.5703125" style="20" customWidth="1"/>
    <col min="12337" max="12337" width="11.7109375" style="20" customWidth="1"/>
    <col min="12338" max="12338" width="10.85546875" style="20" customWidth="1"/>
    <col min="12339" max="12532" width="9.140625" style="20"/>
    <col min="12533" max="12533" width="7.42578125" style="20" customWidth="1"/>
    <col min="12534" max="12534" width="20.28515625" style="20" customWidth="1"/>
    <col min="12535" max="12535" width="24.7109375" style="20" customWidth="1"/>
    <col min="12536" max="12536" width="35.7109375" style="20" customWidth="1"/>
    <col min="12537" max="12537" width="5" style="20" customWidth="1"/>
    <col min="12538" max="12538" width="12.85546875" style="20" customWidth="1"/>
    <col min="12539" max="12539" width="10.7109375" style="20" customWidth="1"/>
    <col min="12540" max="12540" width="7" style="20" customWidth="1"/>
    <col min="12541" max="12541" width="12.28515625" style="20" customWidth="1"/>
    <col min="12542" max="12542" width="10.7109375" style="20" customWidth="1"/>
    <col min="12543" max="12543" width="10.85546875" style="20" customWidth="1"/>
    <col min="12544" max="12544" width="8.85546875" style="20" customWidth="1"/>
    <col min="12545" max="12545" width="13.85546875" style="20" customWidth="1"/>
    <col min="12546" max="12546" width="20.42578125" style="20" customWidth="1"/>
    <col min="12547" max="12547" width="12.28515625" style="20" customWidth="1"/>
    <col min="12548" max="12548" width="19.28515625" style="20" customWidth="1"/>
    <col min="12549" max="12549" width="11.85546875" style="20" customWidth="1"/>
    <col min="12550" max="12550" width="9.140625" style="20" customWidth="1"/>
    <col min="12551" max="12551" width="13.42578125" style="20" customWidth="1"/>
    <col min="12552" max="12552" width="15.28515625" style="20" customWidth="1"/>
    <col min="12553" max="12553" width="15.42578125" style="20" customWidth="1"/>
    <col min="12554" max="12555" width="14.42578125" style="20" customWidth="1"/>
    <col min="12556" max="12556" width="5" style="20" customWidth="1"/>
    <col min="12557" max="12559" width="15.140625" style="20" customWidth="1"/>
    <col min="12560" max="12560" width="4.28515625" style="20" customWidth="1"/>
    <col min="12561" max="12561" width="16" style="20" customWidth="1"/>
    <col min="12562" max="12562" width="17.140625" style="20" customWidth="1"/>
    <col min="12563" max="12563" width="18.28515625" style="20" customWidth="1"/>
    <col min="12564" max="12564" width="4.85546875" style="20" customWidth="1"/>
    <col min="12565" max="12565" width="16" style="20" customWidth="1"/>
    <col min="12566" max="12566" width="17.140625" style="20" customWidth="1"/>
    <col min="12567" max="12567" width="18.28515625" style="20" customWidth="1"/>
    <col min="12568" max="12568" width="13.7109375" style="20" customWidth="1"/>
    <col min="12569" max="12569" width="16" style="20" customWidth="1"/>
    <col min="12570" max="12570" width="17.140625" style="20" customWidth="1"/>
    <col min="12571" max="12571" width="18.28515625" style="20" customWidth="1"/>
    <col min="12572" max="12572" width="13.7109375" style="20" customWidth="1"/>
    <col min="12573" max="12573" width="16" style="20" customWidth="1"/>
    <col min="12574" max="12574" width="17.140625" style="20" customWidth="1"/>
    <col min="12575" max="12575" width="18.28515625" style="20" customWidth="1"/>
    <col min="12576" max="12576" width="13.7109375" style="20" customWidth="1"/>
    <col min="12577" max="12577" width="16" style="20" customWidth="1"/>
    <col min="12578" max="12578" width="17.140625" style="20" customWidth="1"/>
    <col min="12579" max="12582" width="18.28515625" style="20" customWidth="1"/>
    <col min="12583" max="12583" width="15" style="20" customWidth="1"/>
    <col min="12584" max="12584" width="15.7109375" style="20" customWidth="1"/>
    <col min="12585" max="12585" width="49" style="20" customWidth="1"/>
    <col min="12586" max="12586" width="19.42578125" style="20" customWidth="1"/>
    <col min="12587" max="12587" width="14.5703125" style="20" customWidth="1"/>
    <col min="12588" max="12588" width="12.28515625" style="20" customWidth="1"/>
    <col min="12589" max="12589" width="14.5703125" style="20" customWidth="1"/>
    <col min="12590" max="12590" width="11.7109375" style="20" customWidth="1"/>
    <col min="12591" max="12591" width="14" style="20" customWidth="1"/>
    <col min="12592" max="12592" width="20.5703125" style="20" customWidth="1"/>
    <col min="12593" max="12593" width="11.7109375" style="20" customWidth="1"/>
    <col min="12594" max="12594" width="10.85546875" style="20" customWidth="1"/>
    <col min="12595" max="12788" width="9.140625" style="20"/>
    <col min="12789" max="12789" width="7.42578125" style="20" customWidth="1"/>
    <col min="12790" max="12790" width="20.28515625" style="20" customWidth="1"/>
    <col min="12791" max="12791" width="24.7109375" style="20" customWidth="1"/>
    <col min="12792" max="12792" width="35.7109375" style="20" customWidth="1"/>
    <col min="12793" max="12793" width="5" style="20" customWidth="1"/>
    <col min="12794" max="12794" width="12.85546875" style="20" customWidth="1"/>
    <col min="12795" max="12795" width="10.7109375" style="20" customWidth="1"/>
    <col min="12796" max="12796" width="7" style="20" customWidth="1"/>
    <col min="12797" max="12797" width="12.28515625" style="20" customWidth="1"/>
    <col min="12798" max="12798" width="10.7109375" style="20" customWidth="1"/>
    <col min="12799" max="12799" width="10.85546875" style="20" customWidth="1"/>
    <col min="12800" max="12800" width="8.85546875" style="20" customWidth="1"/>
    <col min="12801" max="12801" width="13.85546875" style="20" customWidth="1"/>
    <col min="12802" max="12802" width="20.42578125" style="20" customWidth="1"/>
    <col min="12803" max="12803" width="12.28515625" style="20" customWidth="1"/>
    <col min="12804" max="12804" width="19.28515625" style="20" customWidth="1"/>
    <col min="12805" max="12805" width="11.85546875" style="20" customWidth="1"/>
    <col min="12806" max="12806" width="9.140625" style="20" customWidth="1"/>
    <col min="12807" max="12807" width="13.42578125" style="20" customWidth="1"/>
    <col min="12808" max="12808" width="15.28515625" style="20" customWidth="1"/>
    <col min="12809" max="12809" width="15.42578125" style="20" customWidth="1"/>
    <col min="12810" max="12811" width="14.42578125" style="20" customWidth="1"/>
    <col min="12812" max="12812" width="5" style="20" customWidth="1"/>
    <col min="12813" max="12815" width="15.140625" style="20" customWidth="1"/>
    <col min="12816" max="12816" width="4.28515625" style="20" customWidth="1"/>
    <col min="12817" max="12817" width="16" style="20" customWidth="1"/>
    <col min="12818" max="12818" width="17.140625" style="20" customWidth="1"/>
    <col min="12819" max="12819" width="18.28515625" style="20" customWidth="1"/>
    <col min="12820" max="12820" width="4.85546875" style="20" customWidth="1"/>
    <col min="12821" max="12821" width="16" style="20" customWidth="1"/>
    <col min="12822" max="12822" width="17.140625" style="20" customWidth="1"/>
    <col min="12823" max="12823" width="18.28515625" style="20" customWidth="1"/>
    <col min="12824" max="12824" width="13.7109375" style="20" customWidth="1"/>
    <col min="12825" max="12825" width="16" style="20" customWidth="1"/>
    <col min="12826" max="12826" width="17.140625" style="20" customWidth="1"/>
    <col min="12827" max="12827" width="18.28515625" style="20" customWidth="1"/>
    <col min="12828" max="12828" width="13.7109375" style="20" customWidth="1"/>
    <col min="12829" max="12829" width="16" style="20" customWidth="1"/>
    <col min="12830" max="12830" width="17.140625" style="20" customWidth="1"/>
    <col min="12831" max="12831" width="18.28515625" style="20" customWidth="1"/>
    <col min="12832" max="12832" width="13.7109375" style="20" customWidth="1"/>
    <col min="12833" max="12833" width="16" style="20" customWidth="1"/>
    <col min="12834" max="12834" width="17.140625" style="20" customWidth="1"/>
    <col min="12835" max="12838" width="18.28515625" style="20" customWidth="1"/>
    <col min="12839" max="12839" width="15" style="20" customWidth="1"/>
    <col min="12840" max="12840" width="15.7109375" style="20" customWidth="1"/>
    <col min="12841" max="12841" width="49" style="20" customWidth="1"/>
    <col min="12842" max="12842" width="19.42578125" style="20" customWidth="1"/>
    <col min="12843" max="12843" width="14.5703125" style="20" customWidth="1"/>
    <col min="12844" max="12844" width="12.28515625" style="20" customWidth="1"/>
    <col min="12845" max="12845" width="14.5703125" style="20" customWidth="1"/>
    <col min="12846" max="12846" width="11.7109375" style="20" customWidth="1"/>
    <col min="12847" max="12847" width="14" style="20" customWidth="1"/>
    <col min="12848" max="12848" width="20.5703125" style="20" customWidth="1"/>
    <col min="12849" max="12849" width="11.7109375" style="20" customWidth="1"/>
    <col min="12850" max="12850" width="10.85546875" style="20" customWidth="1"/>
    <col min="12851" max="13044" width="9.140625" style="20"/>
    <col min="13045" max="13045" width="7.42578125" style="20" customWidth="1"/>
    <col min="13046" max="13046" width="20.28515625" style="20" customWidth="1"/>
    <col min="13047" max="13047" width="24.7109375" style="20" customWidth="1"/>
    <col min="13048" max="13048" width="35.7109375" style="20" customWidth="1"/>
    <col min="13049" max="13049" width="5" style="20" customWidth="1"/>
    <col min="13050" max="13050" width="12.85546875" style="20" customWidth="1"/>
    <col min="13051" max="13051" width="10.7109375" style="20" customWidth="1"/>
    <col min="13052" max="13052" width="7" style="20" customWidth="1"/>
    <col min="13053" max="13053" width="12.28515625" style="20" customWidth="1"/>
    <col min="13054" max="13054" width="10.7109375" style="20" customWidth="1"/>
    <col min="13055" max="13055" width="10.85546875" style="20" customWidth="1"/>
    <col min="13056" max="13056" width="8.85546875" style="20" customWidth="1"/>
    <col min="13057" max="13057" width="13.85546875" style="20" customWidth="1"/>
    <col min="13058" max="13058" width="20.42578125" style="20" customWidth="1"/>
    <col min="13059" max="13059" width="12.28515625" style="20" customWidth="1"/>
    <col min="13060" max="13060" width="19.28515625" style="20" customWidth="1"/>
    <col min="13061" max="13061" width="11.85546875" style="20" customWidth="1"/>
    <col min="13062" max="13062" width="9.140625" style="20" customWidth="1"/>
    <col min="13063" max="13063" width="13.42578125" style="20" customWidth="1"/>
    <col min="13064" max="13064" width="15.28515625" style="20" customWidth="1"/>
    <col min="13065" max="13065" width="15.42578125" style="20" customWidth="1"/>
    <col min="13066" max="13067" width="14.42578125" style="20" customWidth="1"/>
    <col min="13068" max="13068" width="5" style="20" customWidth="1"/>
    <col min="13069" max="13071" width="15.140625" style="20" customWidth="1"/>
    <col min="13072" max="13072" width="4.28515625" style="20" customWidth="1"/>
    <col min="13073" max="13073" width="16" style="20" customWidth="1"/>
    <col min="13074" max="13074" width="17.140625" style="20" customWidth="1"/>
    <col min="13075" max="13075" width="18.28515625" style="20" customWidth="1"/>
    <col min="13076" max="13076" width="4.85546875" style="20" customWidth="1"/>
    <col min="13077" max="13077" width="16" style="20" customWidth="1"/>
    <col min="13078" max="13078" width="17.140625" style="20" customWidth="1"/>
    <col min="13079" max="13079" width="18.28515625" style="20" customWidth="1"/>
    <col min="13080" max="13080" width="13.7109375" style="20" customWidth="1"/>
    <col min="13081" max="13081" width="16" style="20" customWidth="1"/>
    <col min="13082" max="13082" width="17.140625" style="20" customWidth="1"/>
    <col min="13083" max="13083" width="18.28515625" style="20" customWidth="1"/>
    <col min="13084" max="13084" width="13.7109375" style="20" customWidth="1"/>
    <col min="13085" max="13085" width="16" style="20" customWidth="1"/>
    <col min="13086" max="13086" width="17.140625" style="20" customWidth="1"/>
    <col min="13087" max="13087" width="18.28515625" style="20" customWidth="1"/>
    <col min="13088" max="13088" width="13.7109375" style="20" customWidth="1"/>
    <col min="13089" max="13089" width="16" style="20" customWidth="1"/>
    <col min="13090" max="13090" width="17.140625" style="20" customWidth="1"/>
    <col min="13091" max="13094" width="18.28515625" style="20" customWidth="1"/>
    <col min="13095" max="13095" width="15" style="20" customWidth="1"/>
    <col min="13096" max="13096" width="15.7109375" style="20" customWidth="1"/>
    <col min="13097" max="13097" width="49" style="20" customWidth="1"/>
    <col min="13098" max="13098" width="19.42578125" style="20" customWidth="1"/>
    <col min="13099" max="13099" width="14.5703125" style="20" customWidth="1"/>
    <col min="13100" max="13100" width="12.28515625" style="20" customWidth="1"/>
    <col min="13101" max="13101" width="14.5703125" style="20" customWidth="1"/>
    <col min="13102" max="13102" width="11.7109375" style="20" customWidth="1"/>
    <col min="13103" max="13103" width="14" style="20" customWidth="1"/>
    <col min="13104" max="13104" width="20.5703125" style="20" customWidth="1"/>
    <col min="13105" max="13105" width="11.7109375" style="20" customWidth="1"/>
    <col min="13106" max="13106" width="10.85546875" style="20" customWidth="1"/>
    <col min="13107" max="13300" width="9.140625" style="20"/>
    <col min="13301" max="13301" width="7.42578125" style="20" customWidth="1"/>
    <col min="13302" max="13302" width="20.28515625" style="20" customWidth="1"/>
    <col min="13303" max="13303" width="24.7109375" style="20" customWidth="1"/>
    <col min="13304" max="13304" width="35.7109375" style="20" customWidth="1"/>
    <col min="13305" max="13305" width="5" style="20" customWidth="1"/>
    <col min="13306" max="13306" width="12.85546875" style="20" customWidth="1"/>
    <col min="13307" max="13307" width="10.7109375" style="20" customWidth="1"/>
    <col min="13308" max="13308" width="7" style="20" customWidth="1"/>
    <col min="13309" max="13309" width="12.28515625" style="20" customWidth="1"/>
    <col min="13310" max="13310" width="10.7109375" style="20" customWidth="1"/>
    <col min="13311" max="13311" width="10.85546875" style="20" customWidth="1"/>
    <col min="13312" max="13312" width="8.85546875" style="20" customWidth="1"/>
    <col min="13313" max="13313" width="13.85546875" style="20" customWidth="1"/>
    <col min="13314" max="13314" width="20.42578125" style="20" customWidth="1"/>
    <col min="13315" max="13315" width="12.28515625" style="20" customWidth="1"/>
    <col min="13316" max="13316" width="19.28515625" style="20" customWidth="1"/>
    <col min="13317" max="13317" width="11.85546875" style="20" customWidth="1"/>
    <col min="13318" max="13318" width="9.140625" style="20" customWidth="1"/>
    <col min="13319" max="13319" width="13.42578125" style="20" customWidth="1"/>
    <col min="13320" max="13320" width="15.28515625" style="20" customWidth="1"/>
    <col min="13321" max="13321" width="15.42578125" style="20" customWidth="1"/>
    <col min="13322" max="13323" width="14.42578125" style="20" customWidth="1"/>
    <col min="13324" max="13324" width="5" style="20" customWidth="1"/>
    <col min="13325" max="13327" width="15.140625" style="20" customWidth="1"/>
    <col min="13328" max="13328" width="4.28515625" style="20" customWidth="1"/>
    <col min="13329" max="13329" width="16" style="20" customWidth="1"/>
    <col min="13330" max="13330" width="17.140625" style="20" customWidth="1"/>
    <col min="13331" max="13331" width="18.28515625" style="20" customWidth="1"/>
    <col min="13332" max="13332" width="4.85546875" style="20" customWidth="1"/>
    <col min="13333" max="13333" width="16" style="20" customWidth="1"/>
    <col min="13334" max="13334" width="17.140625" style="20" customWidth="1"/>
    <col min="13335" max="13335" width="18.28515625" style="20" customWidth="1"/>
    <col min="13336" max="13336" width="13.7109375" style="20" customWidth="1"/>
    <col min="13337" max="13337" width="16" style="20" customWidth="1"/>
    <col min="13338" max="13338" width="17.140625" style="20" customWidth="1"/>
    <col min="13339" max="13339" width="18.28515625" style="20" customWidth="1"/>
    <col min="13340" max="13340" width="13.7109375" style="20" customWidth="1"/>
    <col min="13341" max="13341" width="16" style="20" customWidth="1"/>
    <col min="13342" max="13342" width="17.140625" style="20" customWidth="1"/>
    <col min="13343" max="13343" width="18.28515625" style="20" customWidth="1"/>
    <col min="13344" max="13344" width="13.7109375" style="20" customWidth="1"/>
    <col min="13345" max="13345" width="16" style="20" customWidth="1"/>
    <col min="13346" max="13346" width="17.140625" style="20" customWidth="1"/>
    <col min="13347" max="13350" width="18.28515625" style="20" customWidth="1"/>
    <col min="13351" max="13351" width="15" style="20" customWidth="1"/>
    <col min="13352" max="13352" width="15.7109375" style="20" customWidth="1"/>
    <col min="13353" max="13353" width="49" style="20" customWidth="1"/>
    <col min="13354" max="13354" width="19.42578125" style="20" customWidth="1"/>
    <col min="13355" max="13355" width="14.5703125" style="20" customWidth="1"/>
    <col min="13356" max="13356" width="12.28515625" style="20" customWidth="1"/>
    <col min="13357" max="13357" width="14.5703125" style="20" customWidth="1"/>
    <col min="13358" max="13358" width="11.7109375" style="20" customWidth="1"/>
    <col min="13359" max="13359" width="14" style="20" customWidth="1"/>
    <col min="13360" max="13360" width="20.5703125" style="20" customWidth="1"/>
    <col min="13361" max="13361" width="11.7109375" style="20" customWidth="1"/>
    <col min="13362" max="13362" width="10.85546875" style="20" customWidth="1"/>
    <col min="13363" max="13556" width="9.140625" style="20"/>
    <col min="13557" max="13557" width="7.42578125" style="20" customWidth="1"/>
    <col min="13558" max="13558" width="20.28515625" style="20" customWidth="1"/>
    <col min="13559" max="13559" width="24.7109375" style="20" customWidth="1"/>
    <col min="13560" max="13560" width="35.7109375" style="20" customWidth="1"/>
    <col min="13561" max="13561" width="5" style="20" customWidth="1"/>
    <col min="13562" max="13562" width="12.85546875" style="20" customWidth="1"/>
    <col min="13563" max="13563" width="10.7109375" style="20" customWidth="1"/>
    <col min="13564" max="13564" width="7" style="20" customWidth="1"/>
    <col min="13565" max="13565" width="12.28515625" style="20" customWidth="1"/>
    <col min="13566" max="13566" width="10.7109375" style="20" customWidth="1"/>
    <col min="13567" max="13567" width="10.85546875" style="20" customWidth="1"/>
    <col min="13568" max="13568" width="8.85546875" style="20" customWidth="1"/>
    <col min="13569" max="13569" width="13.85546875" style="20" customWidth="1"/>
    <col min="13570" max="13570" width="20.42578125" style="20" customWidth="1"/>
    <col min="13571" max="13571" width="12.28515625" style="20" customWidth="1"/>
    <col min="13572" max="13572" width="19.28515625" style="20" customWidth="1"/>
    <col min="13573" max="13573" width="11.85546875" style="20" customWidth="1"/>
    <col min="13574" max="13574" width="9.140625" style="20" customWidth="1"/>
    <col min="13575" max="13575" width="13.42578125" style="20" customWidth="1"/>
    <col min="13576" max="13576" width="15.28515625" style="20" customWidth="1"/>
    <col min="13577" max="13577" width="15.42578125" style="20" customWidth="1"/>
    <col min="13578" max="13579" width="14.42578125" style="20" customWidth="1"/>
    <col min="13580" max="13580" width="5" style="20" customWidth="1"/>
    <col min="13581" max="13583" width="15.140625" style="20" customWidth="1"/>
    <col min="13584" max="13584" width="4.28515625" style="20" customWidth="1"/>
    <col min="13585" max="13585" width="16" style="20" customWidth="1"/>
    <col min="13586" max="13586" width="17.140625" style="20" customWidth="1"/>
    <col min="13587" max="13587" width="18.28515625" style="20" customWidth="1"/>
    <col min="13588" max="13588" width="4.85546875" style="20" customWidth="1"/>
    <col min="13589" max="13589" width="16" style="20" customWidth="1"/>
    <col min="13590" max="13590" width="17.140625" style="20" customWidth="1"/>
    <col min="13591" max="13591" width="18.28515625" style="20" customWidth="1"/>
    <col min="13592" max="13592" width="13.7109375" style="20" customWidth="1"/>
    <col min="13593" max="13593" width="16" style="20" customWidth="1"/>
    <col min="13594" max="13594" width="17.140625" style="20" customWidth="1"/>
    <col min="13595" max="13595" width="18.28515625" style="20" customWidth="1"/>
    <col min="13596" max="13596" width="13.7109375" style="20" customWidth="1"/>
    <col min="13597" max="13597" width="16" style="20" customWidth="1"/>
    <col min="13598" max="13598" width="17.140625" style="20" customWidth="1"/>
    <col min="13599" max="13599" width="18.28515625" style="20" customWidth="1"/>
    <col min="13600" max="13600" width="13.7109375" style="20" customWidth="1"/>
    <col min="13601" max="13601" width="16" style="20" customWidth="1"/>
    <col min="13602" max="13602" width="17.140625" style="20" customWidth="1"/>
    <col min="13603" max="13606" width="18.28515625" style="20" customWidth="1"/>
    <col min="13607" max="13607" width="15" style="20" customWidth="1"/>
    <col min="13608" max="13608" width="15.7109375" style="20" customWidth="1"/>
    <col min="13609" max="13609" width="49" style="20" customWidth="1"/>
    <col min="13610" max="13610" width="19.42578125" style="20" customWidth="1"/>
    <col min="13611" max="13611" width="14.5703125" style="20" customWidth="1"/>
    <col min="13612" max="13612" width="12.28515625" style="20" customWidth="1"/>
    <col min="13613" max="13613" width="14.5703125" style="20" customWidth="1"/>
    <col min="13614" max="13614" width="11.7109375" style="20" customWidth="1"/>
    <col min="13615" max="13615" width="14" style="20" customWidth="1"/>
    <col min="13616" max="13616" width="20.5703125" style="20" customWidth="1"/>
    <col min="13617" max="13617" width="11.7109375" style="20" customWidth="1"/>
    <col min="13618" max="13618" width="10.85546875" style="20" customWidth="1"/>
    <col min="13619" max="13812" width="9.140625" style="20"/>
    <col min="13813" max="13813" width="7.42578125" style="20" customWidth="1"/>
    <col min="13814" max="13814" width="20.28515625" style="20" customWidth="1"/>
    <col min="13815" max="13815" width="24.7109375" style="20" customWidth="1"/>
    <col min="13816" max="13816" width="35.7109375" style="20" customWidth="1"/>
    <col min="13817" max="13817" width="5" style="20" customWidth="1"/>
    <col min="13818" max="13818" width="12.85546875" style="20" customWidth="1"/>
    <col min="13819" max="13819" width="10.7109375" style="20" customWidth="1"/>
    <col min="13820" max="13820" width="7" style="20" customWidth="1"/>
    <col min="13821" max="13821" width="12.28515625" style="20" customWidth="1"/>
    <col min="13822" max="13822" width="10.7109375" style="20" customWidth="1"/>
    <col min="13823" max="13823" width="10.85546875" style="20" customWidth="1"/>
    <col min="13824" max="13824" width="8.85546875" style="20" customWidth="1"/>
    <col min="13825" max="13825" width="13.85546875" style="20" customWidth="1"/>
    <col min="13826" max="13826" width="20.42578125" style="20" customWidth="1"/>
    <col min="13827" max="13827" width="12.28515625" style="20" customWidth="1"/>
    <col min="13828" max="13828" width="19.28515625" style="20" customWidth="1"/>
    <col min="13829" max="13829" width="11.85546875" style="20" customWidth="1"/>
    <col min="13830" max="13830" width="9.140625" style="20" customWidth="1"/>
    <col min="13831" max="13831" width="13.42578125" style="20" customWidth="1"/>
    <col min="13832" max="13832" width="15.28515625" style="20" customWidth="1"/>
    <col min="13833" max="13833" width="15.42578125" style="20" customWidth="1"/>
    <col min="13834" max="13835" width="14.42578125" style="20" customWidth="1"/>
    <col min="13836" max="13836" width="5" style="20" customWidth="1"/>
    <col min="13837" max="13839" width="15.140625" style="20" customWidth="1"/>
    <col min="13840" max="13840" width="4.28515625" style="20" customWidth="1"/>
    <col min="13841" max="13841" width="16" style="20" customWidth="1"/>
    <col min="13842" max="13842" width="17.140625" style="20" customWidth="1"/>
    <col min="13843" max="13843" width="18.28515625" style="20" customWidth="1"/>
    <col min="13844" max="13844" width="4.85546875" style="20" customWidth="1"/>
    <col min="13845" max="13845" width="16" style="20" customWidth="1"/>
    <col min="13846" max="13846" width="17.140625" style="20" customWidth="1"/>
    <col min="13847" max="13847" width="18.28515625" style="20" customWidth="1"/>
    <col min="13848" max="13848" width="13.7109375" style="20" customWidth="1"/>
    <col min="13849" max="13849" width="16" style="20" customWidth="1"/>
    <col min="13850" max="13850" width="17.140625" style="20" customWidth="1"/>
    <col min="13851" max="13851" width="18.28515625" style="20" customWidth="1"/>
    <col min="13852" max="13852" width="13.7109375" style="20" customWidth="1"/>
    <col min="13853" max="13853" width="16" style="20" customWidth="1"/>
    <col min="13854" max="13854" width="17.140625" style="20" customWidth="1"/>
    <col min="13855" max="13855" width="18.28515625" style="20" customWidth="1"/>
    <col min="13856" max="13856" width="13.7109375" style="20" customWidth="1"/>
    <col min="13857" max="13857" width="16" style="20" customWidth="1"/>
    <col min="13858" max="13858" width="17.140625" style="20" customWidth="1"/>
    <col min="13859" max="13862" width="18.28515625" style="20" customWidth="1"/>
    <col min="13863" max="13863" width="15" style="20" customWidth="1"/>
    <col min="13864" max="13864" width="15.7109375" style="20" customWidth="1"/>
    <col min="13865" max="13865" width="49" style="20" customWidth="1"/>
    <col min="13866" max="13866" width="19.42578125" style="20" customWidth="1"/>
    <col min="13867" max="13867" width="14.5703125" style="20" customWidth="1"/>
    <col min="13868" max="13868" width="12.28515625" style="20" customWidth="1"/>
    <col min="13869" max="13869" width="14.5703125" style="20" customWidth="1"/>
    <col min="13870" max="13870" width="11.7109375" style="20" customWidth="1"/>
    <col min="13871" max="13871" width="14" style="20" customWidth="1"/>
    <col min="13872" max="13872" width="20.5703125" style="20" customWidth="1"/>
    <col min="13873" max="13873" width="11.7109375" style="20" customWidth="1"/>
    <col min="13874" max="13874" width="10.85546875" style="20" customWidth="1"/>
    <col min="13875" max="14068" width="9.140625" style="20"/>
    <col min="14069" max="14069" width="7.42578125" style="20" customWidth="1"/>
    <col min="14070" max="14070" width="20.28515625" style="20" customWidth="1"/>
    <col min="14071" max="14071" width="24.7109375" style="20" customWidth="1"/>
    <col min="14072" max="14072" width="35.7109375" style="20" customWidth="1"/>
    <col min="14073" max="14073" width="5" style="20" customWidth="1"/>
    <col min="14074" max="14074" width="12.85546875" style="20" customWidth="1"/>
    <col min="14075" max="14075" width="10.7109375" style="20" customWidth="1"/>
    <col min="14076" max="14076" width="7" style="20" customWidth="1"/>
    <col min="14077" max="14077" width="12.28515625" style="20" customWidth="1"/>
    <col min="14078" max="14078" width="10.7109375" style="20" customWidth="1"/>
    <col min="14079" max="14079" width="10.85546875" style="20" customWidth="1"/>
    <col min="14080" max="14080" width="8.85546875" style="20" customWidth="1"/>
    <col min="14081" max="14081" width="13.85546875" style="20" customWidth="1"/>
    <col min="14082" max="14082" width="20.42578125" style="20" customWidth="1"/>
    <col min="14083" max="14083" width="12.28515625" style="20" customWidth="1"/>
    <col min="14084" max="14084" width="19.28515625" style="20" customWidth="1"/>
    <col min="14085" max="14085" width="11.85546875" style="20" customWidth="1"/>
    <col min="14086" max="14086" width="9.140625" style="20" customWidth="1"/>
    <col min="14087" max="14087" width="13.42578125" style="20" customWidth="1"/>
    <col min="14088" max="14088" width="15.28515625" style="20" customWidth="1"/>
    <col min="14089" max="14089" width="15.42578125" style="20" customWidth="1"/>
    <col min="14090" max="14091" width="14.42578125" style="20" customWidth="1"/>
    <col min="14092" max="14092" width="5" style="20" customWidth="1"/>
    <col min="14093" max="14095" width="15.140625" style="20" customWidth="1"/>
    <col min="14096" max="14096" width="4.28515625" style="20" customWidth="1"/>
    <col min="14097" max="14097" width="16" style="20" customWidth="1"/>
    <col min="14098" max="14098" width="17.140625" style="20" customWidth="1"/>
    <col min="14099" max="14099" width="18.28515625" style="20" customWidth="1"/>
    <col min="14100" max="14100" width="4.85546875" style="20" customWidth="1"/>
    <col min="14101" max="14101" width="16" style="20" customWidth="1"/>
    <col min="14102" max="14102" width="17.140625" style="20" customWidth="1"/>
    <col min="14103" max="14103" width="18.28515625" style="20" customWidth="1"/>
    <col min="14104" max="14104" width="13.7109375" style="20" customWidth="1"/>
    <col min="14105" max="14105" width="16" style="20" customWidth="1"/>
    <col min="14106" max="14106" width="17.140625" style="20" customWidth="1"/>
    <col min="14107" max="14107" width="18.28515625" style="20" customWidth="1"/>
    <col min="14108" max="14108" width="13.7109375" style="20" customWidth="1"/>
    <col min="14109" max="14109" width="16" style="20" customWidth="1"/>
    <col min="14110" max="14110" width="17.140625" style="20" customWidth="1"/>
    <col min="14111" max="14111" width="18.28515625" style="20" customWidth="1"/>
    <col min="14112" max="14112" width="13.7109375" style="20" customWidth="1"/>
    <col min="14113" max="14113" width="16" style="20" customWidth="1"/>
    <col min="14114" max="14114" width="17.140625" style="20" customWidth="1"/>
    <col min="14115" max="14118" width="18.28515625" style="20" customWidth="1"/>
    <col min="14119" max="14119" width="15" style="20" customWidth="1"/>
    <col min="14120" max="14120" width="15.7109375" style="20" customWidth="1"/>
    <col min="14121" max="14121" width="49" style="20" customWidth="1"/>
    <col min="14122" max="14122" width="19.42578125" style="20" customWidth="1"/>
    <col min="14123" max="14123" width="14.5703125" style="20" customWidth="1"/>
    <col min="14124" max="14124" width="12.28515625" style="20" customWidth="1"/>
    <col min="14125" max="14125" width="14.5703125" style="20" customWidth="1"/>
    <col min="14126" max="14126" width="11.7109375" style="20" customWidth="1"/>
    <col min="14127" max="14127" width="14" style="20" customWidth="1"/>
    <col min="14128" max="14128" width="20.5703125" style="20" customWidth="1"/>
    <col min="14129" max="14129" width="11.7109375" style="20" customWidth="1"/>
    <col min="14130" max="14130" width="10.85546875" style="20" customWidth="1"/>
    <col min="14131" max="14324" width="9.140625" style="20"/>
    <col min="14325" max="14325" width="7.42578125" style="20" customWidth="1"/>
    <col min="14326" max="14326" width="20.28515625" style="20" customWidth="1"/>
    <col min="14327" max="14327" width="24.7109375" style="20" customWidth="1"/>
    <col min="14328" max="14328" width="35.7109375" style="20" customWidth="1"/>
    <col min="14329" max="14329" width="5" style="20" customWidth="1"/>
    <col min="14330" max="14330" width="12.85546875" style="20" customWidth="1"/>
    <col min="14331" max="14331" width="10.7109375" style="20" customWidth="1"/>
    <col min="14332" max="14332" width="7" style="20" customWidth="1"/>
    <col min="14333" max="14333" width="12.28515625" style="20" customWidth="1"/>
    <col min="14334" max="14334" width="10.7109375" style="20" customWidth="1"/>
    <col min="14335" max="14335" width="10.85546875" style="20" customWidth="1"/>
    <col min="14336" max="14336" width="8.85546875" style="20" customWidth="1"/>
    <col min="14337" max="14337" width="13.85546875" style="20" customWidth="1"/>
    <col min="14338" max="14338" width="20.42578125" style="20" customWidth="1"/>
    <col min="14339" max="14339" width="12.28515625" style="20" customWidth="1"/>
    <col min="14340" max="14340" width="19.28515625" style="20" customWidth="1"/>
    <col min="14341" max="14341" width="11.85546875" style="20" customWidth="1"/>
    <col min="14342" max="14342" width="9.140625" style="20" customWidth="1"/>
    <col min="14343" max="14343" width="13.42578125" style="20" customWidth="1"/>
    <col min="14344" max="14344" width="15.28515625" style="20" customWidth="1"/>
    <col min="14345" max="14345" width="15.42578125" style="20" customWidth="1"/>
    <col min="14346" max="14347" width="14.42578125" style="20" customWidth="1"/>
    <col min="14348" max="14348" width="5" style="20" customWidth="1"/>
    <col min="14349" max="14351" width="15.140625" style="20" customWidth="1"/>
    <col min="14352" max="14352" width="4.28515625" style="20" customWidth="1"/>
    <col min="14353" max="14353" width="16" style="20" customWidth="1"/>
    <col min="14354" max="14354" width="17.140625" style="20" customWidth="1"/>
    <col min="14355" max="14355" width="18.28515625" style="20" customWidth="1"/>
    <col min="14356" max="14356" width="4.85546875" style="20" customWidth="1"/>
    <col min="14357" max="14357" width="16" style="20" customWidth="1"/>
    <col min="14358" max="14358" width="17.140625" style="20" customWidth="1"/>
    <col min="14359" max="14359" width="18.28515625" style="20" customWidth="1"/>
    <col min="14360" max="14360" width="13.7109375" style="20" customWidth="1"/>
    <col min="14361" max="14361" width="16" style="20" customWidth="1"/>
    <col min="14362" max="14362" width="17.140625" style="20" customWidth="1"/>
    <col min="14363" max="14363" width="18.28515625" style="20" customWidth="1"/>
    <col min="14364" max="14364" width="13.7109375" style="20" customWidth="1"/>
    <col min="14365" max="14365" width="16" style="20" customWidth="1"/>
    <col min="14366" max="14366" width="17.140625" style="20" customWidth="1"/>
    <col min="14367" max="14367" width="18.28515625" style="20" customWidth="1"/>
    <col min="14368" max="14368" width="13.7109375" style="20" customWidth="1"/>
    <col min="14369" max="14369" width="16" style="20" customWidth="1"/>
    <col min="14370" max="14370" width="17.140625" style="20" customWidth="1"/>
    <col min="14371" max="14374" width="18.28515625" style="20" customWidth="1"/>
    <col min="14375" max="14375" width="15" style="20" customWidth="1"/>
    <col min="14376" max="14376" width="15.7109375" style="20" customWidth="1"/>
    <col min="14377" max="14377" width="49" style="20" customWidth="1"/>
    <col min="14378" max="14378" width="19.42578125" style="20" customWidth="1"/>
    <col min="14379" max="14379" width="14.5703125" style="20" customWidth="1"/>
    <col min="14380" max="14380" width="12.28515625" style="20" customWidth="1"/>
    <col min="14381" max="14381" width="14.5703125" style="20" customWidth="1"/>
    <col min="14382" max="14382" width="11.7109375" style="20" customWidth="1"/>
    <col min="14383" max="14383" width="14" style="20" customWidth="1"/>
    <col min="14384" max="14384" width="20.5703125" style="20" customWidth="1"/>
    <col min="14385" max="14385" width="11.7109375" style="20" customWidth="1"/>
    <col min="14386" max="14386" width="10.85546875" style="20" customWidth="1"/>
    <col min="14387" max="14580" width="9.140625" style="20"/>
    <col min="14581" max="14581" width="7.42578125" style="20" customWidth="1"/>
    <col min="14582" max="14582" width="20.28515625" style="20" customWidth="1"/>
    <col min="14583" max="14583" width="24.7109375" style="20" customWidth="1"/>
    <col min="14584" max="14584" width="35.7109375" style="20" customWidth="1"/>
    <col min="14585" max="14585" width="5" style="20" customWidth="1"/>
    <col min="14586" max="14586" width="12.85546875" style="20" customWidth="1"/>
    <col min="14587" max="14587" width="10.7109375" style="20" customWidth="1"/>
    <col min="14588" max="14588" width="7" style="20" customWidth="1"/>
    <col min="14589" max="14589" width="12.28515625" style="20" customWidth="1"/>
    <col min="14590" max="14590" width="10.7109375" style="20" customWidth="1"/>
    <col min="14591" max="14591" width="10.85546875" style="20" customWidth="1"/>
    <col min="14592" max="14592" width="8.85546875" style="20" customWidth="1"/>
    <col min="14593" max="14593" width="13.85546875" style="20" customWidth="1"/>
    <col min="14594" max="14594" width="20.42578125" style="20" customWidth="1"/>
    <col min="14595" max="14595" width="12.28515625" style="20" customWidth="1"/>
    <col min="14596" max="14596" width="19.28515625" style="20" customWidth="1"/>
    <col min="14597" max="14597" width="11.85546875" style="20" customWidth="1"/>
    <col min="14598" max="14598" width="9.140625" style="20" customWidth="1"/>
    <col min="14599" max="14599" width="13.42578125" style="20" customWidth="1"/>
    <col min="14600" max="14600" width="15.28515625" style="20" customWidth="1"/>
    <col min="14601" max="14601" width="15.42578125" style="20" customWidth="1"/>
    <col min="14602" max="14603" width="14.42578125" style="20" customWidth="1"/>
    <col min="14604" max="14604" width="5" style="20" customWidth="1"/>
    <col min="14605" max="14607" width="15.140625" style="20" customWidth="1"/>
    <col min="14608" max="14608" width="4.28515625" style="20" customWidth="1"/>
    <col min="14609" max="14609" width="16" style="20" customWidth="1"/>
    <col min="14610" max="14610" width="17.140625" style="20" customWidth="1"/>
    <col min="14611" max="14611" width="18.28515625" style="20" customWidth="1"/>
    <col min="14612" max="14612" width="4.85546875" style="20" customWidth="1"/>
    <col min="14613" max="14613" width="16" style="20" customWidth="1"/>
    <col min="14614" max="14614" width="17.140625" style="20" customWidth="1"/>
    <col min="14615" max="14615" width="18.28515625" style="20" customWidth="1"/>
    <col min="14616" max="14616" width="13.7109375" style="20" customWidth="1"/>
    <col min="14617" max="14617" width="16" style="20" customWidth="1"/>
    <col min="14618" max="14618" width="17.140625" style="20" customWidth="1"/>
    <col min="14619" max="14619" width="18.28515625" style="20" customWidth="1"/>
    <col min="14620" max="14620" width="13.7109375" style="20" customWidth="1"/>
    <col min="14621" max="14621" width="16" style="20" customWidth="1"/>
    <col min="14622" max="14622" width="17.140625" style="20" customWidth="1"/>
    <col min="14623" max="14623" width="18.28515625" style="20" customWidth="1"/>
    <col min="14624" max="14624" width="13.7109375" style="20" customWidth="1"/>
    <col min="14625" max="14625" width="16" style="20" customWidth="1"/>
    <col min="14626" max="14626" width="17.140625" style="20" customWidth="1"/>
    <col min="14627" max="14630" width="18.28515625" style="20" customWidth="1"/>
    <col min="14631" max="14631" width="15" style="20" customWidth="1"/>
    <col min="14632" max="14632" width="15.7109375" style="20" customWidth="1"/>
    <col min="14633" max="14633" width="49" style="20" customWidth="1"/>
    <col min="14634" max="14634" width="19.42578125" style="20" customWidth="1"/>
    <col min="14635" max="14635" width="14.5703125" style="20" customWidth="1"/>
    <col min="14636" max="14636" width="12.28515625" style="20" customWidth="1"/>
    <col min="14637" max="14637" width="14.5703125" style="20" customWidth="1"/>
    <col min="14638" max="14638" width="11.7109375" style="20" customWidth="1"/>
    <col min="14639" max="14639" width="14" style="20" customWidth="1"/>
    <col min="14640" max="14640" width="20.5703125" style="20" customWidth="1"/>
    <col min="14641" max="14641" width="11.7109375" style="20" customWidth="1"/>
    <col min="14642" max="14642" width="10.85546875" style="20" customWidth="1"/>
    <col min="14643" max="14836" width="9.140625" style="20"/>
    <col min="14837" max="14837" width="7.42578125" style="20" customWidth="1"/>
    <col min="14838" max="14838" width="20.28515625" style="20" customWidth="1"/>
    <col min="14839" max="14839" width="24.7109375" style="20" customWidth="1"/>
    <col min="14840" max="14840" width="35.7109375" style="20" customWidth="1"/>
    <col min="14841" max="14841" width="5" style="20" customWidth="1"/>
    <col min="14842" max="14842" width="12.85546875" style="20" customWidth="1"/>
    <col min="14843" max="14843" width="10.7109375" style="20" customWidth="1"/>
    <col min="14844" max="14844" width="7" style="20" customWidth="1"/>
    <col min="14845" max="14845" width="12.28515625" style="20" customWidth="1"/>
    <col min="14846" max="14846" width="10.7109375" style="20" customWidth="1"/>
    <col min="14847" max="14847" width="10.85546875" style="20" customWidth="1"/>
    <col min="14848" max="14848" width="8.85546875" style="20" customWidth="1"/>
    <col min="14849" max="14849" width="13.85546875" style="20" customWidth="1"/>
    <col min="14850" max="14850" width="20.42578125" style="20" customWidth="1"/>
    <col min="14851" max="14851" width="12.28515625" style="20" customWidth="1"/>
    <col min="14852" max="14852" width="19.28515625" style="20" customWidth="1"/>
    <col min="14853" max="14853" width="11.85546875" style="20" customWidth="1"/>
    <col min="14854" max="14854" width="9.140625" style="20" customWidth="1"/>
    <col min="14855" max="14855" width="13.42578125" style="20" customWidth="1"/>
    <col min="14856" max="14856" width="15.28515625" style="20" customWidth="1"/>
    <col min="14857" max="14857" width="15.42578125" style="20" customWidth="1"/>
    <col min="14858" max="14859" width="14.42578125" style="20" customWidth="1"/>
    <col min="14860" max="14860" width="5" style="20" customWidth="1"/>
    <col min="14861" max="14863" width="15.140625" style="20" customWidth="1"/>
    <col min="14864" max="14864" width="4.28515625" style="20" customWidth="1"/>
    <col min="14865" max="14865" width="16" style="20" customWidth="1"/>
    <col min="14866" max="14866" width="17.140625" style="20" customWidth="1"/>
    <col min="14867" max="14867" width="18.28515625" style="20" customWidth="1"/>
    <col min="14868" max="14868" width="4.85546875" style="20" customWidth="1"/>
    <col min="14869" max="14869" width="16" style="20" customWidth="1"/>
    <col min="14870" max="14870" width="17.140625" style="20" customWidth="1"/>
    <col min="14871" max="14871" width="18.28515625" style="20" customWidth="1"/>
    <col min="14872" max="14872" width="13.7109375" style="20" customWidth="1"/>
    <col min="14873" max="14873" width="16" style="20" customWidth="1"/>
    <col min="14874" max="14874" width="17.140625" style="20" customWidth="1"/>
    <col min="14875" max="14875" width="18.28515625" style="20" customWidth="1"/>
    <col min="14876" max="14876" width="13.7109375" style="20" customWidth="1"/>
    <col min="14877" max="14877" width="16" style="20" customWidth="1"/>
    <col min="14878" max="14878" width="17.140625" style="20" customWidth="1"/>
    <col min="14879" max="14879" width="18.28515625" style="20" customWidth="1"/>
    <col min="14880" max="14880" width="13.7109375" style="20" customWidth="1"/>
    <col min="14881" max="14881" width="16" style="20" customWidth="1"/>
    <col min="14882" max="14882" width="17.140625" style="20" customWidth="1"/>
    <col min="14883" max="14886" width="18.28515625" style="20" customWidth="1"/>
    <col min="14887" max="14887" width="15" style="20" customWidth="1"/>
    <col min="14888" max="14888" width="15.7109375" style="20" customWidth="1"/>
    <col min="14889" max="14889" width="49" style="20" customWidth="1"/>
    <col min="14890" max="14890" width="19.42578125" style="20" customWidth="1"/>
    <col min="14891" max="14891" width="14.5703125" style="20" customWidth="1"/>
    <col min="14892" max="14892" width="12.28515625" style="20" customWidth="1"/>
    <col min="14893" max="14893" width="14.5703125" style="20" customWidth="1"/>
    <col min="14894" max="14894" width="11.7109375" style="20" customWidth="1"/>
    <col min="14895" max="14895" width="14" style="20" customWidth="1"/>
    <col min="14896" max="14896" width="20.5703125" style="20" customWidth="1"/>
    <col min="14897" max="14897" width="11.7109375" style="20" customWidth="1"/>
    <col min="14898" max="14898" width="10.85546875" style="20" customWidth="1"/>
    <col min="14899" max="15092" width="9.140625" style="20"/>
    <col min="15093" max="15093" width="7.42578125" style="20" customWidth="1"/>
    <col min="15094" max="15094" width="20.28515625" style="20" customWidth="1"/>
    <col min="15095" max="15095" width="24.7109375" style="20" customWidth="1"/>
    <col min="15096" max="15096" width="35.7109375" style="20" customWidth="1"/>
    <col min="15097" max="15097" width="5" style="20" customWidth="1"/>
    <col min="15098" max="15098" width="12.85546875" style="20" customWidth="1"/>
    <col min="15099" max="15099" width="10.7109375" style="20" customWidth="1"/>
    <col min="15100" max="15100" width="7" style="20" customWidth="1"/>
    <col min="15101" max="15101" width="12.28515625" style="20" customWidth="1"/>
    <col min="15102" max="15102" width="10.7109375" style="20" customWidth="1"/>
    <col min="15103" max="15103" width="10.85546875" style="20" customWidth="1"/>
    <col min="15104" max="15104" width="8.85546875" style="20" customWidth="1"/>
    <col min="15105" max="15105" width="13.85546875" style="20" customWidth="1"/>
    <col min="15106" max="15106" width="20.42578125" style="20" customWidth="1"/>
    <col min="15107" max="15107" width="12.28515625" style="20" customWidth="1"/>
    <col min="15108" max="15108" width="19.28515625" style="20" customWidth="1"/>
    <col min="15109" max="15109" width="11.85546875" style="20" customWidth="1"/>
    <col min="15110" max="15110" width="9.140625" style="20" customWidth="1"/>
    <col min="15111" max="15111" width="13.42578125" style="20" customWidth="1"/>
    <col min="15112" max="15112" width="15.28515625" style="20" customWidth="1"/>
    <col min="15113" max="15113" width="15.42578125" style="20" customWidth="1"/>
    <col min="15114" max="15115" width="14.42578125" style="20" customWidth="1"/>
    <col min="15116" max="15116" width="5" style="20" customWidth="1"/>
    <col min="15117" max="15119" width="15.140625" style="20" customWidth="1"/>
    <col min="15120" max="15120" width="4.28515625" style="20" customWidth="1"/>
    <col min="15121" max="15121" width="16" style="20" customWidth="1"/>
    <col min="15122" max="15122" width="17.140625" style="20" customWidth="1"/>
    <col min="15123" max="15123" width="18.28515625" style="20" customWidth="1"/>
    <col min="15124" max="15124" width="4.85546875" style="20" customWidth="1"/>
    <col min="15125" max="15125" width="16" style="20" customWidth="1"/>
    <col min="15126" max="15126" width="17.140625" style="20" customWidth="1"/>
    <col min="15127" max="15127" width="18.28515625" style="20" customWidth="1"/>
    <col min="15128" max="15128" width="13.7109375" style="20" customWidth="1"/>
    <col min="15129" max="15129" width="16" style="20" customWidth="1"/>
    <col min="15130" max="15130" width="17.140625" style="20" customWidth="1"/>
    <col min="15131" max="15131" width="18.28515625" style="20" customWidth="1"/>
    <col min="15132" max="15132" width="13.7109375" style="20" customWidth="1"/>
    <col min="15133" max="15133" width="16" style="20" customWidth="1"/>
    <col min="15134" max="15134" width="17.140625" style="20" customWidth="1"/>
    <col min="15135" max="15135" width="18.28515625" style="20" customWidth="1"/>
    <col min="15136" max="15136" width="13.7109375" style="20" customWidth="1"/>
    <col min="15137" max="15137" width="16" style="20" customWidth="1"/>
    <col min="15138" max="15138" width="17.140625" style="20" customWidth="1"/>
    <col min="15139" max="15142" width="18.28515625" style="20" customWidth="1"/>
    <col min="15143" max="15143" width="15" style="20" customWidth="1"/>
    <col min="15144" max="15144" width="15.7109375" style="20" customWidth="1"/>
    <col min="15145" max="15145" width="49" style="20" customWidth="1"/>
    <col min="15146" max="15146" width="19.42578125" style="20" customWidth="1"/>
    <col min="15147" max="15147" width="14.5703125" style="20" customWidth="1"/>
    <col min="15148" max="15148" width="12.28515625" style="20" customWidth="1"/>
    <col min="15149" max="15149" width="14.5703125" style="20" customWidth="1"/>
    <col min="15150" max="15150" width="11.7109375" style="20" customWidth="1"/>
    <col min="15151" max="15151" width="14" style="20" customWidth="1"/>
    <col min="15152" max="15152" width="20.5703125" style="20" customWidth="1"/>
    <col min="15153" max="15153" width="11.7109375" style="20" customWidth="1"/>
    <col min="15154" max="15154" width="10.85546875" style="20" customWidth="1"/>
    <col min="15155" max="15348" width="9.140625" style="20"/>
    <col min="15349" max="15349" width="7.42578125" style="20" customWidth="1"/>
    <col min="15350" max="15350" width="20.28515625" style="20" customWidth="1"/>
    <col min="15351" max="15351" width="24.7109375" style="20" customWidth="1"/>
    <col min="15352" max="15352" width="35.7109375" style="20" customWidth="1"/>
    <col min="15353" max="15353" width="5" style="20" customWidth="1"/>
    <col min="15354" max="15354" width="12.85546875" style="20" customWidth="1"/>
    <col min="15355" max="15355" width="10.7109375" style="20" customWidth="1"/>
    <col min="15356" max="15356" width="7" style="20" customWidth="1"/>
    <col min="15357" max="15357" width="12.28515625" style="20" customWidth="1"/>
    <col min="15358" max="15358" width="10.7109375" style="20" customWidth="1"/>
    <col min="15359" max="15359" width="10.85546875" style="20" customWidth="1"/>
    <col min="15360" max="15360" width="8.85546875" style="20" customWidth="1"/>
    <col min="15361" max="15361" width="13.85546875" style="20" customWidth="1"/>
    <col min="15362" max="15362" width="20.42578125" style="20" customWidth="1"/>
    <col min="15363" max="15363" width="12.28515625" style="20" customWidth="1"/>
    <col min="15364" max="15364" width="19.28515625" style="20" customWidth="1"/>
    <col min="15365" max="15365" width="11.85546875" style="20" customWidth="1"/>
    <col min="15366" max="15366" width="9.140625" style="20" customWidth="1"/>
    <col min="15367" max="15367" width="13.42578125" style="20" customWidth="1"/>
    <col min="15368" max="15368" width="15.28515625" style="20" customWidth="1"/>
    <col min="15369" max="15369" width="15.42578125" style="20" customWidth="1"/>
    <col min="15370" max="15371" width="14.42578125" style="20" customWidth="1"/>
    <col min="15372" max="15372" width="5" style="20" customWidth="1"/>
    <col min="15373" max="15375" width="15.140625" style="20" customWidth="1"/>
    <col min="15376" max="15376" width="4.28515625" style="20" customWidth="1"/>
    <col min="15377" max="15377" width="16" style="20" customWidth="1"/>
    <col min="15378" max="15378" width="17.140625" style="20" customWidth="1"/>
    <col min="15379" max="15379" width="18.28515625" style="20" customWidth="1"/>
    <col min="15380" max="15380" width="4.85546875" style="20" customWidth="1"/>
    <col min="15381" max="15381" width="16" style="20" customWidth="1"/>
    <col min="15382" max="15382" width="17.140625" style="20" customWidth="1"/>
    <col min="15383" max="15383" width="18.28515625" style="20" customWidth="1"/>
    <col min="15384" max="15384" width="13.7109375" style="20" customWidth="1"/>
    <col min="15385" max="15385" width="16" style="20" customWidth="1"/>
    <col min="15386" max="15386" width="17.140625" style="20" customWidth="1"/>
    <col min="15387" max="15387" width="18.28515625" style="20" customWidth="1"/>
    <col min="15388" max="15388" width="13.7109375" style="20" customWidth="1"/>
    <col min="15389" max="15389" width="16" style="20" customWidth="1"/>
    <col min="15390" max="15390" width="17.140625" style="20" customWidth="1"/>
    <col min="15391" max="15391" width="18.28515625" style="20" customWidth="1"/>
    <col min="15392" max="15392" width="13.7109375" style="20" customWidth="1"/>
    <col min="15393" max="15393" width="16" style="20" customWidth="1"/>
    <col min="15394" max="15394" width="17.140625" style="20" customWidth="1"/>
    <col min="15395" max="15398" width="18.28515625" style="20" customWidth="1"/>
    <col min="15399" max="15399" width="15" style="20" customWidth="1"/>
    <col min="15400" max="15400" width="15.7109375" style="20" customWidth="1"/>
    <col min="15401" max="15401" width="49" style="20" customWidth="1"/>
    <col min="15402" max="15402" width="19.42578125" style="20" customWidth="1"/>
    <col min="15403" max="15403" width="14.5703125" style="20" customWidth="1"/>
    <col min="15404" max="15404" width="12.28515625" style="20" customWidth="1"/>
    <col min="15405" max="15405" width="14.5703125" style="20" customWidth="1"/>
    <col min="15406" max="15406" width="11.7109375" style="20" customWidth="1"/>
    <col min="15407" max="15407" width="14" style="20" customWidth="1"/>
    <col min="15408" max="15408" width="20.5703125" style="20" customWidth="1"/>
    <col min="15409" max="15409" width="11.7109375" style="20" customWidth="1"/>
    <col min="15410" max="15410" width="10.85546875" style="20" customWidth="1"/>
    <col min="15411" max="15604" width="9.140625" style="20"/>
    <col min="15605" max="15605" width="7.42578125" style="20" customWidth="1"/>
    <col min="15606" max="15606" width="20.28515625" style="20" customWidth="1"/>
    <col min="15607" max="15607" width="24.7109375" style="20" customWidth="1"/>
    <col min="15608" max="15608" width="35.7109375" style="20" customWidth="1"/>
    <col min="15609" max="15609" width="5" style="20" customWidth="1"/>
    <col min="15610" max="15610" width="12.85546875" style="20" customWidth="1"/>
    <col min="15611" max="15611" width="10.7109375" style="20" customWidth="1"/>
    <col min="15612" max="15612" width="7" style="20" customWidth="1"/>
    <col min="15613" max="15613" width="12.28515625" style="20" customWidth="1"/>
    <col min="15614" max="15614" width="10.7109375" style="20" customWidth="1"/>
    <col min="15615" max="15615" width="10.85546875" style="20" customWidth="1"/>
    <col min="15616" max="15616" width="8.85546875" style="20" customWidth="1"/>
    <col min="15617" max="15617" width="13.85546875" style="20" customWidth="1"/>
    <col min="15618" max="15618" width="20.42578125" style="20" customWidth="1"/>
    <col min="15619" max="15619" width="12.28515625" style="20" customWidth="1"/>
    <col min="15620" max="15620" width="19.28515625" style="20" customWidth="1"/>
    <col min="15621" max="15621" width="11.85546875" style="20" customWidth="1"/>
    <col min="15622" max="15622" width="9.140625" style="20" customWidth="1"/>
    <col min="15623" max="15623" width="13.42578125" style="20" customWidth="1"/>
    <col min="15624" max="15624" width="15.28515625" style="20" customWidth="1"/>
    <col min="15625" max="15625" width="15.42578125" style="20" customWidth="1"/>
    <col min="15626" max="15627" width="14.42578125" style="20" customWidth="1"/>
    <col min="15628" max="15628" width="5" style="20" customWidth="1"/>
    <col min="15629" max="15631" width="15.140625" style="20" customWidth="1"/>
    <col min="15632" max="15632" width="4.28515625" style="20" customWidth="1"/>
    <col min="15633" max="15633" width="16" style="20" customWidth="1"/>
    <col min="15634" max="15634" width="17.140625" style="20" customWidth="1"/>
    <col min="15635" max="15635" width="18.28515625" style="20" customWidth="1"/>
    <col min="15636" max="15636" width="4.85546875" style="20" customWidth="1"/>
    <col min="15637" max="15637" width="16" style="20" customWidth="1"/>
    <col min="15638" max="15638" width="17.140625" style="20" customWidth="1"/>
    <col min="15639" max="15639" width="18.28515625" style="20" customWidth="1"/>
    <col min="15640" max="15640" width="13.7109375" style="20" customWidth="1"/>
    <col min="15641" max="15641" width="16" style="20" customWidth="1"/>
    <col min="15642" max="15642" width="17.140625" style="20" customWidth="1"/>
    <col min="15643" max="15643" width="18.28515625" style="20" customWidth="1"/>
    <col min="15644" max="15644" width="13.7109375" style="20" customWidth="1"/>
    <col min="15645" max="15645" width="16" style="20" customWidth="1"/>
    <col min="15646" max="15646" width="17.140625" style="20" customWidth="1"/>
    <col min="15647" max="15647" width="18.28515625" style="20" customWidth="1"/>
    <col min="15648" max="15648" width="13.7109375" style="20" customWidth="1"/>
    <col min="15649" max="15649" width="16" style="20" customWidth="1"/>
    <col min="15650" max="15650" width="17.140625" style="20" customWidth="1"/>
    <col min="15651" max="15654" width="18.28515625" style="20" customWidth="1"/>
    <col min="15655" max="15655" width="15" style="20" customWidth="1"/>
    <col min="15656" max="15656" width="15.7109375" style="20" customWidth="1"/>
    <col min="15657" max="15657" width="49" style="20" customWidth="1"/>
    <col min="15658" max="15658" width="19.42578125" style="20" customWidth="1"/>
    <col min="15659" max="15659" width="14.5703125" style="20" customWidth="1"/>
    <col min="15660" max="15660" width="12.28515625" style="20" customWidth="1"/>
    <col min="15661" max="15661" width="14.5703125" style="20" customWidth="1"/>
    <col min="15662" max="15662" width="11.7109375" style="20" customWidth="1"/>
    <col min="15663" max="15663" width="14" style="20" customWidth="1"/>
    <col min="15664" max="15664" width="20.5703125" style="20" customWidth="1"/>
    <col min="15665" max="15665" width="11.7109375" style="20" customWidth="1"/>
    <col min="15666" max="15666" width="10.85546875" style="20" customWidth="1"/>
    <col min="15667" max="15860" width="9.140625" style="20"/>
    <col min="15861" max="15861" width="7.42578125" style="20" customWidth="1"/>
    <col min="15862" max="15862" width="20.28515625" style="20" customWidth="1"/>
    <col min="15863" max="15863" width="24.7109375" style="20" customWidth="1"/>
    <col min="15864" max="15864" width="35.7109375" style="20" customWidth="1"/>
    <col min="15865" max="15865" width="5" style="20" customWidth="1"/>
    <col min="15866" max="15866" width="12.85546875" style="20" customWidth="1"/>
    <col min="15867" max="15867" width="10.7109375" style="20" customWidth="1"/>
    <col min="15868" max="15868" width="7" style="20" customWidth="1"/>
    <col min="15869" max="15869" width="12.28515625" style="20" customWidth="1"/>
    <col min="15870" max="15870" width="10.7109375" style="20" customWidth="1"/>
    <col min="15871" max="15871" width="10.85546875" style="20" customWidth="1"/>
    <col min="15872" max="15872" width="8.85546875" style="20" customWidth="1"/>
    <col min="15873" max="15873" width="13.85546875" style="20" customWidth="1"/>
    <col min="15874" max="15874" width="20.42578125" style="20" customWidth="1"/>
    <col min="15875" max="15875" width="12.28515625" style="20" customWidth="1"/>
    <col min="15876" max="15876" width="19.28515625" style="20" customWidth="1"/>
    <col min="15877" max="15877" width="11.85546875" style="20" customWidth="1"/>
    <col min="15878" max="15878" width="9.140625" style="20" customWidth="1"/>
    <col min="15879" max="15879" width="13.42578125" style="20" customWidth="1"/>
    <col min="15880" max="15880" width="15.28515625" style="20" customWidth="1"/>
    <col min="15881" max="15881" width="15.42578125" style="20" customWidth="1"/>
    <col min="15882" max="15883" width="14.42578125" style="20" customWidth="1"/>
    <col min="15884" max="15884" width="5" style="20" customWidth="1"/>
    <col min="15885" max="15887" width="15.140625" style="20" customWidth="1"/>
    <col min="15888" max="15888" width="4.28515625" style="20" customWidth="1"/>
    <col min="15889" max="15889" width="16" style="20" customWidth="1"/>
    <col min="15890" max="15890" width="17.140625" style="20" customWidth="1"/>
    <col min="15891" max="15891" width="18.28515625" style="20" customWidth="1"/>
    <col min="15892" max="15892" width="4.85546875" style="20" customWidth="1"/>
    <col min="15893" max="15893" width="16" style="20" customWidth="1"/>
    <col min="15894" max="15894" width="17.140625" style="20" customWidth="1"/>
    <col min="15895" max="15895" width="18.28515625" style="20" customWidth="1"/>
    <col min="15896" max="15896" width="13.7109375" style="20" customWidth="1"/>
    <col min="15897" max="15897" width="16" style="20" customWidth="1"/>
    <col min="15898" max="15898" width="17.140625" style="20" customWidth="1"/>
    <col min="15899" max="15899" width="18.28515625" style="20" customWidth="1"/>
    <col min="15900" max="15900" width="13.7109375" style="20" customWidth="1"/>
    <col min="15901" max="15901" width="16" style="20" customWidth="1"/>
    <col min="15902" max="15902" width="17.140625" style="20" customWidth="1"/>
    <col min="15903" max="15903" width="18.28515625" style="20" customWidth="1"/>
    <col min="15904" max="15904" width="13.7109375" style="20" customWidth="1"/>
    <col min="15905" max="15905" width="16" style="20" customWidth="1"/>
    <col min="15906" max="15906" width="17.140625" style="20" customWidth="1"/>
    <col min="15907" max="15910" width="18.28515625" style="20" customWidth="1"/>
    <col min="15911" max="15911" width="15" style="20" customWidth="1"/>
    <col min="15912" max="15912" width="15.7109375" style="20" customWidth="1"/>
    <col min="15913" max="15913" width="49" style="20" customWidth="1"/>
    <col min="15914" max="15914" width="19.42578125" style="20" customWidth="1"/>
    <col min="15915" max="15915" width="14.5703125" style="20" customWidth="1"/>
    <col min="15916" max="15916" width="12.28515625" style="20" customWidth="1"/>
    <col min="15917" max="15917" width="14.5703125" style="20" customWidth="1"/>
    <col min="15918" max="15918" width="11.7109375" style="20" customWidth="1"/>
    <col min="15919" max="15919" width="14" style="20" customWidth="1"/>
    <col min="15920" max="15920" width="20.5703125" style="20" customWidth="1"/>
    <col min="15921" max="15921" width="11.7109375" style="20" customWidth="1"/>
    <col min="15922" max="15922" width="10.85546875" style="20" customWidth="1"/>
    <col min="15923" max="16116" width="9.140625" style="20"/>
    <col min="16117" max="16117" width="7.42578125" style="20" customWidth="1"/>
    <col min="16118" max="16118" width="20.28515625" style="20" customWidth="1"/>
    <col min="16119" max="16119" width="24.7109375" style="20" customWidth="1"/>
    <col min="16120" max="16120" width="35.7109375" style="20" customWidth="1"/>
    <col min="16121" max="16121" width="5" style="20" customWidth="1"/>
    <col min="16122" max="16122" width="12.85546875" style="20" customWidth="1"/>
    <col min="16123" max="16123" width="10.7109375" style="20" customWidth="1"/>
    <col min="16124" max="16124" width="7" style="20" customWidth="1"/>
    <col min="16125" max="16125" width="12.28515625" style="20" customWidth="1"/>
    <col min="16126" max="16126" width="10.7109375" style="20" customWidth="1"/>
    <col min="16127" max="16127" width="10.85546875" style="20" customWidth="1"/>
    <col min="16128" max="16128" width="8.85546875" style="20" customWidth="1"/>
    <col min="16129" max="16129" width="13.85546875" style="20" customWidth="1"/>
    <col min="16130" max="16130" width="20.42578125" style="20" customWidth="1"/>
    <col min="16131" max="16131" width="12.28515625" style="20" customWidth="1"/>
    <col min="16132" max="16132" width="19.28515625" style="20" customWidth="1"/>
    <col min="16133" max="16133" width="11.85546875" style="20" customWidth="1"/>
    <col min="16134" max="16134" width="9.140625" style="20" customWidth="1"/>
    <col min="16135" max="16135" width="13.42578125" style="20" customWidth="1"/>
    <col min="16136" max="16136" width="15.28515625" style="20" customWidth="1"/>
    <col min="16137" max="16137" width="15.42578125" style="20" customWidth="1"/>
    <col min="16138" max="16139" width="14.42578125" style="20" customWidth="1"/>
    <col min="16140" max="16140" width="5" style="20" customWidth="1"/>
    <col min="16141" max="16143" width="15.140625" style="20" customWidth="1"/>
    <col min="16144" max="16144" width="4.28515625" style="20" customWidth="1"/>
    <col min="16145" max="16145" width="16" style="20" customWidth="1"/>
    <col min="16146" max="16146" width="17.140625" style="20" customWidth="1"/>
    <col min="16147" max="16147" width="18.28515625" style="20" customWidth="1"/>
    <col min="16148" max="16148" width="4.85546875" style="20" customWidth="1"/>
    <col min="16149" max="16149" width="16" style="20" customWidth="1"/>
    <col min="16150" max="16150" width="17.140625" style="20" customWidth="1"/>
    <col min="16151" max="16151" width="18.28515625" style="20" customWidth="1"/>
    <col min="16152" max="16152" width="13.7109375" style="20" customWidth="1"/>
    <col min="16153" max="16153" width="16" style="20" customWidth="1"/>
    <col min="16154" max="16154" width="17.140625" style="20" customWidth="1"/>
    <col min="16155" max="16155" width="18.28515625" style="20" customWidth="1"/>
    <col min="16156" max="16156" width="13.7109375" style="20" customWidth="1"/>
    <col min="16157" max="16157" width="16" style="20" customWidth="1"/>
    <col min="16158" max="16158" width="17.140625" style="20" customWidth="1"/>
    <col min="16159" max="16159" width="18.28515625" style="20" customWidth="1"/>
    <col min="16160" max="16160" width="13.7109375" style="20" customWidth="1"/>
    <col min="16161" max="16161" width="16" style="20" customWidth="1"/>
    <col min="16162" max="16162" width="17.140625" style="20" customWidth="1"/>
    <col min="16163" max="16166" width="18.28515625" style="20" customWidth="1"/>
    <col min="16167" max="16167" width="15" style="20" customWidth="1"/>
    <col min="16168" max="16168" width="15.7109375" style="20" customWidth="1"/>
    <col min="16169" max="16169" width="49" style="20" customWidth="1"/>
    <col min="16170" max="16170" width="19.42578125" style="20" customWidth="1"/>
    <col min="16171" max="16171" width="14.5703125" style="20" customWidth="1"/>
    <col min="16172" max="16172" width="12.28515625" style="20" customWidth="1"/>
    <col min="16173" max="16173" width="14.5703125" style="20" customWidth="1"/>
    <col min="16174" max="16174" width="11.7109375" style="20" customWidth="1"/>
    <col min="16175" max="16175" width="14" style="20" customWidth="1"/>
    <col min="16176" max="16176" width="20.5703125" style="20" customWidth="1"/>
    <col min="16177" max="16177" width="11.7109375" style="20" customWidth="1"/>
    <col min="16178" max="16178" width="10.85546875" style="20" customWidth="1"/>
    <col min="16179" max="16384" width="9.140625" style="20"/>
  </cols>
  <sheetData>
    <row r="1" spans="1:63" ht="22.5" hidden="1" customHeight="1" x14ac:dyDescent="0.25">
      <c r="A1" s="35"/>
      <c r="B1" s="35"/>
      <c r="C1" s="35"/>
      <c r="D1" s="35"/>
      <c r="E1" s="35"/>
      <c r="F1" s="31"/>
      <c r="G1" s="31"/>
      <c r="H1" s="31"/>
      <c r="I1" s="31"/>
      <c r="J1" s="31"/>
      <c r="K1" s="31"/>
      <c r="L1" s="31"/>
      <c r="M1" s="31"/>
      <c r="N1" s="31"/>
      <c r="O1" s="31"/>
      <c r="P1" s="31"/>
      <c r="Q1" s="31"/>
      <c r="R1" s="31"/>
      <c r="S1" s="31"/>
      <c r="T1" s="31"/>
      <c r="U1" s="31"/>
      <c r="V1" s="31"/>
      <c r="W1" s="31"/>
      <c r="X1" s="31"/>
      <c r="Y1" s="31"/>
      <c r="Z1" s="31"/>
      <c r="AA1" s="31"/>
      <c r="AB1" s="31"/>
      <c r="AC1" s="31"/>
      <c r="AD1" s="168" t="s">
        <v>791</v>
      </c>
      <c r="AE1" s="31"/>
      <c r="AF1" s="31"/>
      <c r="AG1" s="31"/>
      <c r="AH1" s="31"/>
      <c r="AI1" s="31"/>
      <c r="AJ1" s="31"/>
      <c r="AK1" s="31"/>
      <c r="AL1" s="31"/>
      <c r="AM1" s="31"/>
      <c r="AN1" s="31"/>
      <c r="AO1" s="31"/>
      <c r="AP1" s="31"/>
      <c r="AQ1" s="31"/>
      <c r="AR1" s="31"/>
      <c r="AS1" s="31"/>
      <c r="AT1" s="31"/>
      <c r="AU1" s="31"/>
      <c r="AV1" s="49"/>
      <c r="AW1" s="49"/>
      <c r="AX1" s="49"/>
      <c r="AY1" s="31"/>
      <c r="BA1" s="36"/>
      <c r="BD1" s="35"/>
      <c r="BE1" s="35"/>
      <c r="BF1" s="35"/>
      <c r="BG1" s="35"/>
      <c r="BH1" s="35"/>
      <c r="BI1" s="35"/>
      <c r="BJ1" s="35"/>
      <c r="BK1" s="35"/>
    </row>
    <row r="2" spans="1:63" ht="22.5" hidden="1" customHeight="1" x14ac:dyDescent="0.25">
      <c r="A2" s="35"/>
      <c r="B2" s="35"/>
      <c r="C2" s="35"/>
      <c r="D2" s="35"/>
      <c r="E2" s="31"/>
      <c r="F2" s="31"/>
      <c r="G2" s="31"/>
      <c r="H2" s="31"/>
      <c r="I2" s="31"/>
      <c r="J2" s="31"/>
      <c r="K2" s="31"/>
      <c r="L2" s="31"/>
      <c r="M2" s="31"/>
      <c r="N2" s="31"/>
      <c r="O2" s="31"/>
      <c r="P2" s="31"/>
      <c r="Q2" s="31"/>
      <c r="R2" s="31"/>
      <c r="S2" s="31"/>
      <c r="T2" s="31"/>
      <c r="U2" s="31"/>
      <c r="V2" s="31"/>
      <c r="W2" s="31"/>
      <c r="X2" s="31"/>
      <c r="Y2" s="31"/>
      <c r="Z2" s="31"/>
      <c r="AA2" s="31"/>
      <c r="AB2" s="31"/>
      <c r="AC2" s="31"/>
      <c r="AD2" s="169" t="s">
        <v>792</v>
      </c>
      <c r="AE2" s="31"/>
      <c r="AF2" s="31"/>
      <c r="AG2" s="31"/>
      <c r="AH2" s="31"/>
      <c r="AI2" s="31"/>
      <c r="AJ2" s="31"/>
      <c r="AK2" s="31"/>
      <c r="AL2" s="31"/>
      <c r="AM2" s="31"/>
      <c r="AN2" s="31"/>
      <c r="AO2" s="31"/>
      <c r="AP2" s="31"/>
      <c r="AQ2" s="31"/>
      <c r="AR2" s="31"/>
      <c r="AS2" s="31"/>
      <c r="AT2" s="31"/>
      <c r="AU2" s="31"/>
      <c r="AV2" s="49"/>
      <c r="AW2" s="49"/>
      <c r="AX2" s="49"/>
      <c r="AY2" s="31"/>
      <c r="BA2" s="36"/>
      <c r="BD2" s="35"/>
      <c r="BE2" s="35"/>
      <c r="BF2" s="35"/>
      <c r="BG2" s="35"/>
      <c r="BH2" s="35"/>
      <c r="BI2" s="35"/>
      <c r="BJ2" s="35"/>
      <c r="BK2" s="35"/>
    </row>
    <row r="3" spans="1:63" ht="22.5" hidden="1" customHeight="1" x14ac:dyDescent="0.25">
      <c r="A3" s="35"/>
      <c r="B3" s="35"/>
      <c r="C3" s="35"/>
      <c r="D3" s="35"/>
      <c r="E3" s="31"/>
      <c r="F3" s="31"/>
      <c r="G3" s="31"/>
      <c r="H3" s="31"/>
      <c r="I3" s="31"/>
      <c r="J3" s="31"/>
      <c r="K3" s="31"/>
      <c r="L3" s="31"/>
      <c r="M3" s="31"/>
      <c r="N3" s="31"/>
      <c r="O3" s="31"/>
      <c r="P3" s="31"/>
      <c r="Q3" s="31"/>
      <c r="R3" s="31"/>
      <c r="S3" s="31"/>
      <c r="T3" s="31"/>
      <c r="U3" s="31"/>
      <c r="V3" s="31"/>
      <c r="W3" s="31"/>
      <c r="X3" s="31"/>
      <c r="Y3" s="31"/>
      <c r="Z3" s="31"/>
      <c r="AA3" s="31"/>
      <c r="AB3" s="31"/>
      <c r="AC3" s="31"/>
      <c r="AD3" s="169" t="s">
        <v>793</v>
      </c>
      <c r="AE3" s="31"/>
      <c r="AF3" s="31"/>
      <c r="AG3" s="31"/>
      <c r="AH3" s="31"/>
      <c r="AI3" s="31"/>
      <c r="AJ3" s="31"/>
      <c r="AK3" s="31"/>
      <c r="AL3" s="31"/>
      <c r="AM3" s="31"/>
      <c r="AN3" s="31"/>
      <c r="AO3" s="31"/>
      <c r="AP3" s="31"/>
      <c r="AQ3" s="31"/>
      <c r="AR3" s="31"/>
      <c r="AS3" s="31"/>
      <c r="AT3" s="31"/>
      <c r="AU3" s="31"/>
      <c r="AV3" s="49"/>
      <c r="AW3" s="49"/>
      <c r="AX3" s="49"/>
      <c r="AY3" s="31"/>
      <c r="BA3" s="36"/>
      <c r="BD3" s="35"/>
      <c r="BE3" s="35"/>
      <c r="BF3" s="35"/>
      <c r="BG3" s="35"/>
      <c r="BH3" s="35"/>
      <c r="BI3" s="35"/>
      <c r="BJ3" s="35"/>
      <c r="BK3" s="35"/>
    </row>
    <row r="4" spans="1:63" ht="22.5" hidden="1" customHeight="1" x14ac:dyDescent="0.25">
      <c r="A4" s="35"/>
      <c r="B4" s="35"/>
      <c r="C4" s="35"/>
      <c r="D4" s="35"/>
      <c r="E4" s="31"/>
      <c r="F4" s="31"/>
      <c r="G4" s="31"/>
      <c r="H4" s="31"/>
      <c r="I4" s="31"/>
      <c r="J4" s="31"/>
      <c r="K4" s="31"/>
      <c r="L4" s="31"/>
      <c r="M4" s="31"/>
      <c r="N4" s="31"/>
      <c r="O4" s="31"/>
      <c r="P4" s="31"/>
      <c r="Q4" s="31"/>
      <c r="R4" s="31"/>
      <c r="S4" s="31"/>
      <c r="T4" s="31"/>
      <c r="U4" s="31"/>
      <c r="V4" s="31"/>
      <c r="W4" s="31"/>
      <c r="X4" s="31"/>
      <c r="Y4" s="31"/>
      <c r="Z4" s="31"/>
      <c r="AA4" s="31"/>
      <c r="AB4" s="31"/>
      <c r="AC4" s="31"/>
      <c r="AD4" s="169" t="s">
        <v>794</v>
      </c>
      <c r="AE4" s="31"/>
      <c r="AF4" s="31"/>
      <c r="AG4" s="31"/>
      <c r="AH4" s="31"/>
      <c r="AI4" s="31"/>
      <c r="AJ4" s="31"/>
      <c r="AK4" s="31"/>
      <c r="AL4" s="31"/>
      <c r="AM4" s="31"/>
      <c r="AN4" s="31"/>
      <c r="AO4" s="31"/>
      <c r="AP4" s="31"/>
      <c r="AQ4" s="31"/>
      <c r="AR4" s="31"/>
      <c r="AS4" s="31"/>
      <c r="AT4" s="31"/>
      <c r="AU4" s="31"/>
      <c r="AV4" s="49"/>
      <c r="AW4" s="49"/>
      <c r="AX4" s="49"/>
      <c r="AY4" s="31"/>
      <c r="BA4" s="36"/>
      <c r="BD4" s="35"/>
      <c r="BE4" s="35"/>
      <c r="BF4" s="35"/>
      <c r="BG4" s="35"/>
      <c r="BH4" s="35"/>
      <c r="BI4" s="35"/>
      <c r="BJ4" s="35"/>
      <c r="BK4" s="35"/>
    </row>
    <row r="5" spans="1:63" ht="22.5" hidden="1" customHeight="1" x14ac:dyDescent="0.25">
      <c r="A5" s="35"/>
      <c r="B5" s="35"/>
      <c r="C5" s="35"/>
      <c r="D5" s="35"/>
      <c r="E5" s="31"/>
      <c r="F5" s="31"/>
      <c r="G5" s="31"/>
      <c r="H5" s="31"/>
      <c r="I5" s="31"/>
      <c r="J5" s="31"/>
      <c r="K5" s="31"/>
      <c r="L5" s="31"/>
      <c r="M5" s="31"/>
      <c r="N5" s="31"/>
      <c r="O5" s="31"/>
      <c r="P5" s="31"/>
      <c r="Q5" s="31"/>
      <c r="R5" s="31"/>
      <c r="S5" s="31"/>
      <c r="T5" s="31"/>
      <c r="U5" s="31"/>
      <c r="V5" s="31"/>
      <c r="W5" s="31"/>
      <c r="X5" s="31"/>
      <c r="Y5" s="31"/>
      <c r="Z5" s="31"/>
      <c r="AA5" s="31"/>
      <c r="AB5" s="31"/>
      <c r="AC5" s="31"/>
      <c r="AD5" s="169" t="s">
        <v>795</v>
      </c>
      <c r="AE5" s="31"/>
      <c r="AF5" s="31"/>
      <c r="AG5" s="31"/>
      <c r="AH5" s="31"/>
      <c r="AI5" s="31"/>
      <c r="AJ5" s="31"/>
      <c r="AK5" s="31"/>
      <c r="AL5" s="31"/>
      <c r="AM5" s="31"/>
      <c r="AN5" s="31"/>
      <c r="AO5" s="31"/>
      <c r="AP5" s="31"/>
      <c r="AQ5" s="31"/>
      <c r="AR5" s="31"/>
      <c r="AS5" s="31"/>
      <c r="AT5" s="31"/>
      <c r="AU5" s="31"/>
      <c r="AV5" s="49"/>
      <c r="AW5" s="49"/>
      <c r="AX5" s="49"/>
      <c r="AY5" s="31"/>
      <c r="BA5" s="36"/>
      <c r="BD5" s="35"/>
      <c r="BE5" s="35"/>
      <c r="BF5" s="35"/>
      <c r="BG5" s="35"/>
      <c r="BH5" s="35"/>
      <c r="BI5" s="35"/>
      <c r="BJ5" s="35"/>
      <c r="BK5" s="35"/>
    </row>
    <row r="6" spans="1:63" ht="22.5" hidden="1" customHeight="1" x14ac:dyDescent="0.25">
      <c r="A6" s="35"/>
      <c r="B6" s="35"/>
      <c r="C6" s="35"/>
      <c r="D6" s="35"/>
      <c r="E6" s="31"/>
      <c r="F6" s="31"/>
      <c r="G6" s="31"/>
      <c r="H6" s="31"/>
      <c r="I6" s="31"/>
      <c r="J6" s="31"/>
      <c r="K6" s="31"/>
      <c r="L6" s="31"/>
      <c r="M6" s="31"/>
      <c r="N6" s="31"/>
      <c r="O6" s="31"/>
      <c r="P6" s="31"/>
      <c r="Q6" s="31"/>
      <c r="R6" s="31"/>
      <c r="S6" s="31"/>
      <c r="T6" s="31"/>
      <c r="U6" s="31"/>
      <c r="V6" s="31"/>
      <c r="W6" s="31"/>
      <c r="X6" s="31"/>
      <c r="Y6" s="31"/>
      <c r="Z6" s="31"/>
      <c r="AA6" s="31"/>
      <c r="AB6" s="31"/>
      <c r="AC6" s="31"/>
      <c r="AD6" s="169" t="s">
        <v>796</v>
      </c>
      <c r="AE6" s="31"/>
      <c r="AF6" s="31"/>
      <c r="AG6" s="31"/>
      <c r="AH6" s="31"/>
      <c r="AI6" s="31"/>
      <c r="AJ6" s="31"/>
      <c r="AK6" s="31"/>
      <c r="AL6" s="31"/>
      <c r="AM6" s="31"/>
      <c r="AN6" s="31"/>
      <c r="AO6" s="31"/>
      <c r="AP6" s="31"/>
      <c r="AQ6" s="31"/>
      <c r="AR6" s="31"/>
      <c r="AS6" s="31"/>
      <c r="AT6" s="31"/>
      <c r="AU6" s="31"/>
      <c r="AV6" s="49"/>
      <c r="AW6" s="49"/>
      <c r="AX6" s="49"/>
      <c r="AY6" s="31"/>
      <c r="BA6" s="36"/>
      <c r="BD6" s="35"/>
      <c r="BE6" s="35"/>
      <c r="BF6" s="35"/>
      <c r="BG6" s="35"/>
      <c r="BH6" s="35"/>
      <c r="BI6" s="35"/>
      <c r="BJ6" s="35"/>
      <c r="BK6" s="35"/>
    </row>
    <row r="7" spans="1:63" ht="22.5" hidden="1" customHeight="1" x14ac:dyDescent="0.25">
      <c r="A7" s="35"/>
      <c r="B7" s="35"/>
      <c r="C7" s="35"/>
      <c r="D7" s="35"/>
      <c r="E7" s="31"/>
      <c r="F7" s="31"/>
      <c r="G7" s="31"/>
      <c r="H7" s="31"/>
      <c r="I7" s="31"/>
      <c r="J7" s="31"/>
      <c r="K7" s="31"/>
      <c r="L7" s="31"/>
      <c r="M7" s="31"/>
      <c r="N7" s="31"/>
      <c r="O7" s="31"/>
      <c r="P7" s="31"/>
      <c r="Q7" s="31"/>
      <c r="R7" s="31"/>
      <c r="S7" s="31"/>
      <c r="T7" s="31"/>
      <c r="U7" s="31"/>
      <c r="V7" s="31"/>
      <c r="W7" s="31"/>
      <c r="X7" s="31"/>
      <c r="Y7" s="31"/>
      <c r="Z7" s="31"/>
      <c r="AA7" s="31"/>
      <c r="AB7" s="31"/>
      <c r="AC7" s="31"/>
      <c r="AD7" s="169" t="s">
        <v>797</v>
      </c>
      <c r="AE7" s="31"/>
      <c r="AF7" s="31"/>
      <c r="AG7" s="31"/>
      <c r="AH7" s="31"/>
      <c r="AI7" s="31"/>
      <c r="AJ7" s="31"/>
      <c r="AK7" s="31"/>
      <c r="AL7" s="31"/>
      <c r="AM7" s="31"/>
      <c r="AN7" s="31"/>
      <c r="AO7" s="31"/>
      <c r="AP7" s="31"/>
      <c r="AQ7" s="31"/>
      <c r="AR7" s="31"/>
      <c r="AS7" s="31"/>
      <c r="AT7" s="31"/>
      <c r="AU7" s="31"/>
      <c r="AV7" s="49"/>
      <c r="AW7" s="49"/>
      <c r="AX7" s="49"/>
      <c r="AY7" s="31"/>
      <c r="BA7" s="36"/>
      <c r="BD7" s="35"/>
      <c r="BE7" s="35"/>
      <c r="BF7" s="35"/>
      <c r="BG7" s="35"/>
      <c r="BH7" s="35"/>
      <c r="BI7" s="35"/>
      <c r="BJ7" s="35"/>
      <c r="BK7" s="35"/>
    </row>
    <row r="8" spans="1:63" ht="22.5" hidden="1" customHeight="1" x14ac:dyDescent="0.25">
      <c r="A8" s="35"/>
      <c r="B8" s="35"/>
      <c r="C8" s="35"/>
      <c r="D8" s="35"/>
      <c r="E8" s="31"/>
      <c r="F8" s="31"/>
      <c r="G8" s="31"/>
      <c r="H8" s="31"/>
      <c r="I8" s="31"/>
      <c r="J8" s="31"/>
      <c r="K8" s="31"/>
      <c r="L8" s="31"/>
      <c r="M8" s="31"/>
      <c r="N8" s="31"/>
      <c r="O8" s="31"/>
      <c r="P8" s="31"/>
      <c r="Q8" s="31"/>
      <c r="R8" s="31"/>
      <c r="S8" s="31"/>
      <c r="T8" s="31"/>
      <c r="U8" s="31"/>
      <c r="V8" s="31"/>
      <c r="W8" s="31"/>
      <c r="X8" s="31"/>
      <c r="Y8" s="31"/>
      <c r="Z8" s="31"/>
      <c r="AA8" s="31"/>
      <c r="AB8" s="31"/>
      <c r="AC8" s="31"/>
      <c r="AD8" s="169" t="s">
        <v>798</v>
      </c>
      <c r="AE8" s="31"/>
      <c r="AF8" s="31"/>
      <c r="AG8" s="31"/>
      <c r="AH8" s="31"/>
      <c r="AI8" s="31"/>
      <c r="AJ8" s="31"/>
      <c r="AK8" s="31"/>
      <c r="AL8" s="31"/>
      <c r="AM8" s="31"/>
      <c r="AN8" s="31"/>
      <c r="AO8" s="31"/>
      <c r="AP8" s="31"/>
      <c r="AQ8" s="31"/>
      <c r="AR8" s="31"/>
      <c r="AS8" s="31"/>
      <c r="AT8" s="31"/>
      <c r="AU8" s="31"/>
      <c r="AV8" s="49"/>
      <c r="AW8" s="49"/>
      <c r="AX8" s="49"/>
      <c r="AY8" s="31"/>
      <c r="BA8" s="36"/>
      <c r="BD8" s="35"/>
      <c r="BE8" s="35"/>
      <c r="BF8" s="35"/>
      <c r="BG8" s="35"/>
      <c r="BH8" s="35"/>
      <c r="BI8" s="35"/>
      <c r="BJ8" s="35"/>
      <c r="BK8" s="35"/>
    </row>
    <row r="9" spans="1:63" ht="22.5" hidden="1" customHeight="1" x14ac:dyDescent="0.25">
      <c r="A9" s="35"/>
      <c r="B9" s="35"/>
      <c r="C9" s="35"/>
      <c r="D9" s="35"/>
      <c r="E9" s="35"/>
      <c r="F9" s="37"/>
      <c r="G9" s="37"/>
      <c r="H9" s="37"/>
      <c r="I9" s="37"/>
      <c r="J9" s="37"/>
      <c r="K9" s="37"/>
      <c r="L9" s="37"/>
      <c r="M9" s="37"/>
      <c r="N9" s="37"/>
      <c r="O9" s="37"/>
      <c r="P9" s="37"/>
      <c r="Q9" s="37"/>
      <c r="R9" s="37"/>
      <c r="S9" s="37"/>
      <c r="T9" s="37"/>
      <c r="U9" s="37"/>
      <c r="V9" s="37"/>
      <c r="W9" s="37"/>
      <c r="X9" s="37"/>
      <c r="Y9" s="37"/>
      <c r="Z9" s="37"/>
      <c r="AA9" s="37"/>
      <c r="AB9" s="37"/>
      <c r="AC9" s="37"/>
      <c r="AD9" s="169" t="s">
        <v>799</v>
      </c>
      <c r="AE9" s="37"/>
      <c r="AF9" s="37"/>
      <c r="AG9" s="37"/>
      <c r="AH9" s="37"/>
      <c r="AI9" s="37"/>
      <c r="AJ9" s="37"/>
      <c r="AK9" s="37"/>
      <c r="AL9" s="37"/>
      <c r="AM9" s="37"/>
      <c r="AN9" s="37"/>
      <c r="AO9" s="37"/>
      <c r="AP9" s="37"/>
      <c r="AQ9" s="37"/>
      <c r="AR9" s="37"/>
      <c r="AS9" s="37"/>
      <c r="AT9" s="37"/>
      <c r="AU9" s="37"/>
      <c r="AY9" s="35"/>
      <c r="BD9" s="35"/>
      <c r="BE9" s="35"/>
      <c r="BF9" s="35"/>
      <c r="BG9" s="35"/>
      <c r="BH9" s="35"/>
      <c r="BI9" s="35"/>
      <c r="BJ9" s="35"/>
      <c r="BK9" s="35"/>
    </row>
    <row r="10" spans="1:63" ht="22.5" hidden="1" customHeight="1" x14ac:dyDescent="0.25">
      <c r="A10" s="35"/>
      <c r="B10" s="35"/>
      <c r="C10" s="35"/>
      <c r="D10" s="35"/>
      <c r="E10" s="35"/>
      <c r="F10" s="37"/>
      <c r="G10" s="37"/>
      <c r="H10" s="37"/>
      <c r="I10" s="37"/>
      <c r="J10" s="37"/>
      <c r="K10" s="37"/>
      <c r="L10" s="37"/>
      <c r="M10" s="37"/>
      <c r="N10" s="37"/>
      <c r="O10" s="37"/>
      <c r="P10" s="37"/>
      <c r="Q10" s="37"/>
      <c r="R10" s="37"/>
      <c r="S10" s="37"/>
      <c r="T10" s="37"/>
      <c r="U10" s="37"/>
      <c r="V10" s="37"/>
      <c r="W10" s="37"/>
      <c r="X10" s="37"/>
      <c r="Y10" s="37"/>
      <c r="Z10" s="37"/>
      <c r="AA10" s="37"/>
      <c r="AB10" s="37"/>
      <c r="AC10" s="37"/>
      <c r="AD10" s="169" t="s">
        <v>810</v>
      </c>
      <c r="AE10" s="37"/>
      <c r="AF10" s="37"/>
      <c r="AG10" s="37"/>
      <c r="AH10" s="37"/>
      <c r="AI10" s="37"/>
      <c r="AJ10" s="37"/>
      <c r="AK10" s="37"/>
      <c r="AL10" s="37"/>
      <c r="AM10" s="37"/>
      <c r="AN10" s="37"/>
      <c r="AO10" s="37"/>
      <c r="AP10" s="37"/>
      <c r="AQ10" s="37"/>
      <c r="AR10" s="37"/>
      <c r="AS10" s="37"/>
      <c r="AT10" s="37"/>
      <c r="AU10" s="37"/>
      <c r="AY10" s="35"/>
      <c r="BD10" s="35"/>
      <c r="BE10" s="35"/>
      <c r="BF10" s="35"/>
      <c r="BG10" s="35"/>
      <c r="BH10" s="35"/>
      <c r="BI10" s="35"/>
      <c r="BJ10" s="35"/>
      <c r="BK10" s="35"/>
    </row>
    <row r="11" spans="1:63" ht="18" hidden="1" customHeight="1" x14ac:dyDescent="0.25">
      <c r="A11" s="35"/>
      <c r="B11" s="35"/>
      <c r="C11" s="35"/>
      <c r="D11" s="35"/>
      <c r="E11" s="35"/>
      <c r="F11" s="37"/>
      <c r="G11" s="37"/>
      <c r="H11" s="37"/>
      <c r="I11" s="37"/>
      <c r="J11" s="37"/>
      <c r="K11" s="37"/>
      <c r="L11" s="37"/>
      <c r="M11" s="37"/>
      <c r="N11" s="37"/>
      <c r="O11" s="37"/>
      <c r="P11" s="37"/>
      <c r="Q11" s="37"/>
      <c r="R11" s="37"/>
      <c r="S11" s="37"/>
      <c r="T11" s="37"/>
      <c r="U11" s="37"/>
      <c r="V11" s="37"/>
      <c r="W11" s="37"/>
      <c r="X11" s="37"/>
      <c r="Y11" s="37"/>
      <c r="Z11" s="37"/>
      <c r="AA11" s="37"/>
      <c r="AB11" s="37"/>
      <c r="AC11" s="37"/>
      <c r="AD11" s="169" t="s">
        <v>850</v>
      </c>
      <c r="AE11" s="37"/>
      <c r="AF11" s="37"/>
      <c r="AG11" s="37"/>
      <c r="AH11" s="37"/>
      <c r="AI11" s="37"/>
      <c r="AJ11" s="37"/>
      <c r="AK11" s="37"/>
      <c r="AL11" s="37"/>
      <c r="AM11" s="37"/>
      <c r="AN11" s="37"/>
      <c r="AO11" s="37"/>
      <c r="AP11" s="37"/>
      <c r="AQ11" s="37"/>
      <c r="AR11" s="37"/>
      <c r="AS11" s="37"/>
      <c r="AT11" s="37"/>
      <c r="AU11" s="37"/>
      <c r="AY11" s="35"/>
      <c r="BD11" s="35"/>
      <c r="BE11" s="35"/>
      <c r="BF11" s="35"/>
      <c r="BG11" s="35"/>
      <c r="BH11" s="35"/>
      <c r="BI11" s="35"/>
      <c r="BJ11" s="35"/>
      <c r="BK11" s="35"/>
    </row>
    <row r="12" spans="1:63" ht="18" hidden="1" customHeight="1" x14ac:dyDescent="0.25">
      <c r="A12" s="35"/>
      <c r="B12" s="35"/>
      <c r="C12" s="35"/>
      <c r="D12" s="35"/>
      <c r="E12" s="35"/>
      <c r="F12" s="37"/>
      <c r="G12" s="37"/>
      <c r="H12" s="37"/>
      <c r="I12" s="37"/>
      <c r="J12" s="37"/>
      <c r="K12" s="37"/>
      <c r="L12" s="37"/>
      <c r="M12" s="37"/>
      <c r="N12" s="37"/>
      <c r="O12" s="37"/>
      <c r="P12" s="37"/>
      <c r="Q12" s="37"/>
      <c r="R12" s="37"/>
      <c r="S12" s="37"/>
      <c r="T12" s="37"/>
      <c r="U12" s="37"/>
      <c r="V12" s="37"/>
      <c r="W12" s="37"/>
      <c r="X12" s="37"/>
      <c r="Y12" s="37"/>
      <c r="Z12" s="37"/>
      <c r="AA12" s="37"/>
      <c r="AB12" s="37"/>
      <c r="AC12" s="37"/>
      <c r="AD12" s="169" t="s">
        <v>851</v>
      </c>
      <c r="AE12" s="37"/>
      <c r="AF12" s="37"/>
      <c r="AG12" s="37"/>
      <c r="AH12" s="37"/>
      <c r="AI12" s="37"/>
      <c r="AJ12" s="37"/>
      <c r="AK12" s="37"/>
      <c r="AL12" s="37"/>
      <c r="AM12" s="37"/>
      <c r="AN12" s="37"/>
      <c r="AO12" s="37"/>
      <c r="AP12" s="37"/>
      <c r="AQ12" s="37"/>
      <c r="AR12" s="37"/>
      <c r="AS12" s="37"/>
      <c r="AT12" s="37"/>
      <c r="AU12" s="37"/>
      <c r="AY12" s="35"/>
      <c r="BD12" s="35"/>
      <c r="BE12" s="35"/>
      <c r="BF12" s="35"/>
      <c r="BG12" s="35"/>
      <c r="BH12" s="35"/>
      <c r="BI12" s="35"/>
      <c r="BJ12" s="35"/>
      <c r="BK12" s="35"/>
    </row>
    <row r="13" spans="1:63" ht="18" hidden="1" customHeight="1" x14ac:dyDescent="0.25">
      <c r="A13" s="35"/>
      <c r="B13" s="35"/>
      <c r="C13" s="35"/>
      <c r="D13" s="35"/>
      <c r="E13" s="35"/>
      <c r="F13" s="37"/>
      <c r="G13" s="37"/>
      <c r="H13" s="37"/>
      <c r="I13" s="37"/>
      <c r="J13" s="37"/>
      <c r="K13" s="37"/>
      <c r="L13" s="37"/>
      <c r="M13" s="37"/>
      <c r="N13" s="37"/>
      <c r="O13" s="37"/>
      <c r="P13" s="37"/>
      <c r="Q13" s="37"/>
      <c r="R13" s="37"/>
      <c r="S13" s="37"/>
      <c r="T13" s="37"/>
      <c r="U13" s="37"/>
      <c r="V13" s="37"/>
      <c r="W13" s="37"/>
      <c r="X13" s="37"/>
      <c r="Y13" s="37"/>
      <c r="Z13" s="37"/>
      <c r="AA13" s="37"/>
      <c r="AB13" s="37"/>
      <c r="AC13" s="37"/>
      <c r="AD13" s="169" t="s">
        <v>889</v>
      </c>
      <c r="AE13" s="37"/>
      <c r="AF13" s="37"/>
      <c r="AG13" s="37"/>
      <c r="AH13" s="37"/>
      <c r="AI13" s="37"/>
      <c r="AJ13" s="37"/>
      <c r="AK13" s="37"/>
      <c r="AL13" s="37"/>
      <c r="AM13" s="37"/>
      <c r="AN13" s="37"/>
      <c r="AO13" s="37"/>
      <c r="AP13" s="37"/>
      <c r="AQ13" s="37"/>
      <c r="AR13" s="37"/>
      <c r="AS13" s="37"/>
      <c r="AT13" s="37"/>
      <c r="AU13" s="37"/>
      <c r="AY13" s="35"/>
      <c r="BD13" s="35"/>
      <c r="BE13" s="35"/>
      <c r="BF13" s="35"/>
      <c r="BG13" s="35"/>
      <c r="BH13" s="35"/>
      <c r="BI13" s="35"/>
      <c r="BJ13" s="35"/>
      <c r="BK13" s="35"/>
    </row>
    <row r="14" spans="1:63" ht="12.75" x14ac:dyDescent="0.25">
      <c r="A14" s="35"/>
      <c r="B14" s="35"/>
      <c r="C14" s="35"/>
      <c r="D14" s="35"/>
      <c r="E14" s="35"/>
      <c r="F14" s="37"/>
      <c r="G14" s="37"/>
      <c r="H14" s="37"/>
      <c r="I14" s="37"/>
      <c r="J14" s="37"/>
      <c r="K14" s="37"/>
      <c r="L14" s="37"/>
      <c r="M14" s="31" t="s">
        <v>115</v>
      </c>
      <c r="N14" s="37"/>
      <c r="O14" s="37"/>
      <c r="P14" s="37"/>
      <c r="Q14" s="37"/>
      <c r="R14" s="37"/>
      <c r="S14" s="37"/>
      <c r="T14" s="37"/>
      <c r="U14" s="37"/>
      <c r="V14" s="37"/>
      <c r="W14" s="37"/>
      <c r="X14" s="37"/>
      <c r="Y14" s="37"/>
      <c r="Z14" s="37"/>
      <c r="AA14" s="37"/>
      <c r="AB14" s="37"/>
      <c r="AC14" s="37"/>
      <c r="AD14" s="169" t="s">
        <v>890</v>
      </c>
      <c r="AE14" s="37"/>
      <c r="AF14" s="37"/>
      <c r="AG14" s="37"/>
      <c r="AH14" s="37"/>
      <c r="AI14" s="37"/>
      <c r="AJ14" s="37"/>
      <c r="AK14" s="37"/>
      <c r="AL14" s="37"/>
      <c r="AM14" s="37"/>
      <c r="AN14" s="37"/>
      <c r="AO14" s="37"/>
      <c r="AP14" s="37"/>
      <c r="AQ14" s="37"/>
      <c r="AR14" s="37"/>
      <c r="AS14" s="37"/>
      <c r="AT14" s="37"/>
      <c r="AU14" s="37"/>
      <c r="AY14" s="35"/>
      <c r="BD14" s="35"/>
      <c r="BE14" s="35"/>
      <c r="BF14" s="35"/>
      <c r="BG14" s="35"/>
      <c r="BH14" s="35"/>
      <c r="BI14" s="35"/>
      <c r="BJ14" s="35"/>
      <c r="BK14" s="35"/>
    </row>
    <row r="15" spans="1:63" ht="12.75" x14ac:dyDescent="0.25">
      <c r="A15" s="35"/>
      <c r="B15" s="35"/>
      <c r="C15" s="35"/>
      <c r="D15" s="35"/>
      <c r="E15" s="35"/>
      <c r="F15" s="37"/>
      <c r="G15" s="37"/>
      <c r="H15" s="37"/>
      <c r="I15" s="37"/>
      <c r="J15" s="37"/>
      <c r="K15" s="37"/>
      <c r="L15" s="37"/>
      <c r="M15" s="37"/>
      <c r="N15" s="37"/>
      <c r="O15" s="37"/>
      <c r="P15" s="37"/>
      <c r="Q15" s="37"/>
      <c r="R15" s="37"/>
      <c r="S15" s="37"/>
      <c r="T15" s="37"/>
      <c r="U15" s="37"/>
      <c r="V15" s="37"/>
      <c r="W15" s="37"/>
      <c r="X15" s="37"/>
      <c r="Y15" s="37"/>
      <c r="Z15" s="37"/>
      <c r="AA15" s="37"/>
      <c r="AB15" s="37"/>
      <c r="AC15" s="37"/>
      <c r="AD15" s="169" t="s">
        <v>929</v>
      </c>
      <c r="AE15" s="37"/>
      <c r="AF15" s="37"/>
      <c r="AG15" s="37"/>
      <c r="AH15" s="37"/>
      <c r="AI15" s="37"/>
      <c r="AJ15" s="37"/>
      <c r="AK15" s="37"/>
      <c r="AL15" s="37"/>
      <c r="AM15" s="37"/>
      <c r="AN15" s="37"/>
      <c r="AO15" s="37"/>
      <c r="AP15" s="37"/>
      <c r="AQ15" s="37"/>
      <c r="AR15" s="37"/>
      <c r="AS15" s="37"/>
      <c r="AT15" s="37"/>
      <c r="AU15" s="37"/>
      <c r="AY15" s="35"/>
      <c r="BD15" s="35"/>
      <c r="BE15" s="35"/>
      <c r="BF15" s="35"/>
      <c r="BG15" s="35"/>
      <c r="BH15" s="35"/>
      <c r="BI15" s="35"/>
      <c r="BJ15" s="35"/>
      <c r="BK15" s="35"/>
    </row>
    <row r="16" spans="1:63" ht="12.75" x14ac:dyDescent="0.25">
      <c r="A16" s="35"/>
      <c r="B16" s="35"/>
      <c r="C16" s="35"/>
      <c r="D16" s="35"/>
      <c r="E16" s="35"/>
      <c r="F16" s="37"/>
      <c r="G16" s="37"/>
      <c r="H16" s="37"/>
      <c r="I16" s="37"/>
      <c r="J16" s="37"/>
      <c r="K16" s="37"/>
      <c r="L16" s="37"/>
      <c r="M16" s="37"/>
      <c r="N16" s="37"/>
      <c r="O16" s="37"/>
      <c r="P16" s="37"/>
      <c r="Q16" s="37"/>
      <c r="R16" s="37"/>
      <c r="S16" s="37"/>
      <c r="T16" s="37"/>
      <c r="U16" s="37"/>
      <c r="V16" s="37"/>
      <c r="W16" s="37"/>
      <c r="X16" s="37"/>
      <c r="Y16" s="37"/>
      <c r="Z16" s="37"/>
      <c r="AA16" s="37"/>
      <c r="AB16" s="37"/>
      <c r="AC16" s="37"/>
      <c r="AD16" s="169" t="s">
        <v>949</v>
      </c>
      <c r="AE16" s="37"/>
      <c r="AF16" s="37"/>
      <c r="AG16" s="37"/>
      <c r="AH16" s="37"/>
      <c r="AI16" s="37"/>
      <c r="AJ16" s="37"/>
      <c r="AK16" s="37"/>
      <c r="AL16" s="37"/>
      <c r="AM16" s="37"/>
      <c r="AN16" s="37"/>
      <c r="AO16" s="37"/>
      <c r="AP16" s="37"/>
      <c r="AQ16" s="37"/>
      <c r="AR16" s="37"/>
      <c r="AS16" s="37"/>
      <c r="AT16" s="37"/>
      <c r="AU16" s="37"/>
      <c r="AY16" s="35"/>
      <c r="BD16" s="35"/>
      <c r="BE16" s="35"/>
      <c r="BF16" s="35"/>
      <c r="BG16" s="35"/>
      <c r="BH16" s="35"/>
      <c r="BI16" s="35"/>
      <c r="BJ16" s="35"/>
      <c r="BK16" s="35"/>
    </row>
    <row r="17" spans="1:63" ht="12.75" x14ac:dyDescent="0.25">
      <c r="A17" s="35"/>
      <c r="B17" s="35"/>
      <c r="C17" s="35"/>
      <c r="D17" s="35"/>
      <c r="E17" s="35"/>
      <c r="F17" s="37"/>
      <c r="G17" s="37"/>
      <c r="H17" s="37"/>
      <c r="I17" s="37"/>
      <c r="J17" s="37"/>
      <c r="K17" s="37"/>
      <c r="L17" s="37"/>
      <c r="M17" s="37"/>
      <c r="N17" s="37"/>
      <c r="O17" s="37"/>
      <c r="P17" s="37"/>
      <c r="Q17" s="37"/>
      <c r="R17" s="37"/>
      <c r="S17" s="37"/>
      <c r="T17" s="37"/>
      <c r="U17" s="37"/>
      <c r="V17" s="37"/>
      <c r="W17" s="37"/>
      <c r="X17" s="37"/>
      <c r="Y17" s="37"/>
      <c r="Z17" s="37"/>
      <c r="AA17" s="37"/>
      <c r="AB17" s="37"/>
      <c r="AC17" s="37"/>
      <c r="AD17" s="169" t="s">
        <v>952</v>
      </c>
      <c r="AE17" s="37"/>
      <c r="AF17" s="37"/>
      <c r="AG17" s="37"/>
      <c r="AH17" s="37"/>
      <c r="AI17" s="37"/>
      <c r="AJ17" s="37"/>
      <c r="AK17" s="37"/>
      <c r="AL17" s="37"/>
      <c r="AM17" s="37"/>
      <c r="AN17" s="37"/>
      <c r="AO17" s="37"/>
      <c r="AP17" s="37"/>
      <c r="AQ17" s="37"/>
      <c r="AR17" s="37"/>
      <c r="AS17" s="37"/>
      <c r="AT17" s="37"/>
      <c r="AU17" s="37"/>
      <c r="AY17" s="35"/>
      <c r="BD17" s="35"/>
      <c r="BE17" s="35"/>
      <c r="BF17" s="35"/>
      <c r="BG17" s="35"/>
      <c r="BH17" s="35"/>
      <c r="BI17" s="35"/>
      <c r="BJ17" s="35"/>
      <c r="BK17" s="35"/>
    </row>
    <row r="18" spans="1:63" ht="13.5" thickBot="1" x14ac:dyDescent="0.3">
      <c r="A18" s="35"/>
      <c r="B18" s="35"/>
      <c r="C18" s="35"/>
      <c r="D18" s="35"/>
      <c r="E18" s="35"/>
      <c r="F18" s="37"/>
      <c r="G18" s="37"/>
      <c r="H18" s="37"/>
      <c r="I18" s="37"/>
      <c r="J18" s="37"/>
      <c r="K18" s="37"/>
      <c r="L18" s="37"/>
      <c r="M18" s="37"/>
      <c r="N18" s="37"/>
      <c r="O18" s="37"/>
      <c r="P18" s="37"/>
      <c r="Q18" s="37"/>
      <c r="R18" s="37"/>
      <c r="S18" s="37"/>
      <c r="T18" s="37"/>
      <c r="U18" s="37"/>
      <c r="V18" s="37"/>
      <c r="W18" s="37"/>
      <c r="X18" s="37"/>
      <c r="Y18" s="37"/>
      <c r="Z18" s="37"/>
      <c r="AA18" s="37"/>
      <c r="AB18" s="37"/>
      <c r="AC18" s="37"/>
      <c r="AD18" s="169" t="s">
        <v>956</v>
      </c>
      <c r="AE18" s="37"/>
      <c r="AF18" s="37"/>
      <c r="AG18" s="37"/>
      <c r="AH18" s="37"/>
      <c r="AI18" s="37"/>
      <c r="AJ18" s="37"/>
      <c r="AK18" s="37"/>
      <c r="AL18" s="37"/>
      <c r="AM18" s="37"/>
      <c r="AN18" s="37"/>
      <c r="AO18" s="37"/>
      <c r="AP18" s="37"/>
      <c r="AQ18" s="37"/>
      <c r="AR18" s="37"/>
      <c r="AS18" s="37"/>
      <c r="AT18" s="37"/>
      <c r="AU18" s="37"/>
      <c r="AY18" s="35"/>
      <c r="BD18" s="35"/>
      <c r="BE18" s="35"/>
      <c r="BF18" s="35"/>
      <c r="BG18" s="35"/>
      <c r="BH18" s="35"/>
      <c r="BI18" s="35"/>
      <c r="BJ18" s="35"/>
      <c r="BK18" s="35"/>
    </row>
    <row r="19" spans="1:63" ht="12.95" customHeight="1" x14ac:dyDescent="0.25">
      <c r="A19" s="119" t="s">
        <v>0</v>
      </c>
      <c r="B19" s="119" t="s">
        <v>186</v>
      </c>
      <c r="C19" s="119" t="s">
        <v>184</v>
      </c>
      <c r="D19" s="119" t="s">
        <v>185</v>
      </c>
      <c r="E19" s="203" t="s">
        <v>1</v>
      </c>
      <c r="F19" s="120" t="s">
        <v>2</v>
      </c>
      <c r="G19" s="120" t="s">
        <v>3</v>
      </c>
      <c r="H19" s="120" t="s">
        <v>4</v>
      </c>
      <c r="I19" s="120" t="s">
        <v>5</v>
      </c>
      <c r="J19" s="120" t="s">
        <v>6</v>
      </c>
      <c r="K19" s="120" t="s">
        <v>7</v>
      </c>
      <c r="L19" s="120" t="s">
        <v>8</v>
      </c>
      <c r="M19" s="120" t="s">
        <v>9</v>
      </c>
      <c r="N19" s="120" t="s">
        <v>10</v>
      </c>
      <c r="O19" s="120" t="s">
        <v>11</v>
      </c>
      <c r="P19" s="120" t="s">
        <v>12</v>
      </c>
      <c r="Q19" s="120" t="s">
        <v>13</v>
      </c>
      <c r="R19" s="120" t="s">
        <v>14</v>
      </c>
      <c r="S19" s="120" t="s">
        <v>15</v>
      </c>
      <c r="T19" s="120" t="s">
        <v>16</v>
      </c>
      <c r="U19" s="120"/>
      <c r="V19" s="120"/>
      <c r="W19" s="120" t="s">
        <v>17</v>
      </c>
      <c r="X19" s="120"/>
      <c r="Y19" s="120"/>
      <c r="Z19" s="120" t="s">
        <v>18</v>
      </c>
      <c r="AA19" s="120" t="s">
        <v>19</v>
      </c>
      <c r="AB19" s="120" t="s">
        <v>20</v>
      </c>
      <c r="AC19" s="120"/>
      <c r="AD19" s="120"/>
      <c r="AE19" s="120"/>
      <c r="AF19" s="120" t="s">
        <v>21</v>
      </c>
      <c r="AG19" s="120"/>
      <c r="AH19" s="120"/>
      <c r="AI19" s="120"/>
      <c r="AJ19" s="120" t="s">
        <v>22</v>
      </c>
      <c r="AK19" s="120"/>
      <c r="AL19" s="120"/>
      <c r="AM19" s="120"/>
      <c r="AN19" s="120" t="s">
        <v>113</v>
      </c>
      <c r="AO19" s="120"/>
      <c r="AP19" s="120"/>
      <c r="AQ19" s="120"/>
      <c r="AR19" s="120" t="s">
        <v>114</v>
      </c>
      <c r="AS19" s="120"/>
      <c r="AT19" s="120"/>
      <c r="AU19" s="120"/>
      <c r="AV19" s="121" t="s">
        <v>23</v>
      </c>
      <c r="AW19" s="121"/>
      <c r="AX19" s="121"/>
      <c r="AY19" s="120" t="s">
        <v>24</v>
      </c>
      <c r="AZ19" s="120" t="s">
        <v>25</v>
      </c>
      <c r="BA19" s="120"/>
      <c r="BB19" s="120" t="s">
        <v>26</v>
      </c>
      <c r="BC19" s="120"/>
      <c r="BD19" s="120"/>
      <c r="BE19" s="120"/>
      <c r="BF19" s="120"/>
      <c r="BG19" s="120"/>
      <c r="BH19" s="120"/>
      <c r="BI19" s="120"/>
      <c r="BJ19" s="122"/>
      <c r="BK19" s="126" t="s">
        <v>27</v>
      </c>
    </row>
    <row r="20" spans="1:63" ht="12.95" customHeight="1" x14ac:dyDescent="0.25">
      <c r="A20" s="123"/>
      <c r="B20" s="123"/>
      <c r="C20" s="123"/>
      <c r="D20" s="123"/>
      <c r="E20" s="44"/>
      <c r="F20" s="124"/>
      <c r="G20" s="124"/>
      <c r="H20" s="124"/>
      <c r="I20" s="124"/>
      <c r="J20" s="124"/>
      <c r="K20" s="124"/>
      <c r="L20" s="124"/>
      <c r="M20" s="124"/>
      <c r="N20" s="124"/>
      <c r="O20" s="124"/>
      <c r="P20" s="124"/>
      <c r="Q20" s="124"/>
      <c r="R20" s="124"/>
      <c r="S20" s="124"/>
      <c r="T20" s="124" t="s">
        <v>28</v>
      </c>
      <c r="U20" s="124" t="s">
        <v>29</v>
      </c>
      <c r="V20" s="124"/>
      <c r="W20" s="124"/>
      <c r="X20" s="124"/>
      <c r="Y20" s="124"/>
      <c r="Z20" s="124"/>
      <c r="AA20" s="124"/>
      <c r="AB20" s="124" t="s">
        <v>30</v>
      </c>
      <c r="AC20" s="124" t="s">
        <v>31</v>
      </c>
      <c r="AD20" s="124" t="s">
        <v>32</v>
      </c>
      <c r="AE20" s="124" t="s">
        <v>33</v>
      </c>
      <c r="AF20" s="124" t="s">
        <v>30</v>
      </c>
      <c r="AG20" s="124" t="s">
        <v>31</v>
      </c>
      <c r="AH20" s="124" t="s">
        <v>32</v>
      </c>
      <c r="AI20" s="124" t="s">
        <v>33</v>
      </c>
      <c r="AJ20" s="124" t="s">
        <v>30</v>
      </c>
      <c r="AK20" s="124" t="s">
        <v>31</v>
      </c>
      <c r="AL20" s="124" t="s">
        <v>32</v>
      </c>
      <c r="AM20" s="124" t="s">
        <v>33</v>
      </c>
      <c r="AN20" s="124" t="s">
        <v>30</v>
      </c>
      <c r="AO20" s="124" t="s">
        <v>31</v>
      </c>
      <c r="AP20" s="124" t="s">
        <v>32</v>
      </c>
      <c r="AQ20" s="124" t="s">
        <v>33</v>
      </c>
      <c r="AR20" s="124" t="s">
        <v>30</v>
      </c>
      <c r="AS20" s="124" t="s">
        <v>31</v>
      </c>
      <c r="AT20" s="124" t="s">
        <v>32</v>
      </c>
      <c r="AU20" s="124" t="s">
        <v>33</v>
      </c>
      <c r="AV20" s="125" t="s">
        <v>30</v>
      </c>
      <c r="AW20" s="125" t="s">
        <v>32</v>
      </c>
      <c r="AX20" s="125" t="s">
        <v>33</v>
      </c>
      <c r="AY20" s="124"/>
      <c r="AZ20" s="124" t="s">
        <v>34</v>
      </c>
      <c r="BA20" s="124" t="s">
        <v>35</v>
      </c>
      <c r="BB20" s="124" t="s">
        <v>36</v>
      </c>
      <c r="BC20" s="124"/>
      <c r="BD20" s="124"/>
      <c r="BE20" s="124" t="s">
        <v>37</v>
      </c>
      <c r="BF20" s="124"/>
      <c r="BG20" s="124"/>
      <c r="BH20" s="124" t="s">
        <v>38</v>
      </c>
      <c r="BI20" s="124"/>
      <c r="BJ20" s="126"/>
      <c r="BK20" s="126"/>
    </row>
    <row r="21" spans="1:63" s="164" customFormat="1" ht="12.95" customHeight="1" thickBot="1" x14ac:dyDescent="0.3">
      <c r="A21" s="127"/>
      <c r="B21" s="127"/>
      <c r="C21" s="127"/>
      <c r="D21" s="127"/>
      <c r="E21" s="204"/>
      <c r="F21" s="128"/>
      <c r="G21" s="128"/>
      <c r="H21" s="128"/>
      <c r="I21" s="128"/>
      <c r="J21" s="128"/>
      <c r="K21" s="128"/>
      <c r="L21" s="128"/>
      <c r="M21" s="128"/>
      <c r="N21" s="128"/>
      <c r="O21" s="128"/>
      <c r="P21" s="128"/>
      <c r="Q21" s="128"/>
      <c r="R21" s="128"/>
      <c r="S21" s="128"/>
      <c r="T21" s="128" t="s">
        <v>39</v>
      </c>
      <c r="U21" s="128" t="s">
        <v>40</v>
      </c>
      <c r="V21" s="128" t="s">
        <v>39</v>
      </c>
      <c r="W21" s="128" t="s">
        <v>41</v>
      </c>
      <c r="X21" s="128" t="s">
        <v>42</v>
      </c>
      <c r="Y21" s="128" t="s">
        <v>43</v>
      </c>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9"/>
      <c r="AW21" s="129"/>
      <c r="AX21" s="129"/>
      <c r="AY21" s="128"/>
      <c r="AZ21" s="128"/>
      <c r="BA21" s="128"/>
      <c r="BB21" s="128" t="s">
        <v>44</v>
      </c>
      <c r="BC21" s="128" t="s">
        <v>45</v>
      </c>
      <c r="BD21" s="128" t="s">
        <v>46</v>
      </c>
      <c r="BE21" s="128" t="s">
        <v>44</v>
      </c>
      <c r="BF21" s="128" t="s">
        <v>45</v>
      </c>
      <c r="BG21" s="128" t="s">
        <v>46</v>
      </c>
      <c r="BH21" s="128" t="s">
        <v>44</v>
      </c>
      <c r="BI21" s="128" t="s">
        <v>45</v>
      </c>
      <c r="BJ21" s="130" t="s">
        <v>46</v>
      </c>
      <c r="BK21" s="126"/>
    </row>
    <row r="22" spans="1:63" s="164" customFormat="1" ht="12.95" customHeight="1" thickBot="1" x14ac:dyDescent="0.3">
      <c r="A22" s="131"/>
      <c r="B22" s="132" t="s">
        <v>47</v>
      </c>
      <c r="C22" s="132" t="s">
        <v>48</v>
      </c>
      <c r="D22" s="132" t="s">
        <v>49</v>
      </c>
      <c r="E22" s="205" t="s">
        <v>50</v>
      </c>
      <c r="F22" s="133" t="s">
        <v>51</v>
      </c>
      <c r="G22" s="133" t="s">
        <v>52</v>
      </c>
      <c r="H22" s="133" t="s">
        <v>53</v>
      </c>
      <c r="I22" s="133" t="s">
        <v>54</v>
      </c>
      <c r="J22" s="133" t="s">
        <v>55</v>
      </c>
      <c r="K22" s="133" t="s">
        <v>56</v>
      </c>
      <c r="L22" s="133" t="s">
        <v>57</v>
      </c>
      <c r="M22" s="133" t="s">
        <v>58</v>
      </c>
      <c r="N22" s="133" t="s">
        <v>59</v>
      </c>
      <c r="O22" s="133" t="s">
        <v>60</v>
      </c>
      <c r="P22" s="133" t="s">
        <v>61</v>
      </c>
      <c r="Q22" s="133" t="s">
        <v>62</v>
      </c>
      <c r="R22" s="133" t="s">
        <v>63</v>
      </c>
      <c r="S22" s="133" t="s">
        <v>64</v>
      </c>
      <c r="T22" s="133" t="s">
        <v>65</v>
      </c>
      <c r="U22" s="133" t="s">
        <v>66</v>
      </c>
      <c r="V22" s="133" t="s">
        <v>67</v>
      </c>
      <c r="W22" s="133" t="s">
        <v>68</v>
      </c>
      <c r="X22" s="133" t="s">
        <v>69</v>
      </c>
      <c r="Y22" s="133" t="s">
        <v>70</v>
      </c>
      <c r="Z22" s="133" t="s">
        <v>71</v>
      </c>
      <c r="AA22" s="133" t="s">
        <v>72</v>
      </c>
      <c r="AB22" s="133" t="s">
        <v>73</v>
      </c>
      <c r="AC22" s="133" t="s">
        <v>74</v>
      </c>
      <c r="AD22" s="133" t="s">
        <v>75</v>
      </c>
      <c r="AE22" s="133" t="s">
        <v>76</v>
      </c>
      <c r="AF22" s="133" t="s">
        <v>77</v>
      </c>
      <c r="AG22" s="133" t="s">
        <v>78</v>
      </c>
      <c r="AH22" s="133" t="s">
        <v>79</v>
      </c>
      <c r="AI22" s="133" t="s">
        <v>80</v>
      </c>
      <c r="AJ22" s="133" t="s">
        <v>81</v>
      </c>
      <c r="AK22" s="133" t="s">
        <v>82</v>
      </c>
      <c r="AL22" s="133" t="s">
        <v>83</v>
      </c>
      <c r="AM22" s="133" t="s">
        <v>84</v>
      </c>
      <c r="AN22" s="133" t="s">
        <v>85</v>
      </c>
      <c r="AO22" s="133" t="s">
        <v>86</v>
      </c>
      <c r="AP22" s="133" t="s">
        <v>87</v>
      </c>
      <c r="AQ22" s="133" t="s">
        <v>88</v>
      </c>
      <c r="AR22" s="133" t="s">
        <v>89</v>
      </c>
      <c r="AS22" s="133" t="s">
        <v>90</v>
      </c>
      <c r="AT22" s="133" t="s">
        <v>91</v>
      </c>
      <c r="AU22" s="133" t="s">
        <v>92</v>
      </c>
      <c r="AV22" s="134" t="s">
        <v>93</v>
      </c>
      <c r="AW22" s="134" t="s">
        <v>94</v>
      </c>
      <c r="AX22" s="134" t="s">
        <v>95</v>
      </c>
      <c r="AY22" s="133" t="s">
        <v>96</v>
      </c>
      <c r="AZ22" s="133" t="s">
        <v>97</v>
      </c>
      <c r="BA22" s="133" t="s">
        <v>98</v>
      </c>
      <c r="BB22" s="133" t="s">
        <v>99</v>
      </c>
      <c r="BC22" s="133" t="s">
        <v>100</v>
      </c>
      <c r="BD22" s="133" t="s">
        <v>101</v>
      </c>
      <c r="BE22" s="133" t="s">
        <v>102</v>
      </c>
      <c r="BF22" s="133" t="s">
        <v>103</v>
      </c>
      <c r="BG22" s="133" t="s">
        <v>104</v>
      </c>
      <c r="BH22" s="133" t="s">
        <v>105</v>
      </c>
      <c r="BI22" s="133" t="s">
        <v>106</v>
      </c>
      <c r="BJ22" s="163" t="s">
        <v>107</v>
      </c>
      <c r="BK22" s="126" t="s">
        <v>108</v>
      </c>
    </row>
    <row r="23" spans="1:63" ht="12.95" customHeight="1" x14ac:dyDescent="0.25">
      <c r="A23" s="135"/>
      <c r="B23" s="135"/>
      <c r="C23" s="135"/>
      <c r="D23" s="135"/>
      <c r="E23" s="44" t="s">
        <v>109</v>
      </c>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6"/>
      <c r="AW23" s="136"/>
      <c r="AX23" s="136"/>
      <c r="AY23" s="135"/>
      <c r="AZ23" s="135"/>
      <c r="BA23" s="135"/>
      <c r="BB23" s="135"/>
      <c r="BC23" s="135"/>
      <c r="BD23" s="135"/>
      <c r="BE23" s="135"/>
      <c r="BF23" s="135"/>
      <c r="BG23" s="135"/>
      <c r="BH23" s="135"/>
      <c r="BI23" s="135"/>
      <c r="BJ23" s="141"/>
      <c r="BK23" s="141"/>
    </row>
    <row r="24" spans="1:63" s="165" customFormat="1" ht="12.95" customHeight="1" x14ac:dyDescent="0.25">
      <c r="A24" s="15" t="s">
        <v>191</v>
      </c>
      <c r="B24" s="15"/>
      <c r="C24" s="4" t="s">
        <v>192</v>
      </c>
      <c r="D24" s="15"/>
      <c r="E24" s="206" t="s">
        <v>192</v>
      </c>
      <c r="F24" s="22" t="s">
        <v>193</v>
      </c>
      <c r="G24" s="22" t="s">
        <v>194</v>
      </c>
      <c r="H24" s="22" t="s">
        <v>195</v>
      </c>
      <c r="I24" s="23" t="s">
        <v>143</v>
      </c>
      <c r="J24" s="23" t="s">
        <v>149</v>
      </c>
      <c r="K24" s="23" t="s">
        <v>196</v>
      </c>
      <c r="L24" s="22">
        <v>30</v>
      </c>
      <c r="M24" s="5" t="s">
        <v>197</v>
      </c>
      <c r="N24" s="5" t="s">
        <v>198</v>
      </c>
      <c r="O24" s="5" t="s">
        <v>199</v>
      </c>
      <c r="P24" s="23" t="s">
        <v>125</v>
      </c>
      <c r="Q24" s="24" t="s">
        <v>122</v>
      </c>
      <c r="R24" s="25" t="s">
        <v>200</v>
      </c>
      <c r="S24" s="25" t="s">
        <v>201</v>
      </c>
      <c r="T24" s="23"/>
      <c r="U24" s="5" t="s">
        <v>126</v>
      </c>
      <c r="V24" s="23" t="s">
        <v>146</v>
      </c>
      <c r="W24" s="23" t="s">
        <v>76</v>
      </c>
      <c r="X24" s="23" t="s">
        <v>106</v>
      </c>
      <c r="Y24" s="23" t="s">
        <v>56</v>
      </c>
      <c r="Z24" s="39" t="s">
        <v>202</v>
      </c>
      <c r="AA24" s="5" t="s">
        <v>138</v>
      </c>
      <c r="AB24" s="26">
        <v>1161</v>
      </c>
      <c r="AC24" s="26">
        <v>7500</v>
      </c>
      <c r="AD24" s="26">
        <v>8707500</v>
      </c>
      <c r="AE24" s="26">
        <v>9752400</v>
      </c>
      <c r="AF24" s="26">
        <v>3636</v>
      </c>
      <c r="AG24" s="26">
        <v>7500</v>
      </c>
      <c r="AH24" s="26">
        <v>27270000</v>
      </c>
      <c r="AI24" s="26">
        <v>30542400.000000004</v>
      </c>
      <c r="AJ24" s="19">
        <v>0</v>
      </c>
      <c r="AK24" s="19">
        <v>0</v>
      </c>
      <c r="AL24" s="19">
        <v>0</v>
      </c>
      <c r="AM24" s="19">
        <v>0</v>
      </c>
      <c r="AN24" s="19">
        <v>0</v>
      </c>
      <c r="AO24" s="19">
        <v>0</v>
      </c>
      <c r="AP24" s="19">
        <v>0</v>
      </c>
      <c r="AQ24" s="19">
        <v>0</v>
      </c>
      <c r="AR24" s="19">
        <v>0</v>
      </c>
      <c r="AS24" s="19">
        <v>0</v>
      </c>
      <c r="AT24" s="19">
        <v>0</v>
      </c>
      <c r="AU24" s="19">
        <v>0</v>
      </c>
      <c r="AV24" s="41">
        <f t="shared" ref="AV24:AV42" si="0">AB24+AF24+AJ24+AN24+AR24</f>
        <v>4797</v>
      </c>
      <c r="AW24" s="41">
        <v>0</v>
      </c>
      <c r="AX24" s="41">
        <f t="shared" ref="AX24" si="1">AW24*1.12</f>
        <v>0</v>
      </c>
      <c r="AY24" s="5" t="s">
        <v>203</v>
      </c>
      <c r="AZ24" s="5"/>
      <c r="BA24" s="5"/>
      <c r="BB24" s="5"/>
      <c r="BC24" s="5" t="s">
        <v>204</v>
      </c>
      <c r="BD24" s="5" t="s">
        <v>204</v>
      </c>
      <c r="BE24" s="5"/>
      <c r="BF24" s="5"/>
      <c r="BG24" s="5"/>
      <c r="BH24" s="5"/>
      <c r="BI24" s="5"/>
      <c r="BJ24" s="167"/>
      <c r="BK24" s="27"/>
    </row>
    <row r="25" spans="1:63" s="165" customFormat="1" ht="12.95" customHeight="1" x14ac:dyDescent="0.25">
      <c r="A25" s="15" t="s">
        <v>191</v>
      </c>
      <c r="B25" s="15"/>
      <c r="C25" s="4" t="s">
        <v>397</v>
      </c>
      <c r="D25" s="15"/>
      <c r="E25" s="207" t="s">
        <v>192</v>
      </c>
      <c r="F25" s="54" t="s">
        <v>193</v>
      </c>
      <c r="G25" s="54" t="s">
        <v>194</v>
      </c>
      <c r="H25" s="54" t="s">
        <v>195</v>
      </c>
      <c r="I25" s="55" t="s">
        <v>143</v>
      </c>
      <c r="J25" s="55" t="s">
        <v>149</v>
      </c>
      <c r="K25" s="55" t="s">
        <v>196</v>
      </c>
      <c r="L25" s="54">
        <v>30</v>
      </c>
      <c r="M25" s="56" t="s">
        <v>197</v>
      </c>
      <c r="N25" s="56" t="s">
        <v>198</v>
      </c>
      <c r="O25" s="57" t="s">
        <v>126</v>
      </c>
      <c r="P25" s="55" t="s">
        <v>125</v>
      </c>
      <c r="Q25" s="58" t="s">
        <v>122</v>
      </c>
      <c r="R25" s="59" t="s">
        <v>200</v>
      </c>
      <c r="S25" s="59" t="s">
        <v>201</v>
      </c>
      <c r="T25" s="55"/>
      <c r="U25" s="56" t="s">
        <v>398</v>
      </c>
      <c r="V25" s="55" t="s">
        <v>146</v>
      </c>
      <c r="W25" s="55" t="s">
        <v>76</v>
      </c>
      <c r="X25" s="55" t="s">
        <v>106</v>
      </c>
      <c r="Y25" s="55" t="s">
        <v>56</v>
      </c>
      <c r="Z25" s="60" t="s">
        <v>202</v>
      </c>
      <c r="AA25" s="56" t="s">
        <v>138</v>
      </c>
      <c r="AB25" s="61">
        <v>1161</v>
      </c>
      <c r="AC25" s="61">
        <v>7500</v>
      </c>
      <c r="AD25" s="61">
        <v>8707500</v>
      </c>
      <c r="AE25" s="61">
        <v>9752400</v>
      </c>
      <c r="AF25" s="61">
        <v>3636</v>
      </c>
      <c r="AG25" s="61">
        <v>7500</v>
      </c>
      <c r="AH25" s="61">
        <v>27270000</v>
      </c>
      <c r="AI25" s="61">
        <v>30542400.000000004</v>
      </c>
      <c r="AJ25" s="62">
        <v>0</v>
      </c>
      <c r="AK25" s="62">
        <v>0</v>
      </c>
      <c r="AL25" s="62">
        <v>0</v>
      </c>
      <c r="AM25" s="62">
        <v>0</v>
      </c>
      <c r="AN25" s="62">
        <v>0</v>
      </c>
      <c r="AO25" s="62">
        <v>0</v>
      </c>
      <c r="AP25" s="62">
        <v>0</v>
      </c>
      <c r="AQ25" s="62">
        <v>0</v>
      </c>
      <c r="AR25" s="62">
        <v>0</v>
      </c>
      <c r="AS25" s="62">
        <v>0</v>
      </c>
      <c r="AT25" s="62">
        <v>0</v>
      </c>
      <c r="AU25" s="62">
        <v>0</v>
      </c>
      <c r="AV25" s="63">
        <f t="shared" si="0"/>
        <v>4797</v>
      </c>
      <c r="AW25" s="41">
        <v>0</v>
      </c>
      <c r="AX25" s="41">
        <f t="shared" ref="AX25" si="2">AW25*1.12</f>
        <v>0</v>
      </c>
      <c r="AY25" s="56" t="s">
        <v>203</v>
      </c>
      <c r="AZ25" s="56"/>
      <c r="BA25" s="5"/>
      <c r="BB25" s="5"/>
      <c r="BC25" s="5" t="s">
        <v>204</v>
      </c>
      <c r="BD25" s="5" t="s">
        <v>204</v>
      </c>
      <c r="BE25" s="5"/>
      <c r="BF25" s="5"/>
      <c r="BG25" s="5"/>
      <c r="BH25" s="5"/>
      <c r="BI25" s="5"/>
      <c r="BJ25" s="167"/>
      <c r="BK25" s="289">
        <v>14.2</v>
      </c>
    </row>
    <row r="26" spans="1:63" s="165" customFormat="1" ht="12.95" customHeight="1" x14ac:dyDescent="0.25">
      <c r="A26" s="88" t="s">
        <v>191</v>
      </c>
      <c r="B26" s="88"/>
      <c r="C26" s="173" t="s">
        <v>647</v>
      </c>
      <c r="D26" s="88"/>
      <c r="E26" s="208" t="s">
        <v>192</v>
      </c>
      <c r="F26" s="89" t="s">
        <v>193</v>
      </c>
      <c r="G26" s="89" t="s">
        <v>194</v>
      </c>
      <c r="H26" s="89" t="s">
        <v>195</v>
      </c>
      <c r="I26" s="90" t="s">
        <v>143</v>
      </c>
      <c r="J26" s="90" t="s">
        <v>149</v>
      </c>
      <c r="K26" s="90" t="s">
        <v>196</v>
      </c>
      <c r="L26" s="89">
        <v>30</v>
      </c>
      <c r="M26" s="91" t="s">
        <v>197</v>
      </c>
      <c r="N26" s="91" t="s">
        <v>198</v>
      </c>
      <c r="O26" s="92" t="s">
        <v>166</v>
      </c>
      <c r="P26" s="90" t="s">
        <v>125</v>
      </c>
      <c r="Q26" s="93" t="s">
        <v>122</v>
      </c>
      <c r="R26" s="94" t="s">
        <v>200</v>
      </c>
      <c r="S26" s="94" t="s">
        <v>201</v>
      </c>
      <c r="T26" s="90"/>
      <c r="U26" s="91" t="s">
        <v>398</v>
      </c>
      <c r="V26" s="90" t="s">
        <v>146</v>
      </c>
      <c r="W26" s="90" t="s">
        <v>76</v>
      </c>
      <c r="X26" s="90" t="s">
        <v>106</v>
      </c>
      <c r="Y26" s="90" t="s">
        <v>56</v>
      </c>
      <c r="Z26" s="95" t="s">
        <v>202</v>
      </c>
      <c r="AA26" s="91" t="s">
        <v>138</v>
      </c>
      <c r="AB26" s="96">
        <v>1161</v>
      </c>
      <c r="AC26" s="96">
        <v>7500</v>
      </c>
      <c r="AD26" s="97">
        <f t="shared" ref="AD26" si="3">AB26*AC26</f>
        <v>8707500</v>
      </c>
      <c r="AE26" s="97">
        <f t="shared" ref="AE26" si="4">AD26*1.12</f>
        <v>9752400</v>
      </c>
      <c r="AF26" s="96">
        <v>3636</v>
      </c>
      <c r="AG26" s="96">
        <v>7500</v>
      </c>
      <c r="AH26" s="97">
        <f t="shared" ref="AH26" si="5">AF26*AG26</f>
        <v>27270000</v>
      </c>
      <c r="AI26" s="97">
        <f t="shared" ref="AI26" si="6">AH26*1.12</f>
        <v>30542400.000000004</v>
      </c>
      <c r="AJ26" s="98">
        <v>0</v>
      </c>
      <c r="AK26" s="98">
        <v>0</v>
      </c>
      <c r="AL26" s="98">
        <v>0</v>
      </c>
      <c r="AM26" s="98">
        <v>0</v>
      </c>
      <c r="AN26" s="98">
        <v>0</v>
      </c>
      <c r="AO26" s="98">
        <v>0</v>
      </c>
      <c r="AP26" s="98">
        <v>0</v>
      </c>
      <c r="AQ26" s="98">
        <v>0</v>
      </c>
      <c r="AR26" s="98">
        <v>0</v>
      </c>
      <c r="AS26" s="98">
        <v>0</v>
      </c>
      <c r="AT26" s="98">
        <v>0</v>
      </c>
      <c r="AU26" s="98">
        <v>0</v>
      </c>
      <c r="AV26" s="99">
        <f t="shared" si="0"/>
        <v>4797</v>
      </c>
      <c r="AW26" s="41">
        <v>0</v>
      </c>
      <c r="AX26" s="41">
        <f t="shared" ref="AX26" si="7">AW26*1.12</f>
        <v>0</v>
      </c>
      <c r="AY26" s="91" t="s">
        <v>203</v>
      </c>
      <c r="AZ26" s="91"/>
      <c r="BA26" s="91"/>
      <c r="BB26" s="91"/>
      <c r="BC26" s="91" t="s">
        <v>204</v>
      </c>
      <c r="BD26" s="91" t="s">
        <v>204</v>
      </c>
      <c r="BE26" s="91"/>
      <c r="BF26" s="91"/>
      <c r="BG26" s="91"/>
      <c r="BH26" s="91"/>
      <c r="BI26" s="91"/>
      <c r="BJ26" s="167"/>
      <c r="BK26" s="27">
        <v>14</v>
      </c>
    </row>
    <row r="27" spans="1:63" s="187" customFormat="1" ht="12.95" customHeight="1" x14ac:dyDescent="0.25">
      <c r="A27" s="158" t="s">
        <v>191</v>
      </c>
      <c r="B27" s="158">
        <v>270007383</v>
      </c>
      <c r="C27" s="158" t="s">
        <v>652</v>
      </c>
      <c r="D27" s="158"/>
      <c r="E27" s="158" t="s">
        <v>192</v>
      </c>
      <c r="F27" s="179" t="s">
        <v>193</v>
      </c>
      <c r="G27" s="179" t="s">
        <v>194</v>
      </c>
      <c r="H27" s="179" t="s">
        <v>195</v>
      </c>
      <c r="I27" s="180" t="s">
        <v>143</v>
      </c>
      <c r="J27" s="180" t="s">
        <v>149</v>
      </c>
      <c r="K27" s="180" t="s">
        <v>196</v>
      </c>
      <c r="L27" s="179">
        <v>30</v>
      </c>
      <c r="M27" s="181" t="s">
        <v>197</v>
      </c>
      <c r="N27" s="181" t="s">
        <v>198</v>
      </c>
      <c r="O27" s="152" t="s">
        <v>166</v>
      </c>
      <c r="P27" s="180" t="s">
        <v>125</v>
      </c>
      <c r="Q27" s="182" t="s">
        <v>122</v>
      </c>
      <c r="R27" s="183" t="s">
        <v>200</v>
      </c>
      <c r="S27" s="183" t="s">
        <v>201</v>
      </c>
      <c r="T27" s="180"/>
      <c r="U27" s="181" t="s">
        <v>398</v>
      </c>
      <c r="V27" s="180" t="s">
        <v>146</v>
      </c>
      <c r="W27" s="180" t="s">
        <v>76</v>
      </c>
      <c r="X27" s="180" t="s">
        <v>106</v>
      </c>
      <c r="Y27" s="180" t="s">
        <v>56</v>
      </c>
      <c r="Z27" s="184" t="s">
        <v>202</v>
      </c>
      <c r="AA27" s="181" t="s">
        <v>138</v>
      </c>
      <c r="AB27" s="185">
        <v>141</v>
      </c>
      <c r="AC27" s="185">
        <v>7125</v>
      </c>
      <c r="AD27" s="185">
        <v>1004625</v>
      </c>
      <c r="AE27" s="185">
        <v>1125180</v>
      </c>
      <c r="AF27" s="185">
        <v>3636</v>
      </c>
      <c r="AG27" s="185">
        <v>7500</v>
      </c>
      <c r="AH27" s="185">
        <v>27270000</v>
      </c>
      <c r="AI27" s="185">
        <v>30542400.000000004</v>
      </c>
      <c r="AJ27" s="186">
        <v>0</v>
      </c>
      <c r="AK27" s="186">
        <v>0</v>
      </c>
      <c r="AL27" s="186">
        <v>0</v>
      </c>
      <c r="AM27" s="186">
        <v>0</v>
      </c>
      <c r="AN27" s="186">
        <v>0</v>
      </c>
      <c r="AO27" s="186">
        <v>0</v>
      </c>
      <c r="AP27" s="186">
        <v>0</v>
      </c>
      <c r="AQ27" s="186">
        <v>0</v>
      </c>
      <c r="AR27" s="186">
        <v>0</v>
      </c>
      <c r="AS27" s="186">
        <v>0</v>
      </c>
      <c r="AT27" s="186">
        <v>0</v>
      </c>
      <c r="AU27" s="186">
        <v>0</v>
      </c>
      <c r="AV27" s="186">
        <f>AB27+AF27+AJ27+AN27+AR27</f>
        <v>3777</v>
      </c>
      <c r="AW27" s="185">
        <f>AD27+AH27+AL27+AP27+AT27</f>
        <v>28274625</v>
      </c>
      <c r="AX27" s="185">
        <f>AW27*1.12</f>
        <v>31667580.000000004</v>
      </c>
      <c r="AY27" s="181" t="s">
        <v>203</v>
      </c>
      <c r="AZ27" s="181"/>
      <c r="BA27" s="181"/>
      <c r="BB27" s="181"/>
      <c r="BC27" s="181" t="s">
        <v>204</v>
      </c>
      <c r="BD27" s="181" t="s">
        <v>204</v>
      </c>
      <c r="BE27" s="181"/>
      <c r="BF27" s="181"/>
      <c r="BG27" s="181"/>
      <c r="BH27" s="181"/>
      <c r="BI27" s="181"/>
      <c r="BJ27" s="167"/>
      <c r="BK27" s="32" t="s">
        <v>653</v>
      </c>
    </row>
    <row r="28" spans="1:63" s="165" customFormat="1" ht="12.95" customHeight="1" x14ac:dyDescent="0.25">
      <c r="A28" s="15" t="s">
        <v>191</v>
      </c>
      <c r="B28" s="15"/>
      <c r="C28" s="4" t="s">
        <v>205</v>
      </c>
      <c r="D28" s="15"/>
      <c r="E28" s="206" t="s">
        <v>205</v>
      </c>
      <c r="F28" s="22" t="s">
        <v>206</v>
      </c>
      <c r="G28" s="22" t="s">
        <v>207</v>
      </c>
      <c r="H28" s="22" t="s">
        <v>208</v>
      </c>
      <c r="I28" s="23" t="s">
        <v>143</v>
      </c>
      <c r="J28" s="23" t="s">
        <v>149</v>
      </c>
      <c r="K28" s="23" t="s">
        <v>196</v>
      </c>
      <c r="L28" s="22">
        <v>30</v>
      </c>
      <c r="M28" s="5" t="s">
        <v>197</v>
      </c>
      <c r="N28" s="5" t="s">
        <v>198</v>
      </c>
      <c r="O28" s="5" t="s">
        <v>199</v>
      </c>
      <c r="P28" s="23" t="s">
        <v>125</v>
      </c>
      <c r="Q28" s="24" t="s">
        <v>122</v>
      </c>
      <c r="R28" s="25" t="s">
        <v>200</v>
      </c>
      <c r="S28" s="25" t="s">
        <v>201</v>
      </c>
      <c r="T28" s="23"/>
      <c r="U28" s="5" t="s">
        <v>126</v>
      </c>
      <c r="V28" s="23" t="s">
        <v>146</v>
      </c>
      <c r="W28" s="23" t="s">
        <v>76</v>
      </c>
      <c r="X28" s="23" t="s">
        <v>106</v>
      </c>
      <c r="Y28" s="23" t="s">
        <v>56</v>
      </c>
      <c r="Z28" s="39" t="s">
        <v>202</v>
      </c>
      <c r="AA28" s="5" t="s">
        <v>138</v>
      </c>
      <c r="AB28" s="26">
        <v>4416</v>
      </c>
      <c r="AC28" s="26">
        <v>11282.54</v>
      </c>
      <c r="AD28" s="26">
        <v>49823696.640000001</v>
      </c>
      <c r="AE28" s="26">
        <v>55802540.236800008</v>
      </c>
      <c r="AF28" s="26">
        <v>4458</v>
      </c>
      <c r="AG28" s="26">
        <v>11282.54</v>
      </c>
      <c r="AH28" s="26">
        <v>50297563.32</v>
      </c>
      <c r="AI28" s="26">
        <v>56333270.918400005</v>
      </c>
      <c r="AJ28" s="19">
        <v>0</v>
      </c>
      <c r="AK28" s="19">
        <v>0</v>
      </c>
      <c r="AL28" s="19">
        <v>0</v>
      </c>
      <c r="AM28" s="19">
        <v>0</v>
      </c>
      <c r="AN28" s="19">
        <v>0</v>
      </c>
      <c r="AO28" s="19">
        <v>0</v>
      </c>
      <c r="AP28" s="19">
        <v>0</v>
      </c>
      <c r="AQ28" s="19">
        <v>0</v>
      </c>
      <c r="AR28" s="19">
        <v>0</v>
      </c>
      <c r="AS28" s="19">
        <v>0</v>
      </c>
      <c r="AT28" s="19">
        <v>0</v>
      </c>
      <c r="AU28" s="19">
        <v>0</v>
      </c>
      <c r="AV28" s="41">
        <f t="shared" si="0"/>
        <v>8874</v>
      </c>
      <c r="AW28" s="41">
        <v>0</v>
      </c>
      <c r="AX28" s="41">
        <f t="shared" ref="AX28:AX30" si="8">AW28*1.12</f>
        <v>0</v>
      </c>
      <c r="AY28" s="5" t="s">
        <v>203</v>
      </c>
      <c r="AZ28" s="5"/>
      <c r="BA28" s="5"/>
      <c r="BB28" s="5"/>
      <c r="BC28" s="5" t="s">
        <v>209</v>
      </c>
      <c r="BD28" s="5" t="s">
        <v>209</v>
      </c>
      <c r="BE28" s="5"/>
      <c r="BF28" s="5"/>
      <c r="BG28" s="5"/>
      <c r="BH28" s="5"/>
      <c r="BI28" s="5"/>
      <c r="BJ28" s="167"/>
      <c r="BK28" s="27"/>
    </row>
    <row r="29" spans="1:63" s="165" customFormat="1" ht="12.95" customHeight="1" x14ac:dyDescent="0.25">
      <c r="A29" s="15" t="s">
        <v>191</v>
      </c>
      <c r="B29" s="15"/>
      <c r="C29" s="4" t="s">
        <v>399</v>
      </c>
      <c r="D29" s="15"/>
      <c r="E29" s="207" t="s">
        <v>205</v>
      </c>
      <c r="F29" s="22" t="s">
        <v>206</v>
      </c>
      <c r="G29" s="22" t="s">
        <v>207</v>
      </c>
      <c r="H29" s="22" t="s">
        <v>208</v>
      </c>
      <c r="I29" s="23" t="s">
        <v>143</v>
      </c>
      <c r="J29" s="23" t="s">
        <v>149</v>
      </c>
      <c r="K29" s="23" t="s">
        <v>196</v>
      </c>
      <c r="L29" s="22">
        <v>30</v>
      </c>
      <c r="M29" s="5" t="s">
        <v>197</v>
      </c>
      <c r="N29" s="5" t="s">
        <v>198</v>
      </c>
      <c r="O29" s="1" t="s">
        <v>126</v>
      </c>
      <c r="P29" s="23" t="s">
        <v>125</v>
      </c>
      <c r="Q29" s="24" t="s">
        <v>122</v>
      </c>
      <c r="R29" s="25" t="s">
        <v>200</v>
      </c>
      <c r="S29" s="25" t="s">
        <v>201</v>
      </c>
      <c r="T29" s="23"/>
      <c r="U29" s="5" t="s">
        <v>398</v>
      </c>
      <c r="V29" s="23" t="s">
        <v>146</v>
      </c>
      <c r="W29" s="23" t="s">
        <v>76</v>
      </c>
      <c r="X29" s="23" t="s">
        <v>106</v>
      </c>
      <c r="Y29" s="23" t="s">
        <v>56</v>
      </c>
      <c r="Z29" s="39" t="s">
        <v>202</v>
      </c>
      <c r="AA29" s="5" t="s">
        <v>138</v>
      </c>
      <c r="AB29" s="26">
        <v>4416</v>
      </c>
      <c r="AC29" s="26">
        <v>11282.54</v>
      </c>
      <c r="AD29" s="26">
        <v>49823696.640000001</v>
      </c>
      <c r="AE29" s="26">
        <v>55802540.236800008</v>
      </c>
      <c r="AF29" s="26">
        <v>4458</v>
      </c>
      <c r="AG29" s="26">
        <v>11282.54</v>
      </c>
      <c r="AH29" s="26">
        <v>50297563.32</v>
      </c>
      <c r="AI29" s="26">
        <v>56333270.918400005</v>
      </c>
      <c r="AJ29" s="19">
        <v>0</v>
      </c>
      <c r="AK29" s="19">
        <v>0</v>
      </c>
      <c r="AL29" s="19">
        <v>0</v>
      </c>
      <c r="AM29" s="19">
        <v>0</v>
      </c>
      <c r="AN29" s="19">
        <v>0</v>
      </c>
      <c r="AO29" s="19">
        <v>0</v>
      </c>
      <c r="AP29" s="19">
        <v>0</v>
      </c>
      <c r="AQ29" s="19">
        <v>0</v>
      </c>
      <c r="AR29" s="19">
        <v>0</v>
      </c>
      <c r="AS29" s="19">
        <v>0</v>
      </c>
      <c r="AT29" s="19">
        <v>0</v>
      </c>
      <c r="AU29" s="19">
        <v>0</v>
      </c>
      <c r="AV29" s="64">
        <f t="shared" si="0"/>
        <v>8874</v>
      </c>
      <c r="AW29" s="41">
        <v>0</v>
      </c>
      <c r="AX29" s="41">
        <f t="shared" si="8"/>
        <v>0</v>
      </c>
      <c r="AY29" s="5" t="s">
        <v>203</v>
      </c>
      <c r="AZ29" s="5"/>
      <c r="BA29" s="5"/>
      <c r="BB29" s="5"/>
      <c r="BC29" s="5" t="s">
        <v>209</v>
      </c>
      <c r="BD29" s="5" t="s">
        <v>209</v>
      </c>
      <c r="BE29" s="5"/>
      <c r="BF29" s="5"/>
      <c r="BG29" s="5"/>
      <c r="BH29" s="5"/>
      <c r="BI29" s="5"/>
      <c r="BJ29" s="167"/>
      <c r="BK29" s="289">
        <v>14.2</v>
      </c>
    </row>
    <row r="30" spans="1:63" s="165" customFormat="1" ht="12.95" customHeight="1" x14ac:dyDescent="0.25">
      <c r="A30" s="15" t="s">
        <v>191</v>
      </c>
      <c r="B30" s="15"/>
      <c r="C30" s="4" t="s">
        <v>648</v>
      </c>
      <c r="D30" s="15"/>
      <c r="E30" s="208" t="s">
        <v>205</v>
      </c>
      <c r="F30" s="89" t="s">
        <v>206</v>
      </c>
      <c r="G30" s="89" t="s">
        <v>207</v>
      </c>
      <c r="H30" s="89" t="s">
        <v>208</v>
      </c>
      <c r="I30" s="90" t="s">
        <v>143</v>
      </c>
      <c r="J30" s="90" t="s">
        <v>149</v>
      </c>
      <c r="K30" s="90" t="s">
        <v>196</v>
      </c>
      <c r="L30" s="89">
        <v>30</v>
      </c>
      <c r="M30" s="91" t="s">
        <v>197</v>
      </c>
      <c r="N30" s="91" t="s">
        <v>198</v>
      </c>
      <c r="O30" s="92" t="s">
        <v>166</v>
      </c>
      <c r="P30" s="90" t="s">
        <v>125</v>
      </c>
      <c r="Q30" s="93" t="s">
        <v>122</v>
      </c>
      <c r="R30" s="94" t="s">
        <v>200</v>
      </c>
      <c r="S30" s="94" t="s">
        <v>201</v>
      </c>
      <c r="T30" s="90"/>
      <c r="U30" s="91" t="s">
        <v>398</v>
      </c>
      <c r="V30" s="90" t="s">
        <v>146</v>
      </c>
      <c r="W30" s="90" t="s">
        <v>76</v>
      </c>
      <c r="X30" s="90" t="s">
        <v>106</v>
      </c>
      <c r="Y30" s="90" t="s">
        <v>56</v>
      </c>
      <c r="Z30" s="95" t="s">
        <v>202</v>
      </c>
      <c r="AA30" s="91" t="s">
        <v>138</v>
      </c>
      <c r="AB30" s="96">
        <v>4416</v>
      </c>
      <c r="AC30" s="96">
        <v>11282.54</v>
      </c>
      <c r="AD30" s="97">
        <f t="shared" ref="AD30" si="9">AB30*AC30</f>
        <v>49823696.640000001</v>
      </c>
      <c r="AE30" s="97">
        <f t="shared" ref="AE30" si="10">AD30*1.12</f>
        <v>55802540.236800008</v>
      </c>
      <c r="AF30" s="96">
        <v>4458</v>
      </c>
      <c r="AG30" s="96">
        <v>11282.54</v>
      </c>
      <c r="AH30" s="97">
        <f t="shared" ref="AH30" si="11">AF30*AG30</f>
        <v>50297563.32</v>
      </c>
      <c r="AI30" s="97">
        <f t="shared" ref="AI30" si="12">AH30*1.12</f>
        <v>56333270.918400005</v>
      </c>
      <c r="AJ30" s="98">
        <v>0</v>
      </c>
      <c r="AK30" s="98">
        <v>0</v>
      </c>
      <c r="AL30" s="98">
        <v>0</v>
      </c>
      <c r="AM30" s="98">
        <v>0</v>
      </c>
      <c r="AN30" s="98">
        <v>0</v>
      </c>
      <c r="AO30" s="98">
        <v>0</v>
      </c>
      <c r="AP30" s="98">
        <v>0</v>
      </c>
      <c r="AQ30" s="98">
        <v>0</v>
      </c>
      <c r="AR30" s="98">
        <v>0</v>
      </c>
      <c r="AS30" s="98">
        <v>0</v>
      </c>
      <c r="AT30" s="98">
        <v>0</v>
      </c>
      <c r="AU30" s="98">
        <v>0</v>
      </c>
      <c r="AV30" s="99">
        <f t="shared" si="0"/>
        <v>8874</v>
      </c>
      <c r="AW30" s="41">
        <v>0</v>
      </c>
      <c r="AX30" s="41">
        <f t="shared" si="8"/>
        <v>0</v>
      </c>
      <c r="AY30" s="91" t="s">
        <v>203</v>
      </c>
      <c r="AZ30" s="91"/>
      <c r="BA30" s="91"/>
      <c r="BB30" s="91"/>
      <c r="BC30" s="91" t="s">
        <v>209</v>
      </c>
      <c r="BD30" s="91" t="s">
        <v>209</v>
      </c>
      <c r="BE30" s="91"/>
      <c r="BF30" s="91"/>
      <c r="BG30" s="91"/>
      <c r="BH30" s="91"/>
      <c r="BI30" s="91"/>
      <c r="BJ30" s="167"/>
      <c r="BK30" s="27">
        <v>14</v>
      </c>
    </row>
    <row r="31" spans="1:63" s="187" customFormat="1" ht="12.95" customHeight="1" x14ac:dyDescent="0.25">
      <c r="A31" s="158" t="s">
        <v>191</v>
      </c>
      <c r="B31" s="158">
        <v>270000017</v>
      </c>
      <c r="C31" s="158" t="s">
        <v>654</v>
      </c>
      <c r="D31" s="158"/>
      <c r="E31" s="158" t="s">
        <v>205</v>
      </c>
      <c r="F31" s="179" t="s">
        <v>206</v>
      </c>
      <c r="G31" s="179" t="s">
        <v>207</v>
      </c>
      <c r="H31" s="179" t="s">
        <v>208</v>
      </c>
      <c r="I31" s="180" t="s">
        <v>143</v>
      </c>
      <c r="J31" s="180" t="s">
        <v>149</v>
      </c>
      <c r="K31" s="180" t="s">
        <v>196</v>
      </c>
      <c r="L31" s="179">
        <v>30</v>
      </c>
      <c r="M31" s="181" t="s">
        <v>197</v>
      </c>
      <c r="N31" s="181" t="s">
        <v>198</v>
      </c>
      <c r="O31" s="152" t="s">
        <v>166</v>
      </c>
      <c r="P31" s="180" t="s">
        <v>125</v>
      </c>
      <c r="Q31" s="182" t="s">
        <v>122</v>
      </c>
      <c r="R31" s="183" t="s">
        <v>200</v>
      </c>
      <c r="S31" s="183" t="s">
        <v>201</v>
      </c>
      <c r="T31" s="180"/>
      <c r="U31" s="181" t="s">
        <v>398</v>
      </c>
      <c r="V31" s="180" t="s">
        <v>146</v>
      </c>
      <c r="W31" s="180" t="s">
        <v>76</v>
      </c>
      <c r="X31" s="180" t="s">
        <v>106</v>
      </c>
      <c r="Y31" s="180" t="s">
        <v>56</v>
      </c>
      <c r="Z31" s="184" t="s">
        <v>202</v>
      </c>
      <c r="AA31" s="181" t="s">
        <v>138</v>
      </c>
      <c r="AB31" s="185">
        <v>2954</v>
      </c>
      <c r="AC31" s="185">
        <v>8461.9</v>
      </c>
      <c r="AD31" s="185">
        <v>24996452.599999998</v>
      </c>
      <c r="AE31" s="185">
        <v>27996026.912</v>
      </c>
      <c r="AF31" s="185">
        <v>4458</v>
      </c>
      <c r="AG31" s="185">
        <v>11282.54</v>
      </c>
      <c r="AH31" s="185">
        <v>50297563.32</v>
      </c>
      <c r="AI31" s="185">
        <v>56333270.918400005</v>
      </c>
      <c r="AJ31" s="186">
        <v>0</v>
      </c>
      <c r="AK31" s="186">
        <v>0</v>
      </c>
      <c r="AL31" s="186">
        <v>0</v>
      </c>
      <c r="AM31" s="186">
        <v>0</v>
      </c>
      <c r="AN31" s="186">
        <v>0</v>
      </c>
      <c r="AO31" s="186">
        <v>0</v>
      </c>
      <c r="AP31" s="186">
        <v>0</v>
      </c>
      <c r="AQ31" s="186">
        <v>0</v>
      </c>
      <c r="AR31" s="186">
        <v>0</v>
      </c>
      <c r="AS31" s="186">
        <v>0</v>
      </c>
      <c r="AT31" s="186">
        <v>0</v>
      </c>
      <c r="AU31" s="186">
        <v>0</v>
      </c>
      <c r="AV31" s="186">
        <f t="shared" si="0"/>
        <v>7412</v>
      </c>
      <c r="AW31" s="185">
        <f t="shared" ref="AW31" si="13">AD31+AH31+AL31+AP31+AT31</f>
        <v>75294015.920000002</v>
      </c>
      <c r="AX31" s="185">
        <f t="shared" ref="AX31" si="14">AW31*1.12</f>
        <v>84329297.830400005</v>
      </c>
      <c r="AY31" s="181" t="s">
        <v>203</v>
      </c>
      <c r="AZ31" s="181"/>
      <c r="BA31" s="181"/>
      <c r="BB31" s="181"/>
      <c r="BC31" s="181" t="s">
        <v>209</v>
      </c>
      <c r="BD31" s="181" t="s">
        <v>209</v>
      </c>
      <c r="BE31" s="181"/>
      <c r="BF31" s="181"/>
      <c r="BG31" s="181"/>
      <c r="BH31" s="181"/>
      <c r="BI31" s="181"/>
      <c r="BJ31" s="167"/>
      <c r="BK31" s="32" t="s">
        <v>653</v>
      </c>
    </row>
    <row r="32" spans="1:63" s="165" customFormat="1" ht="12.95" customHeight="1" x14ac:dyDescent="0.25">
      <c r="A32" s="15" t="s">
        <v>191</v>
      </c>
      <c r="B32" s="15"/>
      <c r="C32" s="4" t="s">
        <v>210</v>
      </c>
      <c r="D32" s="15"/>
      <c r="E32" s="206" t="s">
        <v>210</v>
      </c>
      <c r="F32" s="22" t="s">
        <v>211</v>
      </c>
      <c r="G32" s="22" t="s">
        <v>194</v>
      </c>
      <c r="H32" s="22" t="s">
        <v>208</v>
      </c>
      <c r="I32" s="23" t="s">
        <v>143</v>
      </c>
      <c r="J32" s="23" t="s">
        <v>149</v>
      </c>
      <c r="K32" s="23" t="s">
        <v>196</v>
      </c>
      <c r="L32" s="22">
        <v>30</v>
      </c>
      <c r="M32" s="5" t="s">
        <v>197</v>
      </c>
      <c r="N32" s="5" t="s">
        <v>198</v>
      </c>
      <c r="O32" s="5" t="s">
        <v>199</v>
      </c>
      <c r="P32" s="23" t="s">
        <v>125</v>
      </c>
      <c r="Q32" s="24" t="s">
        <v>122</v>
      </c>
      <c r="R32" s="25" t="s">
        <v>200</v>
      </c>
      <c r="S32" s="25" t="s">
        <v>201</v>
      </c>
      <c r="T32" s="23"/>
      <c r="U32" s="5" t="s">
        <v>126</v>
      </c>
      <c r="V32" s="23" t="s">
        <v>146</v>
      </c>
      <c r="W32" s="23" t="s">
        <v>76</v>
      </c>
      <c r="X32" s="23" t="s">
        <v>106</v>
      </c>
      <c r="Y32" s="23" t="s">
        <v>56</v>
      </c>
      <c r="Z32" s="39" t="s">
        <v>202</v>
      </c>
      <c r="AA32" s="5" t="s">
        <v>138</v>
      </c>
      <c r="AB32" s="26">
        <v>167</v>
      </c>
      <c r="AC32" s="26">
        <v>14598.57</v>
      </c>
      <c r="AD32" s="26">
        <v>2437961.19</v>
      </c>
      <c r="AE32" s="26">
        <v>2730516.5328000002</v>
      </c>
      <c r="AF32" s="26">
        <v>26</v>
      </c>
      <c r="AG32" s="26">
        <v>14598.57</v>
      </c>
      <c r="AH32" s="26">
        <v>379562.82</v>
      </c>
      <c r="AI32" s="26">
        <v>425110.35840000003</v>
      </c>
      <c r="AJ32" s="19">
        <v>0</v>
      </c>
      <c r="AK32" s="19">
        <v>0</v>
      </c>
      <c r="AL32" s="19">
        <v>0</v>
      </c>
      <c r="AM32" s="19">
        <v>0</v>
      </c>
      <c r="AN32" s="19">
        <v>0</v>
      </c>
      <c r="AO32" s="19">
        <v>0</v>
      </c>
      <c r="AP32" s="19">
        <v>0</v>
      </c>
      <c r="AQ32" s="19">
        <v>0</v>
      </c>
      <c r="AR32" s="19">
        <v>0</v>
      </c>
      <c r="AS32" s="19">
        <v>0</v>
      </c>
      <c r="AT32" s="19">
        <v>0</v>
      </c>
      <c r="AU32" s="19">
        <v>0</v>
      </c>
      <c r="AV32" s="41">
        <f t="shared" si="0"/>
        <v>193</v>
      </c>
      <c r="AW32" s="41">
        <v>0</v>
      </c>
      <c r="AX32" s="41">
        <f t="shared" ref="AX32:AX34" si="15">AW32*1.12</f>
        <v>0</v>
      </c>
      <c r="AY32" s="5" t="s">
        <v>203</v>
      </c>
      <c r="AZ32" s="5"/>
      <c r="BA32" s="5"/>
      <c r="BB32" s="5"/>
      <c r="BC32" s="5" t="s">
        <v>212</v>
      </c>
      <c r="BD32" s="5" t="s">
        <v>212</v>
      </c>
      <c r="BE32" s="5"/>
      <c r="BF32" s="5"/>
      <c r="BG32" s="5"/>
      <c r="BH32" s="5"/>
      <c r="BI32" s="5"/>
      <c r="BJ32" s="167"/>
      <c r="BK32" s="27"/>
    </row>
    <row r="33" spans="1:63" s="165" customFormat="1" ht="12.95" customHeight="1" x14ac:dyDescent="0.25">
      <c r="A33" s="15" t="s">
        <v>191</v>
      </c>
      <c r="B33" s="15"/>
      <c r="C33" s="4" t="s">
        <v>400</v>
      </c>
      <c r="D33" s="15"/>
      <c r="E33" s="209" t="s">
        <v>210</v>
      </c>
      <c r="F33" s="22" t="s">
        <v>211</v>
      </c>
      <c r="G33" s="22" t="s">
        <v>194</v>
      </c>
      <c r="H33" s="22" t="s">
        <v>208</v>
      </c>
      <c r="I33" s="23" t="s">
        <v>143</v>
      </c>
      <c r="J33" s="23" t="s">
        <v>149</v>
      </c>
      <c r="K33" s="23" t="s">
        <v>196</v>
      </c>
      <c r="L33" s="22">
        <v>30</v>
      </c>
      <c r="M33" s="5" t="s">
        <v>197</v>
      </c>
      <c r="N33" s="5" t="s">
        <v>198</v>
      </c>
      <c r="O33" s="1" t="s">
        <v>126</v>
      </c>
      <c r="P33" s="23" t="s">
        <v>125</v>
      </c>
      <c r="Q33" s="24" t="s">
        <v>122</v>
      </c>
      <c r="R33" s="25" t="s">
        <v>200</v>
      </c>
      <c r="S33" s="25" t="s">
        <v>201</v>
      </c>
      <c r="T33" s="23"/>
      <c r="U33" s="5" t="s">
        <v>398</v>
      </c>
      <c r="V33" s="23" t="s">
        <v>146</v>
      </c>
      <c r="W33" s="23" t="s">
        <v>76</v>
      </c>
      <c r="X33" s="23" t="s">
        <v>106</v>
      </c>
      <c r="Y33" s="23" t="s">
        <v>56</v>
      </c>
      <c r="Z33" s="39" t="s">
        <v>202</v>
      </c>
      <c r="AA33" s="5" t="s">
        <v>138</v>
      </c>
      <c r="AB33" s="26">
        <v>167</v>
      </c>
      <c r="AC33" s="26">
        <v>14598.57</v>
      </c>
      <c r="AD33" s="26">
        <v>2437961.19</v>
      </c>
      <c r="AE33" s="26">
        <v>2730516.5328000002</v>
      </c>
      <c r="AF33" s="26">
        <v>26</v>
      </c>
      <c r="AG33" s="26">
        <v>14598.57</v>
      </c>
      <c r="AH33" s="26">
        <v>379562.82</v>
      </c>
      <c r="AI33" s="26">
        <v>425110.35840000003</v>
      </c>
      <c r="AJ33" s="19">
        <v>0</v>
      </c>
      <c r="AK33" s="19">
        <v>0</v>
      </c>
      <c r="AL33" s="19">
        <v>0</v>
      </c>
      <c r="AM33" s="19">
        <v>0</v>
      </c>
      <c r="AN33" s="19">
        <v>0</v>
      </c>
      <c r="AO33" s="19">
        <v>0</v>
      </c>
      <c r="AP33" s="19">
        <v>0</v>
      </c>
      <c r="AQ33" s="19">
        <v>0</v>
      </c>
      <c r="AR33" s="19">
        <v>0</v>
      </c>
      <c r="AS33" s="19">
        <v>0</v>
      </c>
      <c r="AT33" s="19">
        <v>0</v>
      </c>
      <c r="AU33" s="19">
        <v>0</v>
      </c>
      <c r="AV33" s="64">
        <f t="shared" si="0"/>
        <v>193</v>
      </c>
      <c r="AW33" s="41">
        <v>0</v>
      </c>
      <c r="AX33" s="41">
        <f t="shared" si="15"/>
        <v>0</v>
      </c>
      <c r="AY33" s="5" t="s">
        <v>203</v>
      </c>
      <c r="AZ33" s="5"/>
      <c r="BA33" s="5"/>
      <c r="BB33" s="5"/>
      <c r="BC33" s="5" t="s">
        <v>212</v>
      </c>
      <c r="BD33" s="5" t="s">
        <v>212</v>
      </c>
      <c r="BE33" s="5"/>
      <c r="BF33" s="5"/>
      <c r="BG33" s="5"/>
      <c r="BH33" s="5"/>
      <c r="BI33" s="5"/>
      <c r="BJ33" s="167"/>
      <c r="BK33" s="289">
        <v>14.2</v>
      </c>
    </row>
    <row r="34" spans="1:63" s="165" customFormat="1" ht="12.95" customHeight="1" x14ac:dyDescent="0.25">
      <c r="A34" s="15" t="s">
        <v>191</v>
      </c>
      <c r="B34" s="15"/>
      <c r="C34" s="4" t="s">
        <v>649</v>
      </c>
      <c r="D34" s="15"/>
      <c r="E34" s="210" t="s">
        <v>210</v>
      </c>
      <c r="F34" s="89" t="s">
        <v>211</v>
      </c>
      <c r="G34" s="89" t="s">
        <v>194</v>
      </c>
      <c r="H34" s="89" t="s">
        <v>208</v>
      </c>
      <c r="I34" s="90" t="s">
        <v>143</v>
      </c>
      <c r="J34" s="90" t="s">
        <v>149</v>
      </c>
      <c r="K34" s="90" t="s">
        <v>196</v>
      </c>
      <c r="L34" s="89">
        <v>30</v>
      </c>
      <c r="M34" s="91" t="s">
        <v>197</v>
      </c>
      <c r="N34" s="91" t="s">
        <v>198</v>
      </c>
      <c r="O34" s="92" t="s">
        <v>166</v>
      </c>
      <c r="P34" s="90" t="s">
        <v>125</v>
      </c>
      <c r="Q34" s="93" t="s">
        <v>122</v>
      </c>
      <c r="R34" s="94" t="s">
        <v>200</v>
      </c>
      <c r="S34" s="94" t="s">
        <v>201</v>
      </c>
      <c r="T34" s="90"/>
      <c r="U34" s="91" t="s">
        <v>398</v>
      </c>
      <c r="V34" s="90" t="s">
        <v>146</v>
      </c>
      <c r="W34" s="90" t="s">
        <v>76</v>
      </c>
      <c r="X34" s="90" t="s">
        <v>106</v>
      </c>
      <c r="Y34" s="90" t="s">
        <v>56</v>
      </c>
      <c r="Z34" s="95" t="s">
        <v>202</v>
      </c>
      <c r="AA34" s="91" t="s">
        <v>138</v>
      </c>
      <c r="AB34" s="96">
        <v>167</v>
      </c>
      <c r="AC34" s="96">
        <v>14598.57</v>
      </c>
      <c r="AD34" s="97">
        <f t="shared" ref="AD34" si="16">AB34*AC34</f>
        <v>2437961.19</v>
      </c>
      <c r="AE34" s="97">
        <f t="shared" ref="AE34" si="17">AD34*1.12</f>
        <v>2730516.5328000002</v>
      </c>
      <c r="AF34" s="96">
        <v>26</v>
      </c>
      <c r="AG34" s="96">
        <v>14598.57</v>
      </c>
      <c r="AH34" s="97">
        <f t="shared" ref="AH34" si="18">AF34*AG34</f>
        <v>379562.82</v>
      </c>
      <c r="AI34" s="97">
        <f t="shared" ref="AI34" si="19">AH34*1.12</f>
        <v>425110.35840000003</v>
      </c>
      <c r="AJ34" s="98">
        <v>0</v>
      </c>
      <c r="AK34" s="98">
        <v>0</v>
      </c>
      <c r="AL34" s="98">
        <v>0</v>
      </c>
      <c r="AM34" s="98">
        <v>0</v>
      </c>
      <c r="AN34" s="98">
        <v>0</v>
      </c>
      <c r="AO34" s="98">
        <v>0</v>
      </c>
      <c r="AP34" s="98">
        <v>0</v>
      </c>
      <c r="AQ34" s="98">
        <v>0</v>
      </c>
      <c r="AR34" s="98">
        <v>0</v>
      </c>
      <c r="AS34" s="98">
        <v>0</v>
      </c>
      <c r="AT34" s="98">
        <v>0</v>
      </c>
      <c r="AU34" s="98">
        <v>0</v>
      </c>
      <c r="AV34" s="99">
        <f t="shared" si="0"/>
        <v>193</v>
      </c>
      <c r="AW34" s="41">
        <v>0</v>
      </c>
      <c r="AX34" s="41">
        <f t="shared" si="15"/>
        <v>0</v>
      </c>
      <c r="AY34" s="91" t="s">
        <v>203</v>
      </c>
      <c r="AZ34" s="91"/>
      <c r="BA34" s="91"/>
      <c r="BB34" s="91"/>
      <c r="BC34" s="91" t="s">
        <v>212</v>
      </c>
      <c r="BD34" s="91" t="s">
        <v>212</v>
      </c>
      <c r="BE34" s="91"/>
      <c r="BF34" s="91"/>
      <c r="BG34" s="91"/>
      <c r="BH34" s="91"/>
      <c r="BI34" s="91"/>
      <c r="BJ34" s="167"/>
      <c r="BK34" s="27">
        <v>14</v>
      </c>
    </row>
    <row r="35" spans="1:63" s="187" customFormat="1" ht="12.95" customHeight="1" x14ac:dyDescent="0.25">
      <c r="A35" s="158" t="s">
        <v>191</v>
      </c>
      <c r="B35" s="158">
        <v>270005786</v>
      </c>
      <c r="C35" s="158" t="s">
        <v>655</v>
      </c>
      <c r="D35" s="158"/>
      <c r="E35" s="158" t="s">
        <v>210</v>
      </c>
      <c r="F35" s="179" t="s">
        <v>211</v>
      </c>
      <c r="G35" s="179" t="s">
        <v>194</v>
      </c>
      <c r="H35" s="179" t="s">
        <v>208</v>
      </c>
      <c r="I35" s="180" t="s">
        <v>143</v>
      </c>
      <c r="J35" s="180" t="s">
        <v>149</v>
      </c>
      <c r="K35" s="180" t="s">
        <v>196</v>
      </c>
      <c r="L35" s="179">
        <v>30</v>
      </c>
      <c r="M35" s="181" t="s">
        <v>197</v>
      </c>
      <c r="N35" s="181" t="s">
        <v>198</v>
      </c>
      <c r="O35" s="152" t="s">
        <v>166</v>
      </c>
      <c r="P35" s="180" t="s">
        <v>125</v>
      </c>
      <c r="Q35" s="182" t="s">
        <v>122</v>
      </c>
      <c r="R35" s="183" t="s">
        <v>200</v>
      </c>
      <c r="S35" s="183" t="s">
        <v>201</v>
      </c>
      <c r="T35" s="180"/>
      <c r="U35" s="181" t="s">
        <v>398</v>
      </c>
      <c r="V35" s="180" t="s">
        <v>146</v>
      </c>
      <c r="W35" s="180" t="s">
        <v>76</v>
      </c>
      <c r="X35" s="180" t="s">
        <v>106</v>
      </c>
      <c r="Y35" s="180" t="s">
        <v>56</v>
      </c>
      <c r="Z35" s="184" t="s">
        <v>202</v>
      </c>
      <c r="AA35" s="181" t="s">
        <v>138</v>
      </c>
      <c r="AB35" s="188">
        <v>32</v>
      </c>
      <c r="AC35" s="185">
        <v>11824.84</v>
      </c>
      <c r="AD35" s="185">
        <v>378394.88</v>
      </c>
      <c r="AE35" s="185">
        <v>423802.26560000004</v>
      </c>
      <c r="AF35" s="185">
        <v>26</v>
      </c>
      <c r="AG35" s="185">
        <v>14598.57</v>
      </c>
      <c r="AH35" s="185">
        <v>379562.82</v>
      </c>
      <c r="AI35" s="185">
        <v>425110.35840000003</v>
      </c>
      <c r="AJ35" s="186">
        <v>0</v>
      </c>
      <c r="AK35" s="186">
        <v>0</v>
      </c>
      <c r="AL35" s="186">
        <v>0</v>
      </c>
      <c r="AM35" s="186">
        <v>0</v>
      </c>
      <c r="AN35" s="186">
        <v>0</v>
      </c>
      <c r="AO35" s="186">
        <v>0</v>
      </c>
      <c r="AP35" s="186">
        <v>0</v>
      </c>
      <c r="AQ35" s="186">
        <v>0</v>
      </c>
      <c r="AR35" s="186">
        <v>0</v>
      </c>
      <c r="AS35" s="186">
        <v>0</v>
      </c>
      <c r="AT35" s="186">
        <v>0</v>
      </c>
      <c r="AU35" s="186">
        <v>0</v>
      </c>
      <c r="AV35" s="186">
        <f t="shared" si="0"/>
        <v>58</v>
      </c>
      <c r="AW35" s="185">
        <f t="shared" ref="AW35" si="20">AD35+AH35+AL35+AP35+AT35</f>
        <v>757957.7</v>
      </c>
      <c r="AX35" s="185">
        <f t="shared" ref="AX35" si="21">AW35*1.12</f>
        <v>848912.62400000007</v>
      </c>
      <c r="AY35" s="181" t="s">
        <v>203</v>
      </c>
      <c r="AZ35" s="181"/>
      <c r="BA35" s="181"/>
      <c r="BB35" s="181"/>
      <c r="BC35" s="181" t="s">
        <v>212</v>
      </c>
      <c r="BD35" s="181" t="s">
        <v>212</v>
      </c>
      <c r="BE35" s="181"/>
      <c r="BF35" s="181"/>
      <c r="BG35" s="181"/>
      <c r="BH35" s="181"/>
      <c r="BI35" s="181"/>
      <c r="BJ35" s="167"/>
      <c r="BK35" s="32" t="s">
        <v>653</v>
      </c>
    </row>
    <row r="36" spans="1:63" s="165" customFormat="1" ht="12.95" customHeight="1" x14ac:dyDescent="0.25">
      <c r="A36" s="15" t="s">
        <v>191</v>
      </c>
      <c r="B36" s="15"/>
      <c r="C36" s="4" t="s">
        <v>213</v>
      </c>
      <c r="D36" s="15"/>
      <c r="E36" s="206" t="s">
        <v>213</v>
      </c>
      <c r="F36" s="22" t="s">
        <v>214</v>
      </c>
      <c r="G36" s="22" t="s">
        <v>194</v>
      </c>
      <c r="H36" s="22" t="s">
        <v>215</v>
      </c>
      <c r="I36" s="23" t="s">
        <v>143</v>
      </c>
      <c r="J36" s="23" t="s">
        <v>149</v>
      </c>
      <c r="K36" s="23" t="s">
        <v>196</v>
      </c>
      <c r="L36" s="22">
        <v>30</v>
      </c>
      <c r="M36" s="5" t="s">
        <v>197</v>
      </c>
      <c r="N36" s="5" t="s">
        <v>198</v>
      </c>
      <c r="O36" s="5" t="s">
        <v>199</v>
      </c>
      <c r="P36" s="23" t="s">
        <v>125</v>
      </c>
      <c r="Q36" s="24" t="s">
        <v>122</v>
      </c>
      <c r="R36" s="25" t="s">
        <v>200</v>
      </c>
      <c r="S36" s="25" t="s">
        <v>201</v>
      </c>
      <c r="T36" s="23"/>
      <c r="U36" s="5" t="s">
        <v>126</v>
      </c>
      <c r="V36" s="23" t="s">
        <v>146</v>
      </c>
      <c r="W36" s="23" t="s">
        <v>76</v>
      </c>
      <c r="X36" s="23" t="s">
        <v>106</v>
      </c>
      <c r="Y36" s="23" t="s">
        <v>56</v>
      </c>
      <c r="Z36" s="39" t="s">
        <v>202</v>
      </c>
      <c r="AA36" s="5" t="s">
        <v>138</v>
      </c>
      <c r="AB36" s="26">
        <v>2409</v>
      </c>
      <c r="AC36" s="26">
        <v>14326.11</v>
      </c>
      <c r="AD36" s="26">
        <v>34511598.990000002</v>
      </c>
      <c r="AE36" s="26">
        <v>38652990.868800007</v>
      </c>
      <c r="AF36" s="26">
        <v>2180</v>
      </c>
      <c r="AG36" s="26">
        <v>14326.11</v>
      </c>
      <c r="AH36" s="26">
        <v>31230919.800000001</v>
      </c>
      <c r="AI36" s="26">
        <v>34978630.176000006</v>
      </c>
      <c r="AJ36" s="19">
        <v>0</v>
      </c>
      <c r="AK36" s="19">
        <v>0</v>
      </c>
      <c r="AL36" s="19">
        <v>0</v>
      </c>
      <c r="AM36" s="19">
        <v>0</v>
      </c>
      <c r="AN36" s="19">
        <v>0</v>
      </c>
      <c r="AO36" s="19">
        <v>0</v>
      </c>
      <c r="AP36" s="19">
        <v>0</v>
      </c>
      <c r="AQ36" s="19">
        <v>0</v>
      </c>
      <c r="AR36" s="19">
        <v>0</v>
      </c>
      <c r="AS36" s="19">
        <v>0</v>
      </c>
      <c r="AT36" s="19">
        <v>0</v>
      </c>
      <c r="AU36" s="19">
        <v>0</v>
      </c>
      <c r="AV36" s="41">
        <f t="shared" si="0"/>
        <v>4589</v>
      </c>
      <c r="AW36" s="41">
        <v>0</v>
      </c>
      <c r="AX36" s="41">
        <f t="shared" ref="AX36:AX38" si="22">AW36*1.12</f>
        <v>0</v>
      </c>
      <c r="AY36" s="5" t="s">
        <v>203</v>
      </c>
      <c r="AZ36" s="5"/>
      <c r="BA36" s="5"/>
      <c r="BB36" s="5"/>
      <c r="BC36" s="5" t="s">
        <v>216</v>
      </c>
      <c r="BD36" s="5" t="s">
        <v>216</v>
      </c>
      <c r="BE36" s="5"/>
      <c r="BF36" s="5"/>
      <c r="BG36" s="5"/>
      <c r="BH36" s="5"/>
      <c r="BI36" s="5"/>
      <c r="BJ36" s="167"/>
      <c r="BK36" s="27"/>
    </row>
    <row r="37" spans="1:63" s="165" customFormat="1" ht="12.95" customHeight="1" x14ac:dyDescent="0.25">
      <c r="A37" s="15" t="s">
        <v>191</v>
      </c>
      <c r="B37" s="15"/>
      <c r="C37" s="4" t="s">
        <v>401</v>
      </c>
      <c r="D37" s="65"/>
      <c r="E37" s="4" t="s">
        <v>213</v>
      </c>
      <c r="F37" s="22" t="s">
        <v>214</v>
      </c>
      <c r="G37" s="22" t="s">
        <v>194</v>
      </c>
      <c r="H37" s="22" t="s">
        <v>215</v>
      </c>
      <c r="I37" s="23" t="s">
        <v>143</v>
      </c>
      <c r="J37" s="23" t="s">
        <v>149</v>
      </c>
      <c r="K37" s="23" t="s">
        <v>196</v>
      </c>
      <c r="L37" s="22">
        <v>30</v>
      </c>
      <c r="M37" s="5" t="s">
        <v>197</v>
      </c>
      <c r="N37" s="5" t="s">
        <v>198</v>
      </c>
      <c r="O37" s="1" t="s">
        <v>126</v>
      </c>
      <c r="P37" s="23" t="s">
        <v>125</v>
      </c>
      <c r="Q37" s="24" t="s">
        <v>122</v>
      </c>
      <c r="R37" s="25" t="s">
        <v>200</v>
      </c>
      <c r="S37" s="25" t="s">
        <v>201</v>
      </c>
      <c r="T37" s="23"/>
      <c r="U37" s="5" t="s">
        <v>398</v>
      </c>
      <c r="V37" s="23" t="s">
        <v>146</v>
      </c>
      <c r="W37" s="23" t="s">
        <v>76</v>
      </c>
      <c r="X37" s="23" t="s">
        <v>106</v>
      </c>
      <c r="Y37" s="23" t="s">
        <v>56</v>
      </c>
      <c r="Z37" s="39" t="s">
        <v>202</v>
      </c>
      <c r="AA37" s="5" t="s">
        <v>138</v>
      </c>
      <c r="AB37" s="26">
        <v>2409</v>
      </c>
      <c r="AC37" s="26">
        <v>14326.11</v>
      </c>
      <c r="AD37" s="26">
        <v>34511598.990000002</v>
      </c>
      <c r="AE37" s="26">
        <v>38652990.868800007</v>
      </c>
      <c r="AF37" s="26">
        <v>2180</v>
      </c>
      <c r="AG37" s="26">
        <v>14326.11</v>
      </c>
      <c r="AH37" s="26">
        <v>31230919.800000001</v>
      </c>
      <c r="AI37" s="26">
        <v>34978630.176000006</v>
      </c>
      <c r="AJ37" s="19">
        <v>0</v>
      </c>
      <c r="AK37" s="19">
        <v>0</v>
      </c>
      <c r="AL37" s="19">
        <v>0</v>
      </c>
      <c r="AM37" s="19">
        <v>0</v>
      </c>
      <c r="AN37" s="19">
        <v>0</v>
      </c>
      <c r="AO37" s="19">
        <v>0</v>
      </c>
      <c r="AP37" s="19">
        <v>0</v>
      </c>
      <c r="AQ37" s="19">
        <v>0</v>
      </c>
      <c r="AR37" s="19">
        <v>0</v>
      </c>
      <c r="AS37" s="19">
        <v>0</v>
      </c>
      <c r="AT37" s="19">
        <v>0</v>
      </c>
      <c r="AU37" s="19">
        <v>0</v>
      </c>
      <c r="AV37" s="64">
        <f t="shared" si="0"/>
        <v>4589</v>
      </c>
      <c r="AW37" s="41">
        <v>0</v>
      </c>
      <c r="AX37" s="41">
        <f t="shared" si="22"/>
        <v>0</v>
      </c>
      <c r="AY37" s="5" t="s">
        <v>203</v>
      </c>
      <c r="AZ37" s="5"/>
      <c r="BA37" s="5"/>
      <c r="BB37" s="5"/>
      <c r="BC37" s="5" t="s">
        <v>216</v>
      </c>
      <c r="BD37" s="5" t="s">
        <v>216</v>
      </c>
      <c r="BE37" s="5"/>
      <c r="BF37" s="5"/>
      <c r="BG37" s="5"/>
      <c r="BH37" s="5"/>
      <c r="BI37" s="5"/>
      <c r="BJ37" s="167"/>
      <c r="BK37" s="289">
        <v>14.2</v>
      </c>
    </row>
    <row r="38" spans="1:63" s="165" customFormat="1" ht="12.95" customHeight="1" x14ac:dyDescent="0.25">
      <c r="A38" s="88" t="s">
        <v>191</v>
      </c>
      <c r="B38" s="88"/>
      <c r="C38" s="173" t="s">
        <v>650</v>
      </c>
      <c r="D38" s="100"/>
      <c r="E38" s="173" t="s">
        <v>213</v>
      </c>
      <c r="F38" s="89" t="s">
        <v>214</v>
      </c>
      <c r="G38" s="89" t="s">
        <v>194</v>
      </c>
      <c r="H38" s="89" t="s">
        <v>215</v>
      </c>
      <c r="I38" s="90" t="s">
        <v>143</v>
      </c>
      <c r="J38" s="90" t="s">
        <v>149</v>
      </c>
      <c r="K38" s="90" t="s">
        <v>196</v>
      </c>
      <c r="L38" s="89">
        <v>30</v>
      </c>
      <c r="M38" s="91" t="s">
        <v>197</v>
      </c>
      <c r="N38" s="91" t="s">
        <v>198</v>
      </c>
      <c r="O38" s="92" t="s">
        <v>166</v>
      </c>
      <c r="P38" s="90" t="s">
        <v>125</v>
      </c>
      <c r="Q38" s="93" t="s">
        <v>122</v>
      </c>
      <c r="R38" s="94" t="s">
        <v>200</v>
      </c>
      <c r="S38" s="94" t="s">
        <v>201</v>
      </c>
      <c r="T38" s="90"/>
      <c r="U38" s="91" t="s">
        <v>398</v>
      </c>
      <c r="V38" s="90" t="s">
        <v>146</v>
      </c>
      <c r="W38" s="90" t="s">
        <v>76</v>
      </c>
      <c r="X38" s="90" t="s">
        <v>106</v>
      </c>
      <c r="Y38" s="90" t="s">
        <v>56</v>
      </c>
      <c r="Z38" s="95" t="s">
        <v>202</v>
      </c>
      <c r="AA38" s="91" t="s">
        <v>138</v>
      </c>
      <c r="AB38" s="96">
        <v>2409</v>
      </c>
      <c r="AC38" s="96">
        <v>14326.11</v>
      </c>
      <c r="AD38" s="97">
        <f t="shared" ref="AD38" si="23">AB38*AC38</f>
        <v>34511598.990000002</v>
      </c>
      <c r="AE38" s="97">
        <f t="shared" ref="AE38" si="24">AD38*1.12</f>
        <v>38652990.868800007</v>
      </c>
      <c r="AF38" s="96">
        <v>2180</v>
      </c>
      <c r="AG38" s="96">
        <v>14326.11</v>
      </c>
      <c r="AH38" s="97">
        <f t="shared" ref="AH38" si="25">AF38*AG38</f>
        <v>31230919.800000001</v>
      </c>
      <c r="AI38" s="97">
        <f t="shared" ref="AI38" si="26">AH38*1.12</f>
        <v>34978630.176000006</v>
      </c>
      <c r="AJ38" s="98">
        <v>0</v>
      </c>
      <c r="AK38" s="98">
        <v>0</v>
      </c>
      <c r="AL38" s="98">
        <v>0</v>
      </c>
      <c r="AM38" s="98">
        <v>0</v>
      </c>
      <c r="AN38" s="98">
        <v>0</v>
      </c>
      <c r="AO38" s="98">
        <v>0</v>
      </c>
      <c r="AP38" s="98">
        <v>0</v>
      </c>
      <c r="AQ38" s="98">
        <v>0</v>
      </c>
      <c r="AR38" s="98">
        <v>0</v>
      </c>
      <c r="AS38" s="98">
        <v>0</v>
      </c>
      <c r="AT38" s="98">
        <v>0</v>
      </c>
      <c r="AU38" s="98">
        <v>0</v>
      </c>
      <c r="AV38" s="99">
        <f t="shared" si="0"/>
        <v>4589</v>
      </c>
      <c r="AW38" s="41">
        <v>0</v>
      </c>
      <c r="AX38" s="41">
        <f t="shared" si="22"/>
        <v>0</v>
      </c>
      <c r="AY38" s="91" t="s">
        <v>203</v>
      </c>
      <c r="AZ38" s="91"/>
      <c r="BA38" s="91"/>
      <c r="BB38" s="91"/>
      <c r="BC38" s="91" t="s">
        <v>216</v>
      </c>
      <c r="BD38" s="91" t="s">
        <v>216</v>
      </c>
      <c r="BE38" s="91"/>
      <c r="BF38" s="91"/>
      <c r="BG38" s="91"/>
      <c r="BH38" s="91"/>
      <c r="BI38" s="91"/>
      <c r="BJ38" s="167"/>
      <c r="BK38" s="27">
        <v>14</v>
      </c>
    </row>
    <row r="39" spans="1:63" s="187" customFormat="1" ht="12.95" customHeight="1" x14ac:dyDescent="0.25">
      <c r="A39" s="158" t="s">
        <v>191</v>
      </c>
      <c r="B39" s="158">
        <v>270006594</v>
      </c>
      <c r="C39" s="158" t="s">
        <v>656</v>
      </c>
      <c r="D39" s="158"/>
      <c r="E39" s="158" t="s">
        <v>213</v>
      </c>
      <c r="F39" s="179" t="s">
        <v>214</v>
      </c>
      <c r="G39" s="179" t="s">
        <v>194</v>
      </c>
      <c r="H39" s="179" t="s">
        <v>215</v>
      </c>
      <c r="I39" s="180" t="s">
        <v>143</v>
      </c>
      <c r="J39" s="180" t="s">
        <v>149</v>
      </c>
      <c r="K39" s="180" t="s">
        <v>196</v>
      </c>
      <c r="L39" s="179">
        <v>30</v>
      </c>
      <c r="M39" s="181" t="s">
        <v>197</v>
      </c>
      <c r="N39" s="181" t="s">
        <v>198</v>
      </c>
      <c r="O39" s="152" t="s">
        <v>166</v>
      </c>
      <c r="P39" s="180" t="s">
        <v>125</v>
      </c>
      <c r="Q39" s="182" t="s">
        <v>122</v>
      </c>
      <c r="R39" s="183" t="s">
        <v>200</v>
      </c>
      <c r="S39" s="183" t="s">
        <v>201</v>
      </c>
      <c r="T39" s="180"/>
      <c r="U39" s="181" t="s">
        <v>398</v>
      </c>
      <c r="V39" s="180" t="s">
        <v>146</v>
      </c>
      <c r="W39" s="180" t="s">
        <v>76</v>
      </c>
      <c r="X39" s="180" t="s">
        <v>106</v>
      </c>
      <c r="Y39" s="180" t="s">
        <v>56</v>
      </c>
      <c r="Z39" s="184" t="s">
        <v>202</v>
      </c>
      <c r="AA39" s="181" t="s">
        <v>138</v>
      </c>
      <c r="AB39" s="185">
        <v>1219</v>
      </c>
      <c r="AC39" s="185">
        <v>12177.19</v>
      </c>
      <c r="AD39" s="185">
        <v>14843994.610000001</v>
      </c>
      <c r="AE39" s="185">
        <v>16625273.963200003</v>
      </c>
      <c r="AF39" s="185">
        <v>2180</v>
      </c>
      <c r="AG39" s="185">
        <v>14326.11</v>
      </c>
      <c r="AH39" s="185">
        <v>31230919.800000001</v>
      </c>
      <c r="AI39" s="185">
        <v>34978630.176000006</v>
      </c>
      <c r="AJ39" s="186">
        <v>0</v>
      </c>
      <c r="AK39" s="186">
        <v>0</v>
      </c>
      <c r="AL39" s="186">
        <v>0</v>
      </c>
      <c r="AM39" s="186">
        <v>0</v>
      </c>
      <c r="AN39" s="186">
        <v>0</v>
      </c>
      <c r="AO39" s="186">
        <v>0</v>
      </c>
      <c r="AP39" s="186">
        <v>0</v>
      </c>
      <c r="AQ39" s="186">
        <v>0</v>
      </c>
      <c r="AR39" s="186">
        <v>0</v>
      </c>
      <c r="AS39" s="186">
        <v>0</v>
      </c>
      <c r="AT39" s="186">
        <v>0</v>
      </c>
      <c r="AU39" s="186">
        <v>0</v>
      </c>
      <c r="AV39" s="186">
        <f t="shared" si="0"/>
        <v>3399</v>
      </c>
      <c r="AW39" s="185">
        <f t="shared" ref="AW39" si="27">AD39+AH39+AL39+AP39+AT39</f>
        <v>46074914.410000004</v>
      </c>
      <c r="AX39" s="185">
        <f t="shared" ref="AX39:AX138" si="28">AW39*1.12</f>
        <v>51603904.139200009</v>
      </c>
      <c r="AY39" s="181" t="s">
        <v>203</v>
      </c>
      <c r="AZ39" s="181"/>
      <c r="BA39" s="181"/>
      <c r="BB39" s="181"/>
      <c r="BC39" s="181" t="s">
        <v>216</v>
      </c>
      <c r="BD39" s="181" t="s">
        <v>216</v>
      </c>
      <c r="BE39" s="181"/>
      <c r="BF39" s="181"/>
      <c r="BG39" s="181"/>
      <c r="BH39" s="181"/>
      <c r="BI39" s="181"/>
      <c r="BJ39" s="167"/>
      <c r="BK39" s="32" t="s">
        <v>653</v>
      </c>
    </row>
    <row r="40" spans="1:63" s="164" customFormat="1" ht="12.95" customHeight="1" x14ac:dyDescent="0.25">
      <c r="A40" s="66" t="s">
        <v>405</v>
      </c>
      <c r="B40" s="67"/>
      <c r="C40" s="189" t="s">
        <v>466</v>
      </c>
      <c r="D40" s="67"/>
      <c r="E40" s="211"/>
      <c r="F40" s="68" t="s">
        <v>406</v>
      </c>
      <c r="G40" s="68" t="s">
        <v>407</v>
      </c>
      <c r="H40" s="12" t="s">
        <v>408</v>
      </c>
      <c r="I40" s="25" t="s">
        <v>143</v>
      </c>
      <c r="J40" s="1" t="s">
        <v>149</v>
      </c>
      <c r="K40" s="25" t="s">
        <v>196</v>
      </c>
      <c r="L40" s="24">
        <v>30</v>
      </c>
      <c r="M40" s="69" t="s">
        <v>197</v>
      </c>
      <c r="N40" s="70" t="s">
        <v>365</v>
      </c>
      <c r="O40" s="24" t="s">
        <v>126</v>
      </c>
      <c r="P40" s="25" t="s">
        <v>125</v>
      </c>
      <c r="Q40" s="24" t="s">
        <v>122</v>
      </c>
      <c r="R40" s="25" t="s">
        <v>200</v>
      </c>
      <c r="S40" s="25" t="s">
        <v>201</v>
      </c>
      <c r="T40" s="24"/>
      <c r="U40" s="24" t="s">
        <v>398</v>
      </c>
      <c r="V40" s="24" t="s">
        <v>146</v>
      </c>
      <c r="W40" s="9">
        <v>30</v>
      </c>
      <c r="X40" s="9">
        <v>60</v>
      </c>
      <c r="Y40" s="16">
        <v>10</v>
      </c>
      <c r="Z40" s="12" t="s">
        <v>409</v>
      </c>
      <c r="AA40" s="5" t="s">
        <v>138</v>
      </c>
      <c r="AB40" s="71">
        <v>0.2</v>
      </c>
      <c r="AC40" s="190">
        <v>1117338.76</v>
      </c>
      <c r="AD40" s="71">
        <f>AC40*AB40</f>
        <v>223467.75200000001</v>
      </c>
      <c r="AE40" s="71">
        <f>AD40*1.12</f>
        <v>250283.88224000004</v>
      </c>
      <c r="AF40" s="71">
        <v>0.2</v>
      </c>
      <c r="AG40" s="190">
        <v>1117338.76</v>
      </c>
      <c r="AH40" s="71">
        <f>AG40*AF40</f>
        <v>223467.75200000001</v>
      </c>
      <c r="AI40" s="71">
        <f>AH40*1.12</f>
        <v>250283.88224000004</v>
      </c>
      <c r="AJ40" s="19">
        <v>0</v>
      </c>
      <c r="AK40" s="19">
        <v>0</v>
      </c>
      <c r="AL40" s="19">
        <v>0</v>
      </c>
      <c r="AM40" s="19">
        <v>0</v>
      </c>
      <c r="AN40" s="19">
        <v>0</v>
      </c>
      <c r="AO40" s="19">
        <v>0</v>
      </c>
      <c r="AP40" s="19">
        <v>0</v>
      </c>
      <c r="AQ40" s="19">
        <v>0</v>
      </c>
      <c r="AR40" s="19">
        <v>0</v>
      </c>
      <c r="AS40" s="19">
        <v>0</v>
      </c>
      <c r="AT40" s="19">
        <v>0</v>
      </c>
      <c r="AU40" s="19">
        <v>0</v>
      </c>
      <c r="AV40" s="64">
        <f t="shared" si="0"/>
        <v>0.4</v>
      </c>
      <c r="AW40" s="41">
        <v>0</v>
      </c>
      <c r="AX40" s="41">
        <f t="shared" si="28"/>
        <v>0</v>
      </c>
      <c r="AY40" s="4" t="s">
        <v>203</v>
      </c>
      <c r="AZ40" s="25"/>
      <c r="BA40" s="25"/>
      <c r="BB40" s="44"/>
      <c r="BC40" s="12" t="s">
        <v>410</v>
      </c>
      <c r="BD40" s="12" t="s">
        <v>410</v>
      </c>
      <c r="BE40" s="44"/>
      <c r="BF40" s="44"/>
      <c r="BG40" s="44"/>
      <c r="BH40" s="44"/>
      <c r="BI40" s="44"/>
      <c r="BJ40" s="87"/>
      <c r="BK40" s="87"/>
    </row>
    <row r="41" spans="1:63" s="164" customFormat="1" ht="12.95" customHeight="1" x14ac:dyDescent="0.25">
      <c r="A41" s="66" t="s">
        <v>405</v>
      </c>
      <c r="B41" s="101"/>
      <c r="C41" s="191" t="s">
        <v>549</v>
      </c>
      <c r="D41" s="101"/>
      <c r="E41" s="211"/>
      <c r="F41" s="68" t="s">
        <v>406</v>
      </c>
      <c r="G41" s="68" t="s">
        <v>407</v>
      </c>
      <c r="H41" s="12" t="s">
        <v>408</v>
      </c>
      <c r="I41" s="25" t="s">
        <v>143</v>
      </c>
      <c r="J41" s="1" t="s">
        <v>149</v>
      </c>
      <c r="K41" s="25" t="s">
        <v>196</v>
      </c>
      <c r="L41" s="24">
        <v>30</v>
      </c>
      <c r="M41" s="69" t="s">
        <v>197</v>
      </c>
      <c r="N41" s="70" t="s">
        <v>365</v>
      </c>
      <c r="O41" s="1" t="s">
        <v>166</v>
      </c>
      <c r="P41" s="25" t="s">
        <v>125</v>
      </c>
      <c r="Q41" s="24" t="s">
        <v>122</v>
      </c>
      <c r="R41" s="25" t="s">
        <v>200</v>
      </c>
      <c r="S41" s="25" t="s">
        <v>201</v>
      </c>
      <c r="T41" s="24"/>
      <c r="U41" s="24" t="s">
        <v>398</v>
      </c>
      <c r="V41" s="24" t="s">
        <v>146</v>
      </c>
      <c r="W41" s="9">
        <v>30</v>
      </c>
      <c r="X41" s="9">
        <v>60</v>
      </c>
      <c r="Y41" s="16">
        <v>10</v>
      </c>
      <c r="Z41" s="12" t="s">
        <v>409</v>
      </c>
      <c r="AA41" s="5" t="s">
        <v>138</v>
      </c>
      <c r="AB41" s="102">
        <v>0.2</v>
      </c>
      <c r="AC41" s="192">
        <v>1117338.76</v>
      </c>
      <c r="AD41" s="103">
        <f t="shared" ref="AD41" si="29">AB41*AC41</f>
        <v>223467.75200000001</v>
      </c>
      <c r="AE41" s="103">
        <f t="shared" ref="AE41" si="30">AD41*1.12</f>
        <v>250283.88224000004</v>
      </c>
      <c r="AF41" s="104">
        <v>0.2</v>
      </c>
      <c r="AG41" s="192">
        <v>1117338.76</v>
      </c>
      <c r="AH41" s="103">
        <f t="shared" ref="AH41" si="31">AF41*AG41</f>
        <v>223467.75200000001</v>
      </c>
      <c r="AI41" s="103">
        <f t="shared" ref="AI41" si="32">AH41*1.12</f>
        <v>250283.88224000004</v>
      </c>
      <c r="AJ41" s="105">
        <v>0</v>
      </c>
      <c r="AK41" s="105">
        <v>0</v>
      </c>
      <c r="AL41" s="105">
        <v>0</v>
      </c>
      <c r="AM41" s="105">
        <v>0</v>
      </c>
      <c r="AN41" s="105">
        <v>0</v>
      </c>
      <c r="AO41" s="105">
        <v>0</v>
      </c>
      <c r="AP41" s="105">
        <v>0</v>
      </c>
      <c r="AQ41" s="105">
        <v>0</v>
      </c>
      <c r="AR41" s="105">
        <v>0</v>
      </c>
      <c r="AS41" s="105">
        <v>0</v>
      </c>
      <c r="AT41" s="105">
        <v>0</v>
      </c>
      <c r="AU41" s="105">
        <v>0</v>
      </c>
      <c r="AV41" s="106">
        <f t="shared" si="0"/>
        <v>0.4</v>
      </c>
      <c r="AW41" s="41">
        <v>0</v>
      </c>
      <c r="AX41" s="41">
        <f t="shared" si="28"/>
        <v>0</v>
      </c>
      <c r="AY41" s="107" t="s">
        <v>203</v>
      </c>
      <c r="AZ41" s="108"/>
      <c r="BA41" s="108"/>
      <c r="BB41" s="110"/>
      <c r="BC41" s="109" t="s">
        <v>410</v>
      </c>
      <c r="BD41" s="109" t="s">
        <v>410</v>
      </c>
      <c r="BE41" s="110"/>
      <c r="BF41" s="110"/>
      <c r="BG41" s="110"/>
      <c r="BH41" s="110"/>
      <c r="BI41" s="110"/>
      <c r="BJ41" s="87"/>
      <c r="BK41" s="27">
        <v>14</v>
      </c>
    </row>
    <row r="42" spans="1:63" s="187" customFormat="1" ht="12.95" customHeight="1" x14ac:dyDescent="0.25">
      <c r="A42" s="182" t="s">
        <v>405</v>
      </c>
      <c r="B42" s="158">
        <v>210000035</v>
      </c>
      <c r="C42" s="158" t="s">
        <v>657</v>
      </c>
      <c r="D42" s="158"/>
      <c r="E42" s="212"/>
      <c r="F42" s="193" t="s">
        <v>406</v>
      </c>
      <c r="G42" s="193" t="s">
        <v>407</v>
      </c>
      <c r="H42" s="193" t="s">
        <v>408</v>
      </c>
      <c r="I42" s="183" t="s">
        <v>143</v>
      </c>
      <c r="J42" s="152" t="s">
        <v>149</v>
      </c>
      <c r="K42" s="183" t="s">
        <v>196</v>
      </c>
      <c r="L42" s="182">
        <v>30</v>
      </c>
      <c r="M42" s="153" t="s">
        <v>197</v>
      </c>
      <c r="N42" s="194" t="s">
        <v>365</v>
      </c>
      <c r="O42" s="152" t="s">
        <v>166</v>
      </c>
      <c r="P42" s="183" t="s">
        <v>125</v>
      </c>
      <c r="Q42" s="182" t="s">
        <v>122</v>
      </c>
      <c r="R42" s="183" t="s">
        <v>200</v>
      </c>
      <c r="S42" s="183" t="s">
        <v>201</v>
      </c>
      <c r="T42" s="182"/>
      <c r="U42" s="182" t="s">
        <v>398</v>
      </c>
      <c r="V42" s="182" t="s">
        <v>146</v>
      </c>
      <c r="W42" s="193">
        <v>30</v>
      </c>
      <c r="X42" s="193">
        <v>60</v>
      </c>
      <c r="Y42" s="156">
        <v>10</v>
      </c>
      <c r="Z42" s="193" t="s">
        <v>409</v>
      </c>
      <c r="AA42" s="181" t="s">
        <v>138</v>
      </c>
      <c r="AB42" s="185">
        <v>0</v>
      </c>
      <c r="AC42" s="185">
        <v>1117338.76</v>
      </c>
      <c r="AD42" s="185">
        <v>0</v>
      </c>
      <c r="AE42" s="185">
        <v>0</v>
      </c>
      <c r="AF42" s="185">
        <v>0.2</v>
      </c>
      <c r="AG42" s="185">
        <v>1117338.76</v>
      </c>
      <c r="AH42" s="185">
        <v>223467.75200000001</v>
      </c>
      <c r="AI42" s="185">
        <v>250283.88224000004</v>
      </c>
      <c r="AJ42" s="186">
        <v>0</v>
      </c>
      <c r="AK42" s="186">
        <v>0</v>
      </c>
      <c r="AL42" s="186">
        <v>0</v>
      </c>
      <c r="AM42" s="186">
        <v>0</v>
      </c>
      <c r="AN42" s="186">
        <v>0</v>
      </c>
      <c r="AO42" s="186">
        <v>0</v>
      </c>
      <c r="AP42" s="186">
        <v>0</v>
      </c>
      <c r="AQ42" s="186">
        <v>0</v>
      </c>
      <c r="AR42" s="186">
        <v>0</v>
      </c>
      <c r="AS42" s="186">
        <v>0</v>
      </c>
      <c r="AT42" s="186">
        <v>0</v>
      </c>
      <c r="AU42" s="186">
        <v>0</v>
      </c>
      <c r="AV42" s="186">
        <f t="shared" si="0"/>
        <v>0.2</v>
      </c>
      <c r="AW42" s="185">
        <f t="shared" ref="AW42:AW134" si="33">AD42+AH42+AL42+AP42+AT42</f>
        <v>223467.75200000001</v>
      </c>
      <c r="AX42" s="185">
        <f t="shared" si="28"/>
        <v>250283.88224000004</v>
      </c>
      <c r="AY42" s="158" t="s">
        <v>203</v>
      </c>
      <c r="AZ42" s="183"/>
      <c r="BA42" s="183"/>
      <c r="BB42" s="195"/>
      <c r="BC42" s="193" t="s">
        <v>410</v>
      </c>
      <c r="BD42" s="193" t="s">
        <v>410</v>
      </c>
      <c r="BE42" s="195"/>
      <c r="BF42" s="195"/>
      <c r="BG42" s="195"/>
      <c r="BH42" s="195"/>
      <c r="BI42" s="195"/>
      <c r="BJ42" s="87"/>
      <c r="BK42" s="32" t="s">
        <v>653</v>
      </c>
    </row>
    <row r="43" spans="1:63" s="164" customFormat="1" ht="12.95" customHeight="1" x14ac:dyDescent="0.25">
      <c r="A43" s="66" t="s">
        <v>405</v>
      </c>
      <c r="B43" s="72"/>
      <c r="C43" s="189" t="s">
        <v>467</v>
      </c>
      <c r="D43" s="72"/>
      <c r="E43" s="211"/>
      <c r="F43" s="68" t="s">
        <v>411</v>
      </c>
      <c r="G43" s="68" t="s">
        <v>407</v>
      </c>
      <c r="H43" s="12" t="s">
        <v>412</v>
      </c>
      <c r="I43" s="25" t="s">
        <v>143</v>
      </c>
      <c r="J43" s="1" t="s">
        <v>149</v>
      </c>
      <c r="K43" s="25" t="s">
        <v>196</v>
      </c>
      <c r="L43" s="24">
        <v>30</v>
      </c>
      <c r="M43" s="69" t="s">
        <v>197</v>
      </c>
      <c r="N43" s="70" t="s">
        <v>365</v>
      </c>
      <c r="O43" s="24" t="s">
        <v>126</v>
      </c>
      <c r="P43" s="25" t="s">
        <v>125</v>
      </c>
      <c r="Q43" s="24" t="s">
        <v>122</v>
      </c>
      <c r="R43" s="25" t="s">
        <v>200</v>
      </c>
      <c r="S43" s="25" t="s">
        <v>201</v>
      </c>
      <c r="T43" s="24"/>
      <c r="U43" s="24" t="s">
        <v>398</v>
      </c>
      <c r="V43" s="24" t="s">
        <v>146</v>
      </c>
      <c r="W43" s="9">
        <v>30</v>
      </c>
      <c r="X43" s="9">
        <v>60</v>
      </c>
      <c r="Y43" s="16">
        <v>10</v>
      </c>
      <c r="Z43" s="86" t="s">
        <v>413</v>
      </c>
      <c r="AA43" s="5" t="s">
        <v>138</v>
      </c>
      <c r="AB43" s="71">
        <v>2200</v>
      </c>
      <c r="AC43" s="190">
        <v>1733.42</v>
      </c>
      <c r="AD43" s="71">
        <f t="shared" ref="AD43:AD138" si="34">AC43*AB43</f>
        <v>3813524</v>
      </c>
      <c r="AE43" s="71">
        <f t="shared" ref="AE43:AE138" si="35">AD43*1.12</f>
        <v>4271146.8800000008</v>
      </c>
      <c r="AF43" s="71">
        <v>2200</v>
      </c>
      <c r="AG43" s="190">
        <v>1733.42</v>
      </c>
      <c r="AH43" s="71">
        <f t="shared" ref="AH43:AH138" si="36">AG43*AF43</f>
        <v>3813524</v>
      </c>
      <c r="AI43" s="71">
        <f t="shared" ref="AI43:AI138" si="37">AH43*1.12</f>
        <v>4271146.8800000008</v>
      </c>
      <c r="AJ43" s="19">
        <v>0</v>
      </c>
      <c r="AK43" s="19">
        <v>0</v>
      </c>
      <c r="AL43" s="19">
        <v>0</v>
      </c>
      <c r="AM43" s="19">
        <v>0</v>
      </c>
      <c r="AN43" s="19">
        <v>0</v>
      </c>
      <c r="AO43" s="19">
        <v>0</v>
      </c>
      <c r="AP43" s="19">
        <v>0</v>
      </c>
      <c r="AQ43" s="19">
        <v>0</v>
      </c>
      <c r="AR43" s="19">
        <v>0</v>
      </c>
      <c r="AS43" s="19">
        <v>0</v>
      </c>
      <c r="AT43" s="19">
        <v>0</v>
      </c>
      <c r="AU43" s="19">
        <v>0</v>
      </c>
      <c r="AV43" s="64">
        <f t="shared" ref="AV43:AV138" si="38">AB43+AF43+AJ43+AN43+AR43</f>
        <v>4400</v>
      </c>
      <c r="AW43" s="41">
        <v>0</v>
      </c>
      <c r="AX43" s="41">
        <f t="shared" si="28"/>
        <v>0</v>
      </c>
      <c r="AY43" s="4" t="s">
        <v>203</v>
      </c>
      <c r="AZ43" s="25"/>
      <c r="BA43" s="25"/>
      <c r="BB43" s="44"/>
      <c r="BC43" s="12" t="s">
        <v>414</v>
      </c>
      <c r="BD43" s="12" t="s">
        <v>414</v>
      </c>
      <c r="BE43" s="44"/>
      <c r="BF43" s="44"/>
      <c r="BG43" s="44"/>
      <c r="BH43" s="44"/>
      <c r="BI43" s="44"/>
      <c r="BJ43" s="87"/>
      <c r="BK43" s="87"/>
    </row>
    <row r="44" spans="1:63" s="164" customFormat="1" ht="12.95" customHeight="1" x14ac:dyDescent="0.25">
      <c r="A44" s="66" t="s">
        <v>405</v>
      </c>
      <c r="B44" s="111"/>
      <c r="C44" s="191" t="s">
        <v>550</v>
      </c>
      <c r="D44" s="111"/>
      <c r="E44" s="211"/>
      <c r="F44" s="68" t="s">
        <v>411</v>
      </c>
      <c r="G44" s="68" t="s">
        <v>407</v>
      </c>
      <c r="H44" s="12" t="s">
        <v>412</v>
      </c>
      <c r="I44" s="25" t="s">
        <v>143</v>
      </c>
      <c r="J44" s="1" t="s">
        <v>149</v>
      </c>
      <c r="K44" s="25" t="s">
        <v>196</v>
      </c>
      <c r="L44" s="24">
        <v>30</v>
      </c>
      <c r="M44" s="69" t="s">
        <v>197</v>
      </c>
      <c r="N44" s="70" t="s">
        <v>365</v>
      </c>
      <c r="O44" s="1" t="s">
        <v>166</v>
      </c>
      <c r="P44" s="25" t="s">
        <v>125</v>
      </c>
      <c r="Q44" s="24" t="s">
        <v>122</v>
      </c>
      <c r="R44" s="25" t="s">
        <v>200</v>
      </c>
      <c r="S44" s="25" t="s">
        <v>201</v>
      </c>
      <c r="T44" s="24"/>
      <c r="U44" s="24" t="s">
        <v>398</v>
      </c>
      <c r="V44" s="24" t="s">
        <v>146</v>
      </c>
      <c r="W44" s="9">
        <v>30</v>
      </c>
      <c r="X44" s="9">
        <v>60</v>
      </c>
      <c r="Y44" s="16">
        <v>10</v>
      </c>
      <c r="Z44" s="86" t="s">
        <v>413</v>
      </c>
      <c r="AA44" s="5" t="s">
        <v>138</v>
      </c>
      <c r="AB44" s="102">
        <v>2200</v>
      </c>
      <c r="AC44" s="192">
        <v>1733.42</v>
      </c>
      <c r="AD44" s="103">
        <f t="shared" ref="AD44" si="39">AB44*AC44</f>
        <v>3813524</v>
      </c>
      <c r="AE44" s="103">
        <f t="shared" si="35"/>
        <v>4271146.8800000008</v>
      </c>
      <c r="AF44" s="104">
        <v>2200</v>
      </c>
      <c r="AG44" s="192">
        <v>1733.42</v>
      </c>
      <c r="AH44" s="103">
        <f t="shared" ref="AH44" si="40">AF44*AG44</f>
        <v>3813524</v>
      </c>
      <c r="AI44" s="103">
        <f t="shared" si="37"/>
        <v>4271146.8800000008</v>
      </c>
      <c r="AJ44" s="105">
        <v>0</v>
      </c>
      <c r="AK44" s="105">
        <v>0</v>
      </c>
      <c r="AL44" s="105">
        <v>0</v>
      </c>
      <c r="AM44" s="105">
        <v>0</v>
      </c>
      <c r="AN44" s="105">
        <v>0</v>
      </c>
      <c r="AO44" s="105">
        <v>0</v>
      </c>
      <c r="AP44" s="105">
        <v>0</v>
      </c>
      <c r="AQ44" s="105">
        <v>0</v>
      </c>
      <c r="AR44" s="105">
        <v>0</v>
      </c>
      <c r="AS44" s="105">
        <v>0</v>
      </c>
      <c r="AT44" s="105">
        <v>0</v>
      </c>
      <c r="AU44" s="105">
        <v>0</v>
      </c>
      <c r="AV44" s="106">
        <f t="shared" si="38"/>
        <v>4400</v>
      </c>
      <c r="AW44" s="41">
        <v>0</v>
      </c>
      <c r="AX44" s="41">
        <f t="shared" si="28"/>
        <v>0</v>
      </c>
      <c r="AY44" s="107" t="s">
        <v>203</v>
      </c>
      <c r="AZ44" s="108"/>
      <c r="BA44" s="108"/>
      <c r="BB44" s="110"/>
      <c r="BC44" s="109" t="s">
        <v>414</v>
      </c>
      <c r="BD44" s="109" t="s">
        <v>414</v>
      </c>
      <c r="BE44" s="110"/>
      <c r="BF44" s="110"/>
      <c r="BG44" s="110"/>
      <c r="BH44" s="110"/>
      <c r="BI44" s="110"/>
      <c r="BJ44" s="87"/>
      <c r="BK44" s="27">
        <v>14</v>
      </c>
    </row>
    <row r="45" spans="1:63" s="187" customFormat="1" ht="12.95" customHeight="1" x14ac:dyDescent="0.25">
      <c r="A45" s="182" t="s">
        <v>405</v>
      </c>
      <c r="B45" s="158">
        <v>210000039</v>
      </c>
      <c r="C45" s="158" t="s">
        <v>658</v>
      </c>
      <c r="D45" s="158"/>
      <c r="E45" s="212"/>
      <c r="F45" s="193" t="s">
        <v>411</v>
      </c>
      <c r="G45" s="193" t="s">
        <v>407</v>
      </c>
      <c r="H45" s="193" t="s">
        <v>412</v>
      </c>
      <c r="I45" s="183" t="s">
        <v>143</v>
      </c>
      <c r="J45" s="152" t="s">
        <v>149</v>
      </c>
      <c r="K45" s="183" t="s">
        <v>196</v>
      </c>
      <c r="L45" s="182">
        <v>30</v>
      </c>
      <c r="M45" s="153" t="s">
        <v>197</v>
      </c>
      <c r="N45" s="194" t="s">
        <v>365</v>
      </c>
      <c r="O45" s="152" t="s">
        <v>166</v>
      </c>
      <c r="P45" s="183" t="s">
        <v>125</v>
      </c>
      <c r="Q45" s="182" t="s">
        <v>122</v>
      </c>
      <c r="R45" s="183" t="s">
        <v>200</v>
      </c>
      <c r="S45" s="183" t="s">
        <v>201</v>
      </c>
      <c r="T45" s="182"/>
      <c r="U45" s="182" t="s">
        <v>398</v>
      </c>
      <c r="V45" s="182" t="s">
        <v>146</v>
      </c>
      <c r="W45" s="193">
        <v>30</v>
      </c>
      <c r="X45" s="193">
        <v>60</v>
      </c>
      <c r="Y45" s="156">
        <v>10</v>
      </c>
      <c r="Z45" s="196" t="s">
        <v>413</v>
      </c>
      <c r="AA45" s="181" t="s">
        <v>138</v>
      </c>
      <c r="AB45" s="185">
        <v>2215.1</v>
      </c>
      <c r="AC45" s="197">
        <v>1716.09</v>
      </c>
      <c r="AD45" s="185">
        <v>3801310.9589999998</v>
      </c>
      <c r="AE45" s="185">
        <v>4257468.2740799999</v>
      </c>
      <c r="AF45" s="185">
        <v>2200</v>
      </c>
      <c r="AG45" s="185">
        <v>1733.42</v>
      </c>
      <c r="AH45" s="185">
        <v>3813524</v>
      </c>
      <c r="AI45" s="185">
        <v>4271146.8800000008</v>
      </c>
      <c r="AJ45" s="186">
        <v>0</v>
      </c>
      <c r="AK45" s="186">
        <v>0</v>
      </c>
      <c r="AL45" s="186">
        <v>0</v>
      </c>
      <c r="AM45" s="186">
        <v>0</v>
      </c>
      <c r="AN45" s="186">
        <v>0</v>
      </c>
      <c r="AO45" s="186">
        <v>0</v>
      </c>
      <c r="AP45" s="186">
        <v>0</v>
      </c>
      <c r="AQ45" s="186">
        <v>0</v>
      </c>
      <c r="AR45" s="186">
        <v>0</v>
      </c>
      <c r="AS45" s="186">
        <v>0</v>
      </c>
      <c r="AT45" s="186">
        <v>0</v>
      </c>
      <c r="AU45" s="186">
        <v>0</v>
      </c>
      <c r="AV45" s="186">
        <f t="shared" si="38"/>
        <v>4415.1000000000004</v>
      </c>
      <c r="AW45" s="185">
        <f t="shared" si="33"/>
        <v>7614834.9589999998</v>
      </c>
      <c r="AX45" s="185">
        <f t="shared" si="28"/>
        <v>8528615.1540799998</v>
      </c>
      <c r="AY45" s="158" t="s">
        <v>203</v>
      </c>
      <c r="AZ45" s="183"/>
      <c r="BA45" s="183"/>
      <c r="BB45" s="195"/>
      <c r="BC45" s="193" t="s">
        <v>414</v>
      </c>
      <c r="BD45" s="193" t="s">
        <v>414</v>
      </c>
      <c r="BE45" s="195"/>
      <c r="BF45" s="195"/>
      <c r="BG45" s="195"/>
      <c r="BH45" s="195"/>
      <c r="BI45" s="195"/>
      <c r="BJ45" s="87"/>
      <c r="BK45" s="32" t="s">
        <v>653</v>
      </c>
    </row>
    <row r="46" spans="1:63" s="164" customFormat="1" ht="12.95" customHeight="1" x14ac:dyDescent="0.25">
      <c r="A46" s="66" t="s">
        <v>405</v>
      </c>
      <c r="B46" s="72"/>
      <c r="C46" s="189" t="s">
        <v>468</v>
      </c>
      <c r="D46" s="72"/>
      <c r="E46" s="211"/>
      <c r="F46" s="68" t="s">
        <v>406</v>
      </c>
      <c r="G46" s="68" t="s">
        <v>407</v>
      </c>
      <c r="H46" s="12" t="s">
        <v>408</v>
      </c>
      <c r="I46" s="25" t="s">
        <v>143</v>
      </c>
      <c r="J46" s="1" t="s">
        <v>149</v>
      </c>
      <c r="K46" s="25" t="s">
        <v>196</v>
      </c>
      <c r="L46" s="24">
        <v>30</v>
      </c>
      <c r="M46" s="69" t="s">
        <v>197</v>
      </c>
      <c r="N46" s="70" t="s">
        <v>365</v>
      </c>
      <c r="O46" s="24" t="s">
        <v>126</v>
      </c>
      <c r="P46" s="25" t="s">
        <v>125</v>
      </c>
      <c r="Q46" s="24" t="s">
        <v>122</v>
      </c>
      <c r="R46" s="25" t="s">
        <v>200</v>
      </c>
      <c r="S46" s="25" t="s">
        <v>201</v>
      </c>
      <c r="T46" s="24"/>
      <c r="U46" s="24" t="s">
        <v>398</v>
      </c>
      <c r="V46" s="24" t="s">
        <v>146</v>
      </c>
      <c r="W46" s="9">
        <v>30</v>
      </c>
      <c r="X46" s="9">
        <v>60</v>
      </c>
      <c r="Y46" s="16">
        <v>10</v>
      </c>
      <c r="Z46" s="86" t="s">
        <v>409</v>
      </c>
      <c r="AA46" s="5" t="s">
        <v>138</v>
      </c>
      <c r="AB46" s="71">
        <v>2.2000000000000002</v>
      </c>
      <c r="AC46" s="190">
        <v>134785.12</v>
      </c>
      <c r="AD46" s="71">
        <f t="shared" si="34"/>
        <v>296527.26400000002</v>
      </c>
      <c r="AE46" s="71">
        <f t="shared" si="35"/>
        <v>332110.53568000009</v>
      </c>
      <c r="AF46" s="71">
        <v>2.2000000000000002</v>
      </c>
      <c r="AG46" s="190">
        <v>134785.12</v>
      </c>
      <c r="AH46" s="71">
        <f t="shared" si="36"/>
        <v>296527.26400000002</v>
      </c>
      <c r="AI46" s="71">
        <f t="shared" si="37"/>
        <v>332110.53568000009</v>
      </c>
      <c r="AJ46" s="19">
        <v>0</v>
      </c>
      <c r="AK46" s="19">
        <v>0</v>
      </c>
      <c r="AL46" s="19">
        <v>0</v>
      </c>
      <c r="AM46" s="19">
        <v>0</v>
      </c>
      <c r="AN46" s="19">
        <v>0</v>
      </c>
      <c r="AO46" s="19">
        <v>0</v>
      </c>
      <c r="AP46" s="19">
        <v>0</v>
      </c>
      <c r="AQ46" s="19">
        <v>0</v>
      </c>
      <c r="AR46" s="19">
        <v>0</v>
      </c>
      <c r="AS46" s="19">
        <v>0</v>
      </c>
      <c r="AT46" s="19">
        <v>0</v>
      </c>
      <c r="AU46" s="19">
        <v>0</v>
      </c>
      <c r="AV46" s="64">
        <f t="shared" si="38"/>
        <v>4.4000000000000004</v>
      </c>
      <c r="AW46" s="41">
        <v>0</v>
      </c>
      <c r="AX46" s="41">
        <f t="shared" si="28"/>
        <v>0</v>
      </c>
      <c r="AY46" s="4" t="s">
        <v>203</v>
      </c>
      <c r="AZ46" s="25"/>
      <c r="BA46" s="25"/>
      <c r="BB46" s="44"/>
      <c r="BC46" s="12" t="s">
        <v>415</v>
      </c>
      <c r="BD46" s="12" t="s">
        <v>415</v>
      </c>
      <c r="BE46" s="44"/>
      <c r="BF46" s="44"/>
      <c r="BG46" s="44"/>
      <c r="BH46" s="44"/>
      <c r="BI46" s="44"/>
      <c r="BJ46" s="87"/>
      <c r="BK46" s="87"/>
    </row>
    <row r="47" spans="1:63" s="164" customFormat="1" ht="12.95" customHeight="1" x14ac:dyDescent="0.25">
      <c r="A47" s="66" t="s">
        <v>405</v>
      </c>
      <c r="B47" s="111"/>
      <c r="C47" s="191" t="s">
        <v>551</v>
      </c>
      <c r="D47" s="111"/>
      <c r="E47" s="211"/>
      <c r="F47" s="68" t="s">
        <v>406</v>
      </c>
      <c r="G47" s="68" t="s">
        <v>407</v>
      </c>
      <c r="H47" s="12" t="s">
        <v>408</v>
      </c>
      <c r="I47" s="25" t="s">
        <v>143</v>
      </c>
      <c r="J47" s="1" t="s">
        <v>149</v>
      </c>
      <c r="K47" s="25" t="s">
        <v>196</v>
      </c>
      <c r="L47" s="24">
        <v>30</v>
      </c>
      <c r="M47" s="69" t="s">
        <v>197</v>
      </c>
      <c r="N47" s="70" t="s">
        <v>365</v>
      </c>
      <c r="O47" s="1" t="s">
        <v>166</v>
      </c>
      <c r="P47" s="25" t="s">
        <v>125</v>
      </c>
      <c r="Q47" s="24" t="s">
        <v>122</v>
      </c>
      <c r="R47" s="25" t="s">
        <v>200</v>
      </c>
      <c r="S47" s="25" t="s">
        <v>201</v>
      </c>
      <c r="T47" s="24"/>
      <c r="U47" s="24" t="s">
        <v>398</v>
      </c>
      <c r="V47" s="24" t="s">
        <v>146</v>
      </c>
      <c r="W47" s="9">
        <v>30</v>
      </c>
      <c r="X47" s="9">
        <v>60</v>
      </c>
      <c r="Y47" s="16">
        <v>10</v>
      </c>
      <c r="Z47" s="86" t="s">
        <v>409</v>
      </c>
      <c r="AA47" s="5" t="s">
        <v>138</v>
      </c>
      <c r="AB47" s="102">
        <v>2.2000000000000002</v>
      </c>
      <c r="AC47" s="192">
        <v>134785.12</v>
      </c>
      <c r="AD47" s="103">
        <f t="shared" ref="AD47" si="41">AB47*AC47</f>
        <v>296527.26400000002</v>
      </c>
      <c r="AE47" s="103">
        <f t="shared" si="35"/>
        <v>332110.53568000009</v>
      </c>
      <c r="AF47" s="104">
        <v>2.2000000000000002</v>
      </c>
      <c r="AG47" s="192">
        <v>134785.12</v>
      </c>
      <c r="AH47" s="103">
        <f t="shared" ref="AH47" si="42">AF47*AG47</f>
        <v>296527.26400000002</v>
      </c>
      <c r="AI47" s="103">
        <f t="shared" si="37"/>
        <v>332110.53568000009</v>
      </c>
      <c r="AJ47" s="105">
        <v>0</v>
      </c>
      <c r="AK47" s="105">
        <v>0</v>
      </c>
      <c r="AL47" s="105">
        <v>0</v>
      </c>
      <c r="AM47" s="105">
        <v>0</v>
      </c>
      <c r="AN47" s="105">
        <v>0</v>
      </c>
      <c r="AO47" s="105">
        <v>0</v>
      </c>
      <c r="AP47" s="105">
        <v>0</v>
      </c>
      <c r="AQ47" s="105">
        <v>0</v>
      </c>
      <c r="AR47" s="105">
        <v>0</v>
      </c>
      <c r="AS47" s="105">
        <v>0</v>
      </c>
      <c r="AT47" s="105">
        <v>0</v>
      </c>
      <c r="AU47" s="105">
        <v>0</v>
      </c>
      <c r="AV47" s="106">
        <f t="shared" si="38"/>
        <v>4.4000000000000004</v>
      </c>
      <c r="AW47" s="41">
        <v>0</v>
      </c>
      <c r="AX47" s="41">
        <f t="shared" si="28"/>
        <v>0</v>
      </c>
      <c r="AY47" s="107" t="s">
        <v>203</v>
      </c>
      <c r="AZ47" s="108"/>
      <c r="BA47" s="108"/>
      <c r="BB47" s="110"/>
      <c r="BC47" s="109" t="s">
        <v>415</v>
      </c>
      <c r="BD47" s="109" t="s">
        <v>415</v>
      </c>
      <c r="BE47" s="110"/>
      <c r="BF47" s="110"/>
      <c r="BG47" s="110"/>
      <c r="BH47" s="110"/>
      <c r="BI47" s="110"/>
      <c r="BJ47" s="87"/>
      <c r="BK47" s="27">
        <v>14</v>
      </c>
    </row>
    <row r="48" spans="1:63" s="187" customFormat="1" ht="12.95" customHeight="1" x14ac:dyDescent="0.25">
      <c r="A48" s="182" t="s">
        <v>405</v>
      </c>
      <c r="B48" s="158">
        <v>210000057</v>
      </c>
      <c r="C48" s="158" t="s">
        <v>659</v>
      </c>
      <c r="D48" s="158"/>
      <c r="E48" s="212"/>
      <c r="F48" s="193" t="s">
        <v>406</v>
      </c>
      <c r="G48" s="193" t="s">
        <v>407</v>
      </c>
      <c r="H48" s="193" t="s">
        <v>408</v>
      </c>
      <c r="I48" s="183" t="s">
        <v>143</v>
      </c>
      <c r="J48" s="152" t="s">
        <v>149</v>
      </c>
      <c r="K48" s="183" t="s">
        <v>196</v>
      </c>
      <c r="L48" s="182">
        <v>30</v>
      </c>
      <c r="M48" s="153" t="s">
        <v>197</v>
      </c>
      <c r="N48" s="194" t="s">
        <v>365</v>
      </c>
      <c r="O48" s="152" t="s">
        <v>166</v>
      </c>
      <c r="P48" s="183" t="s">
        <v>125</v>
      </c>
      <c r="Q48" s="182" t="s">
        <v>122</v>
      </c>
      <c r="R48" s="183" t="s">
        <v>200</v>
      </c>
      <c r="S48" s="183" t="s">
        <v>201</v>
      </c>
      <c r="T48" s="182"/>
      <c r="U48" s="182" t="s">
        <v>398</v>
      </c>
      <c r="V48" s="182" t="s">
        <v>146</v>
      </c>
      <c r="W48" s="193">
        <v>30</v>
      </c>
      <c r="X48" s="193">
        <v>60</v>
      </c>
      <c r="Y48" s="156">
        <v>10</v>
      </c>
      <c r="Z48" s="196" t="s">
        <v>409</v>
      </c>
      <c r="AA48" s="181" t="s">
        <v>138</v>
      </c>
      <c r="AB48" s="185">
        <v>2.12</v>
      </c>
      <c r="AC48" s="197">
        <v>133437.26999999999</v>
      </c>
      <c r="AD48" s="185">
        <v>282887.01240000001</v>
      </c>
      <c r="AE48" s="185">
        <v>316833.45388800005</v>
      </c>
      <c r="AF48" s="185">
        <v>2.2000000000000002</v>
      </c>
      <c r="AG48" s="185">
        <v>134785.12</v>
      </c>
      <c r="AH48" s="185">
        <v>296527.26400000002</v>
      </c>
      <c r="AI48" s="185">
        <v>332110.53568000009</v>
      </c>
      <c r="AJ48" s="186">
        <v>0</v>
      </c>
      <c r="AK48" s="186">
        <v>0</v>
      </c>
      <c r="AL48" s="186">
        <v>0</v>
      </c>
      <c r="AM48" s="186">
        <v>0</v>
      </c>
      <c r="AN48" s="186">
        <v>0</v>
      </c>
      <c r="AO48" s="186">
        <v>0</v>
      </c>
      <c r="AP48" s="186">
        <v>0</v>
      </c>
      <c r="AQ48" s="186">
        <v>0</v>
      </c>
      <c r="AR48" s="186">
        <v>0</v>
      </c>
      <c r="AS48" s="186">
        <v>0</v>
      </c>
      <c r="AT48" s="186">
        <v>0</v>
      </c>
      <c r="AU48" s="186">
        <v>0</v>
      </c>
      <c r="AV48" s="186">
        <f t="shared" si="38"/>
        <v>4.32</v>
      </c>
      <c r="AW48" s="185">
        <f t="shared" si="33"/>
        <v>579414.27640000009</v>
      </c>
      <c r="AX48" s="185">
        <f t="shared" si="28"/>
        <v>648943.98956800019</v>
      </c>
      <c r="AY48" s="158" t="s">
        <v>203</v>
      </c>
      <c r="AZ48" s="183"/>
      <c r="BA48" s="183"/>
      <c r="BB48" s="195"/>
      <c r="BC48" s="193" t="s">
        <v>415</v>
      </c>
      <c r="BD48" s="193" t="s">
        <v>415</v>
      </c>
      <c r="BE48" s="195"/>
      <c r="BF48" s="195"/>
      <c r="BG48" s="195"/>
      <c r="BH48" s="195"/>
      <c r="BI48" s="195"/>
      <c r="BJ48" s="87"/>
      <c r="BK48" s="32" t="s">
        <v>653</v>
      </c>
    </row>
    <row r="49" spans="1:63" s="164" customFormat="1" ht="12.95" customHeight="1" x14ac:dyDescent="0.25">
      <c r="A49" s="66" t="s">
        <v>405</v>
      </c>
      <c r="B49" s="72"/>
      <c r="C49" s="189" t="s">
        <v>469</v>
      </c>
      <c r="D49" s="72"/>
      <c r="E49" s="211"/>
      <c r="F49" s="68" t="s">
        <v>416</v>
      </c>
      <c r="G49" s="68" t="s">
        <v>407</v>
      </c>
      <c r="H49" s="12" t="s">
        <v>417</v>
      </c>
      <c r="I49" s="25" t="s">
        <v>143</v>
      </c>
      <c r="J49" s="1" t="s">
        <v>149</v>
      </c>
      <c r="K49" s="25" t="s">
        <v>196</v>
      </c>
      <c r="L49" s="24">
        <v>30</v>
      </c>
      <c r="M49" s="69" t="s">
        <v>197</v>
      </c>
      <c r="N49" s="70" t="s">
        <v>365</v>
      </c>
      <c r="O49" s="24" t="s">
        <v>126</v>
      </c>
      <c r="P49" s="25" t="s">
        <v>125</v>
      </c>
      <c r="Q49" s="24" t="s">
        <v>122</v>
      </c>
      <c r="R49" s="25" t="s">
        <v>200</v>
      </c>
      <c r="S49" s="25" t="s">
        <v>201</v>
      </c>
      <c r="T49" s="24"/>
      <c r="U49" s="24" t="s">
        <v>398</v>
      </c>
      <c r="V49" s="24" t="s">
        <v>146</v>
      </c>
      <c r="W49" s="9">
        <v>30</v>
      </c>
      <c r="X49" s="9">
        <v>60</v>
      </c>
      <c r="Y49" s="16">
        <v>10</v>
      </c>
      <c r="Z49" s="86" t="s">
        <v>409</v>
      </c>
      <c r="AA49" s="5" t="s">
        <v>138</v>
      </c>
      <c r="AB49" s="71">
        <v>0.1</v>
      </c>
      <c r="AC49" s="190">
        <v>4645243.51</v>
      </c>
      <c r="AD49" s="71">
        <f t="shared" si="34"/>
        <v>464524.35100000002</v>
      </c>
      <c r="AE49" s="71">
        <f t="shared" si="35"/>
        <v>520267.27312000009</v>
      </c>
      <c r="AF49" s="71">
        <v>0.1</v>
      </c>
      <c r="AG49" s="190">
        <v>4645243.51</v>
      </c>
      <c r="AH49" s="71">
        <f t="shared" si="36"/>
        <v>464524.35100000002</v>
      </c>
      <c r="AI49" s="71">
        <f t="shared" si="37"/>
        <v>520267.27312000009</v>
      </c>
      <c r="AJ49" s="19">
        <v>0</v>
      </c>
      <c r="AK49" s="19">
        <v>0</v>
      </c>
      <c r="AL49" s="19">
        <v>0</v>
      </c>
      <c r="AM49" s="19">
        <v>0</v>
      </c>
      <c r="AN49" s="19">
        <v>0</v>
      </c>
      <c r="AO49" s="19">
        <v>0</v>
      </c>
      <c r="AP49" s="19">
        <v>0</v>
      </c>
      <c r="AQ49" s="19">
        <v>0</v>
      </c>
      <c r="AR49" s="19">
        <v>0</v>
      </c>
      <c r="AS49" s="19">
        <v>0</v>
      </c>
      <c r="AT49" s="19">
        <v>0</v>
      </c>
      <c r="AU49" s="19">
        <v>0</v>
      </c>
      <c r="AV49" s="64">
        <f t="shared" si="38"/>
        <v>0.2</v>
      </c>
      <c r="AW49" s="41">
        <v>0</v>
      </c>
      <c r="AX49" s="41">
        <f t="shared" si="28"/>
        <v>0</v>
      </c>
      <c r="AY49" s="4" t="s">
        <v>203</v>
      </c>
      <c r="AZ49" s="25"/>
      <c r="BA49" s="25"/>
      <c r="BB49" s="44"/>
      <c r="BC49" s="12" t="s">
        <v>418</v>
      </c>
      <c r="BD49" s="12" t="s">
        <v>418</v>
      </c>
      <c r="BE49" s="44"/>
      <c r="BF49" s="44"/>
      <c r="BG49" s="44"/>
      <c r="BH49" s="44"/>
      <c r="BI49" s="44"/>
      <c r="BJ49" s="87"/>
      <c r="BK49" s="87"/>
    </row>
    <row r="50" spans="1:63" s="164" customFormat="1" ht="12.95" customHeight="1" x14ac:dyDescent="0.25">
      <c r="A50" s="66" t="s">
        <v>405</v>
      </c>
      <c r="B50" s="111"/>
      <c r="C50" s="191" t="s">
        <v>552</v>
      </c>
      <c r="D50" s="111"/>
      <c r="E50" s="211"/>
      <c r="F50" s="68" t="s">
        <v>416</v>
      </c>
      <c r="G50" s="68" t="s">
        <v>407</v>
      </c>
      <c r="H50" s="12" t="s">
        <v>417</v>
      </c>
      <c r="I50" s="25" t="s">
        <v>143</v>
      </c>
      <c r="J50" s="1" t="s">
        <v>149</v>
      </c>
      <c r="K50" s="25" t="s">
        <v>196</v>
      </c>
      <c r="L50" s="24">
        <v>30</v>
      </c>
      <c r="M50" s="69" t="s">
        <v>197</v>
      </c>
      <c r="N50" s="70" t="s">
        <v>365</v>
      </c>
      <c r="O50" s="1" t="s">
        <v>166</v>
      </c>
      <c r="P50" s="25" t="s">
        <v>125</v>
      </c>
      <c r="Q50" s="24" t="s">
        <v>122</v>
      </c>
      <c r="R50" s="25" t="s">
        <v>200</v>
      </c>
      <c r="S50" s="25" t="s">
        <v>201</v>
      </c>
      <c r="T50" s="24"/>
      <c r="U50" s="24" t="s">
        <v>398</v>
      </c>
      <c r="V50" s="24" t="s">
        <v>146</v>
      </c>
      <c r="W50" s="9">
        <v>30</v>
      </c>
      <c r="X50" s="9">
        <v>60</v>
      </c>
      <c r="Y50" s="16">
        <v>10</v>
      </c>
      <c r="Z50" s="86" t="s">
        <v>409</v>
      </c>
      <c r="AA50" s="5" t="s">
        <v>138</v>
      </c>
      <c r="AB50" s="102">
        <v>0.1</v>
      </c>
      <c r="AC50" s="192">
        <v>4645243.51</v>
      </c>
      <c r="AD50" s="103">
        <f t="shared" ref="AD50" si="43">AB50*AC50</f>
        <v>464524.35100000002</v>
      </c>
      <c r="AE50" s="103">
        <f t="shared" si="35"/>
        <v>520267.27312000009</v>
      </c>
      <c r="AF50" s="104">
        <v>0.1</v>
      </c>
      <c r="AG50" s="192">
        <v>4645243.51</v>
      </c>
      <c r="AH50" s="103">
        <f t="shared" ref="AH50" si="44">AF50*AG50</f>
        <v>464524.35100000002</v>
      </c>
      <c r="AI50" s="103">
        <f t="shared" si="37"/>
        <v>520267.27312000009</v>
      </c>
      <c r="AJ50" s="105">
        <v>0</v>
      </c>
      <c r="AK50" s="105">
        <v>0</v>
      </c>
      <c r="AL50" s="105">
        <v>0</v>
      </c>
      <c r="AM50" s="105">
        <v>0</v>
      </c>
      <c r="AN50" s="105">
        <v>0</v>
      </c>
      <c r="AO50" s="105">
        <v>0</v>
      </c>
      <c r="AP50" s="105">
        <v>0</v>
      </c>
      <c r="AQ50" s="105">
        <v>0</v>
      </c>
      <c r="AR50" s="105">
        <v>0</v>
      </c>
      <c r="AS50" s="105">
        <v>0</v>
      </c>
      <c r="AT50" s="105">
        <v>0</v>
      </c>
      <c r="AU50" s="105">
        <v>0</v>
      </c>
      <c r="AV50" s="106">
        <f t="shared" si="38"/>
        <v>0.2</v>
      </c>
      <c r="AW50" s="41">
        <v>0</v>
      </c>
      <c r="AX50" s="41">
        <f t="shared" si="28"/>
        <v>0</v>
      </c>
      <c r="AY50" s="107" t="s">
        <v>203</v>
      </c>
      <c r="AZ50" s="108"/>
      <c r="BA50" s="108"/>
      <c r="BB50" s="110"/>
      <c r="BC50" s="109" t="s">
        <v>418</v>
      </c>
      <c r="BD50" s="109" t="s">
        <v>418</v>
      </c>
      <c r="BE50" s="110"/>
      <c r="BF50" s="110"/>
      <c r="BG50" s="110"/>
      <c r="BH50" s="110"/>
      <c r="BI50" s="110"/>
      <c r="BJ50" s="87"/>
      <c r="BK50" s="27">
        <v>14</v>
      </c>
    </row>
    <row r="51" spans="1:63" s="187" customFormat="1" ht="12.95" customHeight="1" x14ac:dyDescent="0.25">
      <c r="A51" s="182" t="s">
        <v>405</v>
      </c>
      <c r="B51" s="158">
        <v>210000058</v>
      </c>
      <c r="C51" s="158" t="s">
        <v>660</v>
      </c>
      <c r="D51" s="158"/>
      <c r="E51" s="212"/>
      <c r="F51" s="193" t="s">
        <v>416</v>
      </c>
      <c r="G51" s="193" t="s">
        <v>407</v>
      </c>
      <c r="H51" s="193" t="s">
        <v>417</v>
      </c>
      <c r="I51" s="183" t="s">
        <v>143</v>
      </c>
      <c r="J51" s="152" t="s">
        <v>149</v>
      </c>
      <c r="K51" s="183" t="s">
        <v>196</v>
      </c>
      <c r="L51" s="182">
        <v>30</v>
      </c>
      <c r="M51" s="153" t="s">
        <v>197</v>
      </c>
      <c r="N51" s="194" t="s">
        <v>365</v>
      </c>
      <c r="O51" s="152" t="s">
        <v>166</v>
      </c>
      <c r="P51" s="183" t="s">
        <v>125</v>
      </c>
      <c r="Q51" s="182" t="s">
        <v>122</v>
      </c>
      <c r="R51" s="183" t="s">
        <v>200</v>
      </c>
      <c r="S51" s="183" t="s">
        <v>201</v>
      </c>
      <c r="T51" s="182"/>
      <c r="U51" s="182" t="s">
        <v>398</v>
      </c>
      <c r="V51" s="182" t="s">
        <v>146</v>
      </c>
      <c r="W51" s="193">
        <v>30</v>
      </c>
      <c r="X51" s="193">
        <v>60</v>
      </c>
      <c r="Y51" s="156">
        <v>10</v>
      </c>
      <c r="Z51" s="196" t="s">
        <v>409</v>
      </c>
      <c r="AA51" s="181" t="s">
        <v>138</v>
      </c>
      <c r="AB51" s="185">
        <v>0.1</v>
      </c>
      <c r="AC51" s="197">
        <v>4598791.07</v>
      </c>
      <c r="AD51" s="185">
        <v>459879.10700000008</v>
      </c>
      <c r="AE51" s="185">
        <v>515064.59984000016</v>
      </c>
      <c r="AF51" s="185">
        <v>0.1</v>
      </c>
      <c r="AG51" s="185">
        <v>4161290.5</v>
      </c>
      <c r="AH51" s="185">
        <v>416129.05000000005</v>
      </c>
      <c r="AI51" s="185">
        <v>466064.53600000008</v>
      </c>
      <c r="AJ51" s="186">
        <v>0</v>
      </c>
      <c r="AK51" s="186">
        <v>0</v>
      </c>
      <c r="AL51" s="186">
        <v>0</v>
      </c>
      <c r="AM51" s="186">
        <v>0</v>
      </c>
      <c r="AN51" s="186">
        <v>0</v>
      </c>
      <c r="AO51" s="186">
        <v>0</v>
      </c>
      <c r="AP51" s="186">
        <v>0</v>
      </c>
      <c r="AQ51" s="186">
        <v>0</v>
      </c>
      <c r="AR51" s="186">
        <v>0</v>
      </c>
      <c r="AS51" s="186">
        <v>0</v>
      </c>
      <c r="AT51" s="186">
        <v>0</v>
      </c>
      <c r="AU51" s="186">
        <v>0</v>
      </c>
      <c r="AV51" s="186">
        <f t="shared" si="38"/>
        <v>0.2</v>
      </c>
      <c r="AW51" s="185">
        <f t="shared" si="33"/>
        <v>876008.15700000012</v>
      </c>
      <c r="AX51" s="185">
        <f t="shared" si="28"/>
        <v>981129.13584000024</v>
      </c>
      <c r="AY51" s="158" t="s">
        <v>203</v>
      </c>
      <c r="AZ51" s="183"/>
      <c r="BA51" s="183"/>
      <c r="BB51" s="195"/>
      <c r="BC51" s="193" t="s">
        <v>418</v>
      </c>
      <c r="BD51" s="193" t="s">
        <v>418</v>
      </c>
      <c r="BE51" s="195"/>
      <c r="BF51" s="195"/>
      <c r="BG51" s="195"/>
      <c r="BH51" s="195"/>
      <c r="BI51" s="195"/>
      <c r="BJ51" s="87"/>
      <c r="BK51" s="32" t="s">
        <v>653</v>
      </c>
    </row>
    <row r="52" spans="1:63" s="164" customFormat="1" ht="12.95" customHeight="1" x14ac:dyDescent="0.25">
      <c r="A52" s="66" t="s">
        <v>405</v>
      </c>
      <c r="B52" s="72"/>
      <c r="C52" s="189" t="s">
        <v>470</v>
      </c>
      <c r="D52" s="72"/>
      <c r="E52" s="211"/>
      <c r="F52" s="68" t="s">
        <v>416</v>
      </c>
      <c r="G52" s="68" t="s">
        <v>407</v>
      </c>
      <c r="H52" s="12" t="s">
        <v>417</v>
      </c>
      <c r="I52" s="25" t="s">
        <v>143</v>
      </c>
      <c r="J52" s="1" t="s">
        <v>149</v>
      </c>
      <c r="K52" s="25" t="s">
        <v>196</v>
      </c>
      <c r="L52" s="24">
        <v>30</v>
      </c>
      <c r="M52" s="69" t="s">
        <v>197</v>
      </c>
      <c r="N52" s="70" t="s">
        <v>365</v>
      </c>
      <c r="O52" s="24" t="s">
        <v>126</v>
      </c>
      <c r="P52" s="25" t="s">
        <v>125</v>
      </c>
      <c r="Q52" s="24" t="s">
        <v>122</v>
      </c>
      <c r="R52" s="25" t="s">
        <v>200</v>
      </c>
      <c r="S52" s="25" t="s">
        <v>201</v>
      </c>
      <c r="T52" s="24"/>
      <c r="U52" s="24" t="s">
        <v>398</v>
      </c>
      <c r="V52" s="24" t="s">
        <v>146</v>
      </c>
      <c r="W52" s="9">
        <v>30</v>
      </c>
      <c r="X52" s="9">
        <v>60</v>
      </c>
      <c r="Y52" s="16">
        <v>10</v>
      </c>
      <c r="Z52" s="86" t="s">
        <v>409</v>
      </c>
      <c r="AA52" s="5" t="s">
        <v>138</v>
      </c>
      <c r="AB52" s="71">
        <v>0.4</v>
      </c>
      <c r="AC52" s="190">
        <v>1806472.88</v>
      </c>
      <c r="AD52" s="71">
        <f t="shared" si="34"/>
        <v>722589.152</v>
      </c>
      <c r="AE52" s="71">
        <f t="shared" si="35"/>
        <v>809299.85024000006</v>
      </c>
      <c r="AF52" s="71">
        <v>0.4</v>
      </c>
      <c r="AG52" s="190">
        <v>1806472.88</v>
      </c>
      <c r="AH52" s="71">
        <f t="shared" si="36"/>
        <v>722589.152</v>
      </c>
      <c r="AI52" s="71">
        <f t="shared" si="37"/>
        <v>809299.85024000006</v>
      </c>
      <c r="AJ52" s="19">
        <v>0</v>
      </c>
      <c r="AK52" s="19">
        <v>0</v>
      </c>
      <c r="AL52" s="19">
        <v>0</v>
      </c>
      <c r="AM52" s="19">
        <v>0</v>
      </c>
      <c r="AN52" s="19">
        <v>0</v>
      </c>
      <c r="AO52" s="19">
        <v>0</v>
      </c>
      <c r="AP52" s="19">
        <v>0</v>
      </c>
      <c r="AQ52" s="19">
        <v>0</v>
      </c>
      <c r="AR52" s="19">
        <v>0</v>
      </c>
      <c r="AS52" s="19">
        <v>0</v>
      </c>
      <c r="AT52" s="19">
        <v>0</v>
      </c>
      <c r="AU52" s="19">
        <v>0</v>
      </c>
      <c r="AV52" s="64">
        <f t="shared" si="38"/>
        <v>0.8</v>
      </c>
      <c r="AW52" s="41">
        <v>0</v>
      </c>
      <c r="AX52" s="41">
        <f t="shared" si="28"/>
        <v>0</v>
      </c>
      <c r="AY52" s="4" t="s">
        <v>203</v>
      </c>
      <c r="AZ52" s="25"/>
      <c r="BA52" s="25"/>
      <c r="BB52" s="44"/>
      <c r="BC52" s="12" t="s">
        <v>419</v>
      </c>
      <c r="BD52" s="12" t="s">
        <v>419</v>
      </c>
      <c r="BE52" s="44"/>
      <c r="BF52" s="44"/>
      <c r="BG52" s="44"/>
      <c r="BH52" s="44"/>
      <c r="BI52" s="44"/>
      <c r="BJ52" s="87"/>
      <c r="BK52" s="87"/>
    </row>
    <row r="53" spans="1:63" s="164" customFormat="1" ht="12.95" customHeight="1" x14ac:dyDescent="0.25">
      <c r="A53" s="66" t="s">
        <v>405</v>
      </c>
      <c r="B53" s="111"/>
      <c r="C53" s="191" t="s">
        <v>553</v>
      </c>
      <c r="D53" s="111"/>
      <c r="E53" s="211"/>
      <c r="F53" s="68" t="s">
        <v>416</v>
      </c>
      <c r="G53" s="68" t="s">
        <v>407</v>
      </c>
      <c r="H53" s="12" t="s">
        <v>417</v>
      </c>
      <c r="I53" s="25" t="s">
        <v>143</v>
      </c>
      <c r="J53" s="1" t="s">
        <v>149</v>
      </c>
      <c r="K53" s="25" t="s">
        <v>196</v>
      </c>
      <c r="L53" s="24">
        <v>30</v>
      </c>
      <c r="M53" s="69" t="s">
        <v>197</v>
      </c>
      <c r="N53" s="70" t="s">
        <v>365</v>
      </c>
      <c r="O53" s="1" t="s">
        <v>166</v>
      </c>
      <c r="P53" s="25" t="s">
        <v>125</v>
      </c>
      <c r="Q53" s="24" t="s">
        <v>122</v>
      </c>
      <c r="R53" s="25" t="s">
        <v>200</v>
      </c>
      <c r="S53" s="25" t="s">
        <v>201</v>
      </c>
      <c r="T53" s="24"/>
      <c r="U53" s="24" t="s">
        <v>398</v>
      </c>
      <c r="V53" s="24" t="s">
        <v>146</v>
      </c>
      <c r="W53" s="9">
        <v>30</v>
      </c>
      <c r="X53" s="9">
        <v>60</v>
      </c>
      <c r="Y53" s="16">
        <v>10</v>
      </c>
      <c r="Z53" s="86" t="s">
        <v>409</v>
      </c>
      <c r="AA53" s="5" t="s">
        <v>138</v>
      </c>
      <c r="AB53" s="102">
        <v>0.4</v>
      </c>
      <c r="AC53" s="192">
        <v>1806472.88</v>
      </c>
      <c r="AD53" s="103">
        <f t="shared" ref="AD53" si="45">AB53*AC53</f>
        <v>722589.152</v>
      </c>
      <c r="AE53" s="103">
        <f t="shared" si="35"/>
        <v>809299.85024000006</v>
      </c>
      <c r="AF53" s="104">
        <v>0.4</v>
      </c>
      <c r="AG53" s="192">
        <v>1806472.88</v>
      </c>
      <c r="AH53" s="103">
        <f t="shared" ref="AH53" si="46">AF53*AG53</f>
        <v>722589.152</v>
      </c>
      <c r="AI53" s="103">
        <f t="shared" si="37"/>
        <v>809299.85024000006</v>
      </c>
      <c r="AJ53" s="105">
        <v>0</v>
      </c>
      <c r="AK53" s="105">
        <v>0</v>
      </c>
      <c r="AL53" s="105">
        <v>0</v>
      </c>
      <c r="AM53" s="105">
        <v>0</v>
      </c>
      <c r="AN53" s="105">
        <v>0</v>
      </c>
      <c r="AO53" s="105">
        <v>0</v>
      </c>
      <c r="AP53" s="105">
        <v>0</v>
      </c>
      <c r="AQ53" s="105">
        <v>0</v>
      </c>
      <c r="AR53" s="105">
        <v>0</v>
      </c>
      <c r="AS53" s="105">
        <v>0</v>
      </c>
      <c r="AT53" s="105">
        <v>0</v>
      </c>
      <c r="AU53" s="105">
        <v>0</v>
      </c>
      <c r="AV53" s="106">
        <f t="shared" si="38"/>
        <v>0.8</v>
      </c>
      <c r="AW53" s="41">
        <v>0</v>
      </c>
      <c r="AX53" s="41">
        <f t="shared" si="28"/>
        <v>0</v>
      </c>
      <c r="AY53" s="107" t="s">
        <v>203</v>
      </c>
      <c r="AZ53" s="108"/>
      <c r="BA53" s="108"/>
      <c r="BB53" s="110"/>
      <c r="BC53" s="109" t="s">
        <v>419</v>
      </c>
      <c r="BD53" s="109" t="s">
        <v>419</v>
      </c>
      <c r="BE53" s="110"/>
      <c r="BF53" s="110"/>
      <c r="BG53" s="110"/>
      <c r="BH53" s="110"/>
      <c r="BI53" s="110"/>
      <c r="BJ53" s="87"/>
      <c r="BK53" s="27">
        <v>14</v>
      </c>
    </row>
    <row r="54" spans="1:63" s="187" customFormat="1" ht="12.95" customHeight="1" x14ac:dyDescent="0.25">
      <c r="A54" s="182" t="s">
        <v>405</v>
      </c>
      <c r="B54" s="158">
        <v>210000060</v>
      </c>
      <c r="C54" s="158" t="s">
        <v>661</v>
      </c>
      <c r="D54" s="158"/>
      <c r="E54" s="212"/>
      <c r="F54" s="193" t="s">
        <v>416</v>
      </c>
      <c r="G54" s="193" t="s">
        <v>407</v>
      </c>
      <c r="H54" s="193" t="s">
        <v>417</v>
      </c>
      <c r="I54" s="183" t="s">
        <v>143</v>
      </c>
      <c r="J54" s="152" t="s">
        <v>149</v>
      </c>
      <c r="K54" s="183" t="s">
        <v>196</v>
      </c>
      <c r="L54" s="182">
        <v>30</v>
      </c>
      <c r="M54" s="153" t="s">
        <v>197</v>
      </c>
      <c r="N54" s="194" t="s">
        <v>365</v>
      </c>
      <c r="O54" s="152" t="s">
        <v>166</v>
      </c>
      <c r="P54" s="183" t="s">
        <v>125</v>
      </c>
      <c r="Q54" s="182" t="s">
        <v>122</v>
      </c>
      <c r="R54" s="183" t="s">
        <v>200</v>
      </c>
      <c r="S54" s="183" t="s">
        <v>201</v>
      </c>
      <c r="T54" s="182"/>
      <c r="U54" s="182" t="s">
        <v>398</v>
      </c>
      <c r="V54" s="182" t="s">
        <v>146</v>
      </c>
      <c r="W54" s="193">
        <v>30</v>
      </c>
      <c r="X54" s="193">
        <v>60</v>
      </c>
      <c r="Y54" s="156">
        <v>10</v>
      </c>
      <c r="Z54" s="196" t="s">
        <v>409</v>
      </c>
      <c r="AA54" s="181" t="s">
        <v>138</v>
      </c>
      <c r="AB54" s="185">
        <v>0.1</v>
      </c>
      <c r="AC54" s="197">
        <v>1788408.15</v>
      </c>
      <c r="AD54" s="185">
        <v>178840.815</v>
      </c>
      <c r="AE54" s="185">
        <v>200301.71280000001</v>
      </c>
      <c r="AF54" s="185">
        <v>0.4</v>
      </c>
      <c r="AG54" s="185">
        <v>1746787.35</v>
      </c>
      <c r="AH54" s="185">
        <v>698714.94000000006</v>
      </c>
      <c r="AI54" s="185">
        <v>782560.73280000011</v>
      </c>
      <c r="AJ54" s="186">
        <v>0</v>
      </c>
      <c r="AK54" s="186">
        <v>0</v>
      </c>
      <c r="AL54" s="186">
        <v>0</v>
      </c>
      <c r="AM54" s="186">
        <v>0</v>
      </c>
      <c r="AN54" s="186">
        <v>0</v>
      </c>
      <c r="AO54" s="186">
        <v>0</v>
      </c>
      <c r="AP54" s="186">
        <v>0</v>
      </c>
      <c r="AQ54" s="186">
        <v>0</v>
      </c>
      <c r="AR54" s="186">
        <v>0</v>
      </c>
      <c r="AS54" s="186">
        <v>0</v>
      </c>
      <c r="AT54" s="186">
        <v>0</v>
      </c>
      <c r="AU54" s="186">
        <v>0</v>
      </c>
      <c r="AV54" s="186">
        <f t="shared" si="38"/>
        <v>0.5</v>
      </c>
      <c r="AW54" s="185">
        <f t="shared" si="33"/>
        <v>877555.75500000012</v>
      </c>
      <c r="AX54" s="185">
        <f t="shared" si="28"/>
        <v>982862.44560000021</v>
      </c>
      <c r="AY54" s="158" t="s">
        <v>203</v>
      </c>
      <c r="AZ54" s="183"/>
      <c r="BA54" s="183"/>
      <c r="BB54" s="195"/>
      <c r="BC54" s="193" t="s">
        <v>419</v>
      </c>
      <c r="BD54" s="193" t="s">
        <v>419</v>
      </c>
      <c r="BE54" s="195"/>
      <c r="BF54" s="195"/>
      <c r="BG54" s="195"/>
      <c r="BH54" s="195"/>
      <c r="BI54" s="195"/>
      <c r="BJ54" s="87"/>
      <c r="BK54" s="32" t="s">
        <v>653</v>
      </c>
    </row>
    <row r="55" spans="1:63" s="164" customFormat="1" ht="12.95" customHeight="1" x14ac:dyDescent="0.25">
      <c r="A55" s="66" t="s">
        <v>405</v>
      </c>
      <c r="B55" s="72"/>
      <c r="C55" s="189" t="s">
        <v>471</v>
      </c>
      <c r="D55" s="72"/>
      <c r="E55" s="211"/>
      <c r="F55" s="68" t="s">
        <v>411</v>
      </c>
      <c r="G55" s="68" t="s">
        <v>407</v>
      </c>
      <c r="H55" s="12" t="s">
        <v>412</v>
      </c>
      <c r="I55" s="25" t="s">
        <v>143</v>
      </c>
      <c r="J55" s="1" t="s">
        <v>149</v>
      </c>
      <c r="K55" s="25" t="s">
        <v>196</v>
      </c>
      <c r="L55" s="24">
        <v>30</v>
      </c>
      <c r="M55" s="69" t="s">
        <v>197</v>
      </c>
      <c r="N55" s="70" t="s">
        <v>365</v>
      </c>
      <c r="O55" s="24" t="s">
        <v>126</v>
      </c>
      <c r="P55" s="25" t="s">
        <v>125</v>
      </c>
      <c r="Q55" s="24" t="s">
        <v>122</v>
      </c>
      <c r="R55" s="25" t="s">
        <v>200</v>
      </c>
      <c r="S55" s="25" t="s">
        <v>201</v>
      </c>
      <c r="T55" s="24"/>
      <c r="U55" s="24" t="s">
        <v>398</v>
      </c>
      <c r="V55" s="24" t="s">
        <v>146</v>
      </c>
      <c r="W55" s="9">
        <v>30</v>
      </c>
      <c r="X55" s="9">
        <v>60</v>
      </c>
      <c r="Y55" s="16">
        <v>10</v>
      </c>
      <c r="Z55" s="86" t="s">
        <v>409</v>
      </c>
      <c r="AA55" s="5" t="s">
        <v>138</v>
      </c>
      <c r="AB55" s="71">
        <v>0.55000000000000004</v>
      </c>
      <c r="AC55" s="190">
        <v>2806264.89</v>
      </c>
      <c r="AD55" s="71">
        <f t="shared" si="34"/>
        <v>1543445.6895000001</v>
      </c>
      <c r="AE55" s="71">
        <f t="shared" si="35"/>
        <v>1728659.1722400002</v>
      </c>
      <c r="AF55" s="71">
        <v>0.55000000000000004</v>
      </c>
      <c r="AG55" s="190">
        <v>2806264.9</v>
      </c>
      <c r="AH55" s="71">
        <f t="shared" si="36"/>
        <v>1543445.6950000001</v>
      </c>
      <c r="AI55" s="71">
        <f t="shared" si="37"/>
        <v>1728659.1784000003</v>
      </c>
      <c r="AJ55" s="19">
        <v>0</v>
      </c>
      <c r="AK55" s="19">
        <v>0</v>
      </c>
      <c r="AL55" s="19">
        <v>0</v>
      </c>
      <c r="AM55" s="19">
        <v>0</v>
      </c>
      <c r="AN55" s="19">
        <v>0</v>
      </c>
      <c r="AO55" s="19">
        <v>0</v>
      </c>
      <c r="AP55" s="19">
        <v>0</v>
      </c>
      <c r="AQ55" s="19">
        <v>0</v>
      </c>
      <c r="AR55" s="19">
        <v>0</v>
      </c>
      <c r="AS55" s="19">
        <v>0</v>
      </c>
      <c r="AT55" s="19">
        <v>0</v>
      </c>
      <c r="AU55" s="19">
        <v>0</v>
      </c>
      <c r="AV55" s="64">
        <f t="shared" si="38"/>
        <v>1.1000000000000001</v>
      </c>
      <c r="AW55" s="41">
        <v>0</v>
      </c>
      <c r="AX55" s="41">
        <f t="shared" si="28"/>
        <v>0</v>
      </c>
      <c r="AY55" s="4" t="s">
        <v>203</v>
      </c>
      <c r="AZ55" s="25"/>
      <c r="BA55" s="25"/>
      <c r="BB55" s="44"/>
      <c r="BC55" s="12" t="s">
        <v>420</v>
      </c>
      <c r="BD55" s="12" t="s">
        <v>420</v>
      </c>
      <c r="BE55" s="44"/>
      <c r="BF55" s="44"/>
      <c r="BG55" s="44"/>
      <c r="BH55" s="44"/>
      <c r="BI55" s="44"/>
      <c r="BJ55" s="87"/>
      <c r="BK55" s="87"/>
    </row>
    <row r="56" spans="1:63" s="164" customFormat="1" ht="12.95" customHeight="1" x14ac:dyDescent="0.25">
      <c r="A56" s="66" t="s">
        <v>405</v>
      </c>
      <c r="B56" s="111"/>
      <c r="C56" s="191" t="s">
        <v>554</v>
      </c>
      <c r="D56" s="111"/>
      <c r="E56" s="211"/>
      <c r="F56" s="68" t="s">
        <v>411</v>
      </c>
      <c r="G56" s="68" t="s">
        <v>407</v>
      </c>
      <c r="H56" s="12" t="s">
        <v>412</v>
      </c>
      <c r="I56" s="25" t="s">
        <v>143</v>
      </c>
      <c r="J56" s="1" t="s">
        <v>149</v>
      </c>
      <c r="K56" s="25" t="s">
        <v>196</v>
      </c>
      <c r="L56" s="24">
        <v>30</v>
      </c>
      <c r="M56" s="69" t="s">
        <v>197</v>
      </c>
      <c r="N56" s="70" t="s">
        <v>365</v>
      </c>
      <c r="O56" s="1" t="s">
        <v>166</v>
      </c>
      <c r="P56" s="25" t="s">
        <v>125</v>
      </c>
      <c r="Q56" s="24" t="s">
        <v>122</v>
      </c>
      <c r="R56" s="25" t="s">
        <v>200</v>
      </c>
      <c r="S56" s="25" t="s">
        <v>201</v>
      </c>
      <c r="T56" s="24"/>
      <c r="U56" s="24" t="s">
        <v>398</v>
      </c>
      <c r="V56" s="24" t="s">
        <v>146</v>
      </c>
      <c r="W56" s="9">
        <v>30</v>
      </c>
      <c r="X56" s="9">
        <v>60</v>
      </c>
      <c r="Y56" s="16">
        <v>10</v>
      </c>
      <c r="Z56" s="86" t="s">
        <v>409</v>
      </c>
      <c r="AA56" s="5" t="s">
        <v>138</v>
      </c>
      <c r="AB56" s="102">
        <v>0.55000000000000004</v>
      </c>
      <c r="AC56" s="192">
        <v>2806264.89</v>
      </c>
      <c r="AD56" s="103">
        <f t="shared" ref="AD56" si="47">AB56*AC56</f>
        <v>1543445.6895000001</v>
      </c>
      <c r="AE56" s="103">
        <f t="shared" si="35"/>
        <v>1728659.1722400002</v>
      </c>
      <c r="AF56" s="104">
        <v>0.55000000000000004</v>
      </c>
      <c r="AG56" s="192">
        <v>2806264.9</v>
      </c>
      <c r="AH56" s="103">
        <f t="shared" ref="AH56" si="48">AF56*AG56</f>
        <v>1543445.6950000001</v>
      </c>
      <c r="AI56" s="103">
        <f t="shared" si="37"/>
        <v>1728659.1784000003</v>
      </c>
      <c r="AJ56" s="105">
        <v>0</v>
      </c>
      <c r="AK56" s="105">
        <v>0</v>
      </c>
      <c r="AL56" s="105">
        <v>0</v>
      </c>
      <c r="AM56" s="105">
        <v>0</v>
      </c>
      <c r="AN56" s="105">
        <v>0</v>
      </c>
      <c r="AO56" s="105">
        <v>0</v>
      </c>
      <c r="AP56" s="105">
        <v>0</v>
      </c>
      <c r="AQ56" s="105">
        <v>0</v>
      </c>
      <c r="AR56" s="105">
        <v>0</v>
      </c>
      <c r="AS56" s="105">
        <v>0</v>
      </c>
      <c r="AT56" s="105">
        <v>0</v>
      </c>
      <c r="AU56" s="105">
        <v>0</v>
      </c>
      <c r="AV56" s="106">
        <f t="shared" si="38"/>
        <v>1.1000000000000001</v>
      </c>
      <c r="AW56" s="41">
        <v>0</v>
      </c>
      <c r="AX56" s="41">
        <f t="shared" si="28"/>
        <v>0</v>
      </c>
      <c r="AY56" s="107" t="s">
        <v>203</v>
      </c>
      <c r="AZ56" s="108"/>
      <c r="BA56" s="108"/>
      <c r="BB56" s="110"/>
      <c r="BC56" s="109" t="s">
        <v>420</v>
      </c>
      <c r="BD56" s="109" t="s">
        <v>420</v>
      </c>
      <c r="BE56" s="110"/>
      <c r="BF56" s="110"/>
      <c r="BG56" s="110"/>
      <c r="BH56" s="110"/>
      <c r="BI56" s="110"/>
      <c r="BJ56" s="87"/>
      <c r="BK56" s="27">
        <v>14</v>
      </c>
    </row>
    <row r="57" spans="1:63" s="187" customFormat="1" ht="12.95" customHeight="1" x14ac:dyDescent="0.25">
      <c r="A57" s="182" t="s">
        <v>405</v>
      </c>
      <c r="B57" s="158">
        <v>210000061</v>
      </c>
      <c r="C57" s="158" t="s">
        <v>662</v>
      </c>
      <c r="D57" s="158"/>
      <c r="E57" s="212"/>
      <c r="F57" s="193" t="s">
        <v>411</v>
      </c>
      <c r="G57" s="193" t="s">
        <v>407</v>
      </c>
      <c r="H57" s="193" t="s">
        <v>412</v>
      </c>
      <c r="I57" s="183" t="s">
        <v>143</v>
      </c>
      <c r="J57" s="152" t="s">
        <v>149</v>
      </c>
      <c r="K57" s="183" t="s">
        <v>196</v>
      </c>
      <c r="L57" s="182">
        <v>30</v>
      </c>
      <c r="M57" s="153" t="s">
        <v>197</v>
      </c>
      <c r="N57" s="194" t="s">
        <v>365</v>
      </c>
      <c r="O57" s="152" t="s">
        <v>166</v>
      </c>
      <c r="P57" s="183" t="s">
        <v>125</v>
      </c>
      <c r="Q57" s="182" t="s">
        <v>122</v>
      </c>
      <c r="R57" s="183" t="s">
        <v>200</v>
      </c>
      <c r="S57" s="183" t="s">
        <v>201</v>
      </c>
      <c r="T57" s="182"/>
      <c r="U57" s="182" t="s">
        <v>398</v>
      </c>
      <c r="V57" s="182" t="s">
        <v>146</v>
      </c>
      <c r="W57" s="193">
        <v>30</v>
      </c>
      <c r="X57" s="193">
        <v>60</v>
      </c>
      <c r="Y57" s="156">
        <v>10</v>
      </c>
      <c r="Z57" s="196" t="s">
        <v>409</v>
      </c>
      <c r="AA57" s="181" t="s">
        <v>138</v>
      </c>
      <c r="AB57" s="185">
        <v>0</v>
      </c>
      <c r="AC57" s="197">
        <v>2806264.89</v>
      </c>
      <c r="AD57" s="185">
        <v>0</v>
      </c>
      <c r="AE57" s="185">
        <v>0</v>
      </c>
      <c r="AF57" s="185">
        <v>0.55000000000000004</v>
      </c>
      <c r="AG57" s="185">
        <v>2806264.9</v>
      </c>
      <c r="AH57" s="185">
        <v>1543445.6950000001</v>
      </c>
      <c r="AI57" s="185">
        <v>1728659.1784000003</v>
      </c>
      <c r="AJ57" s="186">
        <v>0</v>
      </c>
      <c r="AK57" s="186">
        <v>0</v>
      </c>
      <c r="AL57" s="186">
        <v>0</v>
      </c>
      <c r="AM57" s="186">
        <v>0</v>
      </c>
      <c r="AN57" s="186">
        <v>0</v>
      </c>
      <c r="AO57" s="186">
        <v>0</v>
      </c>
      <c r="AP57" s="186">
        <v>0</v>
      </c>
      <c r="AQ57" s="186">
        <v>0</v>
      </c>
      <c r="AR57" s="186">
        <v>0</v>
      </c>
      <c r="AS57" s="186">
        <v>0</v>
      </c>
      <c r="AT57" s="186">
        <v>0</v>
      </c>
      <c r="AU57" s="186">
        <v>0</v>
      </c>
      <c r="AV57" s="186">
        <f t="shared" si="38"/>
        <v>0.55000000000000004</v>
      </c>
      <c r="AW57" s="185">
        <f t="shared" si="33"/>
        <v>1543445.6950000001</v>
      </c>
      <c r="AX57" s="185">
        <f t="shared" si="28"/>
        <v>1728659.1784000003</v>
      </c>
      <c r="AY57" s="158" t="s">
        <v>203</v>
      </c>
      <c r="AZ57" s="183"/>
      <c r="BA57" s="183"/>
      <c r="BB57" s="195"/>
      <c r="BC57" s="193" t="s">
        <v>420</v>
      </c>
      <c r="BD57" s="193" t="s">
        <v>420</v>
      </c>
      <c r="BE57" s="195"/>
      <c r="BF57" s="195"/>
      <c r="BG57" s="195"/>
      <c r="BH57" s="195"/>
      <c r="BI57" s="195"/>
      <c r="BJ57" s="87"/>
      <c r="BK57" s="32" t="s">
        <v>653</v>
      </c>
    </row>
    <row r="58" spans="1:63" s="164" customFormat="1" ht="12.95" customHeight="1" x14ac:dyDescent="0.25">
      <c r="A58" s="66" t="s">
        <v>405</v>
      </c>
      <c r="B58" s="72"/>
      <c r="C58" s="189" t="s">
        <v>472</v>
      </c>
      <c r="D58" s="72"/>
      <c r="E58" s="211"/>
      <c r="F58" s="68" t="s">
        <v>411</v>
      </c>
      <c r="G58" s="68" t="s">
        <v>407</v>
      </c>
      <c r="H58" s="12" t="s">
        <v>412</v>
      </c>
      <c r="I58" s="25" t="s">
        <v>143</v>
      </c>
      <c r="J58" s="1" t="s">
        <v>149</v>
      </c>
      <c r="K58" s="25" t="s">
        <v>196</v>
      </c>
      <c r="L58" s="24">
        <v>30</v>
      </c>
      <c r="M58" s="69" t="s">
        <v>197</v>
      </c>
      <c r="N58" s="70" t="s">
        <v>365</v>
      </c>
      <c r="O58" s="24" t="s">
        <v>126</v>
      </c>
      <c r="P58" s="25" t="s">
        <v>125</v>
      </c>
      <c r="Q58" s="24" t="s">
        <v>122</v>
      </c>
      <c r="R58" s="25" t="s">
        <v>200</v>
      </c>
      <c r="S58" s="25" t="s">
        <v>201</v>
      </c>
      <c r="T58" s="24"/>
      <c r="U58" s="24" t="s">
        <v>398</v>
      </c>
      <c r="V58" s="24" t="s">
        <v>146</v>
      </c>
      <c r="W58" s="9">
        <v>30</v>
      </c>
      <c r="X58" s="9">
        <v>60</v>
      </c>
      <c r="Y58" s="16">
        <v>10</v>
      </c>
      <c r="Z58" s="86" t="s">
        <v>409</v>
      </c>
      <c r="AA58" s="5" t="s">
        <v>138</v>
      </c>
      <c r="AB58" s="71">
        <v>1</v>
      </c>
      <c r="AC58" s="190">
        <v>503538.94</v>
      </c>
      <c r="AD58" s="71">
        <f t="shared" si="34"/>
        <v>503538.94</v>
      </c>
      <c r="AE58" s="71">
        <f t="shared" si="35"/>
        <v>563963.6128</v>
      </c>
      <c r="AF58" s="71">
        <v>1</v>
      </c>
      <c r="AG58" s="190">
        <v>503538.94</v>
      </c>
      <c r="AH58" s="71">
        <f t="shared" si="36"/>
        <v>503538.94</v>
      </c>
      <c r="AI58" s="71">
        <f t="shared" si="37"/>
        <v>563963.6128</v>
      </c>
      <c r="AJ58" s="19">
        <v>0</v>
      </c>
      <c r="AK58" s="19">
        <v>0</v>
      </c>
      <c r="AL58" s="19">
        <v>0</v>
      </c>
      <c r="AM58" s="19">
        <v>0</v>
      </c>
      <c r="AN58" s="19">
        <v>0</v>
      </c>
      <c r="AO58" s="19">
        <v>0</v>
      </c>
      <c r="AP58" s="19">
        <v>0</v>
      </c>
      <c r="AQ58" s="19">
        <v>0</v>
      </c>
      <c r="AR58" s="19">
        <v>0</v>
      </c>
      <c r="AS58" s="19">
        <v>0</v>
      </c>
      <c r="AT58" s="19">
        <v>0</v>
      </c>
      <c r="AU58" s="19">
        <v>0</v>
      </c>
      <c r="AV58" s="64">
        <f t="shared" si="38"/>
        <v>2</v>
      </c>
      <c r="AW58" s="41">
        <v>0</v>
      </c>
      <c r="AX58" s="41">
        <f t="shared" si="28"/>
        <v>0</v>
      </c>
      <c r="AY58" s="4" t="s">
        <v>203</v>
      </c>
      <c r="AZ58" s="25"/>
      <c r="BA58" s="25"/>
      <c r="BB58" s="44"/>
      <c r="BC58" s="12" t="s">
        <v>421</v>
      </c>
      <c r="BD58" s="12" t="s">
        <v>421</v>
      </c>
      <c r="BE58" s="44"/>
      <c r="BF58" s="44"/>
      <c r="BG58" s="44"/>
      <c r="BH58" s="44"/>
      <c r="BI58" s="44"/>
      <c r="BJ58" s="87"/>
      <c r="BK58" s="87"/>
    </row>
    <row r="59" spans="1:63" s="164" customFormat="1" ht="12.95" customHeight="1" x14ac:dyDescent="0.25">
      <c r="A59" s="66" t="s">
        <v>405</v>
      </c>
      <c r="B59" s="111"/>
      <c r="C59" s="191" t="s">
        <v>555</v>
      </c>
      <c r="D59" s="111"/>
      <c r="E59" s="211"/>
      <c r="F59" s="68" t="s">
        <v>411</v>
      </c>
      <c r="G59" s="68" t="s">
        <v>407</v>
      </c>
      <c r="H59" s="12" t="s">
        <v>412</v>
      </c>
      <c r="I59" s="25" t="s">
        <v>143</v>
      </c>
      <c r="J59" s="1" t="s">
        <v>149</v>
      </c>
      <c r="K59" s="25" t="s">
        <v>196</v>
      </c>
      <c r="L59" s="24">
        <v>30</v>
      </c>
      <c r="M59" s="69" t="s">
        <v>197</v>
      </c>
      <c r="N59" s="70" t="s">
        <v>365</v>
      </c>
      <c r="O59" s="1" t="s">
        <v>166</v>
      </c>
      <c r="P59" s="25" t="s">
        <v>125</v>
      </c>
      <c r="Q59" s="24" t="s">
        <v>122</v>
      </c>
      <c r="R59" s="25" t="s">
        <v>200</v>
      </c>
      <c r="S59" s="25" t="s">
        <v>201</v>
      </c>
      <c r="T59" s="24"/>
      <c r="U59" s="24" t="s">
        <v>398</v>
      </c>
      <c r="V59" s="24" t="s">
        <v>146</v>
      </c>
      <c r="W59" s="9">
        <v>30</v>
      </c>
      <c r="X59" s="9">
        <v>60</v>
      </c>
      <c r="Y59" s="16">
        <v>10</v>
      </c>
      <c r="Z59" s="86" t="s">
        <v>409</v>
      </c>
      <c r="AA59" s="5" t="s">
        <v>138</v>
      </c>
      <c r="AB59" s="102">
        <v>1</v>
      </c>
      <c r="AC59" s="192">
        <v>503538.94</v>
      </c>
      <c r="AD59" s="103">
        <f t="shared" ref="AD59" si="49">AB59*AC59</f>
        <v>503538.94</v>
      </c>
      <c r="AE59" s="103">
        <f t="shared" si="35"/>
        <v>563963.6128</v>
      </c>
      <c r="AF59" s="104">
        <v>1</v>
      </c>
      <c r="AG59" s="192">
        <v>503538.94</v>
      </c>
      <c r="AH59" s="103">
        <f t="shared" ref="AH59" si="50">AF59*AG59</f>
        <v>503538.94</v>
      </c>
      <c r="AI59" s="103">
        <f t="shared" si="37"/>
        <v>563963.6128</v>
      </c>
      <c r="AJ59" s="105">
        <v>0</v>
      </c>
      <c r="AK59" s="105">
        <v>0</v>
      </c>
      <c r="AL59" s="105">
        <v>0</v>
      </c>
      <c r="AM59" s="105">
        <v>0</v>
      </c>
      <c r="AN59" s="105">
        <v>0</v>
      </c>
      <c r="AO59" s="105">
        <v>0</v>
      </c>
      <c r="AP59" s="105">
        <v>0</v>
      </c>
      <c r="AQ59" s="105">
        <v>0</v>
      </c>
      <c r="AR59" s="105">
        <v>0</v>
      </c>
      <c r="AS59" s="105">
        <v>0</v>
      </c>
      <c r="AT59" s="105">
        <v>0</v>
      </c>
      <c r="AU59" s="105">
        <v>0</v>
      </c>
      <c r="AV59" s="106">
        <f t="shared" si="38"/>
        <v>2</v>
      </c>
      <c r="AW59" s="41">
        <v>0</v>
      </c>
      <c r="AX59" s="41">
        <f t="shared" si="28"/>
        <v>0</v>
      </c>
      <c r="AY59" s="107" t="s">
        <v>203</v>
      </c>
      <c r="AZ59" s="108"/>
      <c r="BA59" s="108"/>
      <c r="BB59" s="110"/>
      <c r="BC59" s="109" t="s">
        <v>421</v>
      </c>
      <c r="BD59" s="109" t="s">
        <v>421</v>
      </c>
      <c r="BE59" s="110"/>
      <c r="BF59" s="110"/>
      <c r="BG59" s="110"/>
      <c r="BH59" s="110"/>
      <c r="BI59" s="110"/>
      <c r="BJ59" s="87"/>
      <c r="BK59" s="27">
        <v>14</v>
      </c>
    </row>
    <row r="60" spans="1:63" s="187" customFormat="1" ht="12.95" customHeight="1" x14ac:dyDescent="0.25">
      <c r="A60" s="182" t="s">
        <v>405</v>
      </c>
      <c r="B60" s="158">
        <v>210000062</v>
      </c>
      <c r="C60" s="158" t="s">
        <v>663</v>
      </c>
      <c r="D60" s="158"/>
      <c r="E60" s="212"/>
      <c r="F60" s="193" t="s">
        <v>411</v>
      </c>
      <c r="G60" s="193" t="s">
        <v>407</v>
      </c>
      <c r="H60" s="193" t="s">
        <v>412</v>
      </c>
      <c r="I60" s="183" t="s">
        <v>143</v>
      </c>
      <c r="J60" s="152" t="s">
        <v>149</v>
      </c>
      <c r="K60" s="183" t="s">
        <v>196</v>
      </c>
      <c r="L60" s="182">
        <v>30</v>
      </c>
      <c r="M60" s="153" t="s">
        <v>197</v>
      </c>
      <c r="N60" s="194" t="s">
        <v>365</v>
      </c>
      <c r="O60" s="152" t="s">
        <v>166</v>
      </c>
      <c r="P60" s="183" t="s">
        <v>125</v>
      </c>
      <c r="Q60" s="182" t="s">
        <v>122</v>
      </c>
      <c r="R60" s="183" t="s">
        <v>200</v>
      </c>
      <c r="S60" s="183" t="s">
        <v>201</v>
      </c>
      <c r="T60" s="182"/>
      <c r="U60" s="182" t="s">
        <v>398</v>
      </c>
      <c r="V60" s="182" t="s">
        <v>146</v>
      </c>
      <c r="W60" s="193">
        <v>30</v>
      </c>
      <c r="X60" s="193">
        <v>60</v>
      </c>
      <c r="Y60" s="156">
        <v>10</v>
      </c>
      <c r="Z60" s="196" t="s">
        <v>409</v>
      </c>
      <c r="AA60" s="181" t="s">
        <v>138</v>
      </c>
      <c r="AB60" s="185">
        <v>0.6</v>
      </c>
      <c r="AC60" s="197">
        <v>498503.55</v>
      </c>
      <c r="AD60" s="185">
        <v>299102.13</v>
      </c>
      <c r="AE60" s="185">
        <v>334994.38560000004</v>
      </c>
      <c r="AF60" s="185">
        <v>1</v>
      </c>
      <c r="AG60" s="185">
        <v>503538.94</v>
      </c>
      <c r="AH60" s="185">
        <v>503538.94</v>
      </c>
      <c r="AI60" s="185">
        <v>563963.6128</v>
      </c>
      <c r="AJ60" s="186">
        <v>0</v>
      </c>
      <c r="AK60" s="186">
        <v>0</v>
      </c>
      <c r="AL60" s="186">
        <v>0</v>
      </c>
      <c r="AM60" s="186">
        <v>0</v>
      </c>
      <c r="AN60" s="186">
        <v>0</v>
      </c>
      <c r="AO60" s="186">
        <v>0</v>
      </c>
      <c r="AP60" s="186">
        <v>0</v>
      </c>
      <c r="AQ60" s="186">
        <v>0</v>
      </c>
      <c r="AR60" s="186">
        <v>0</v>
      </c>
      <c r="AS60" s="186">
        <v>0</v>
      </c>
      <c r="AT60" s="186">
        <v>0</v>
      </c>
      <c r="AU60" s="186">
        <v>0</v>
      </c>
      <c r="AV60" s="186">
        <f t="shared" si="38"/>
        <v>1.6</v>
      </c>
      <c r="AW60" s="185">
        <f t="shared" si="33"/>
        <v>802641.07000000007</v>
      </c>
      <c r="AX60" s="185">
        <f t="shared" si="28"/>
        <v>898957.99840000016</v>
      </c>
      <c r="AY60" s="158" t="s">
        <v>203</v>
      </c>
      <c r="AZ60" s="183"/>
      <c r="BA60" s="183"/>
      <c r="BB60" s="195"/>
      <c r="BC60" s="193" t="s">
        <v>421</v>
      </c>
      <c r="BD60" s="193" t="s">
        <v>421</v>
      </c>
      <c r="BE60" s="195"/>
      <c r="BF60" s="195"/>
      <c r="BG60" s="195"/>
      <c r="BH60" s="195"/>
      <c r="BI60" s="195"/>
      <c r="BJ60" s="87"/>
      <c r="BK60" s="32" t="s">
        <v>653</v>
      </c>
    </row>
    <row r="61" spans="1:63" s="164" customFormat="1" ht="12.95" customHeight="1" x14ac:dyDescent="0.25">
      <c r="A61" s="66" t="s">
        <v>405</v>
      </c>
      <c r="B61" s="72"/>
      <c r="C61" s="189" t="s">
        <v>473</v>
      </c>
      <c r="D61" s="72"/>
      <c r="E61" s="211"/>
      <c r="F61" s="68" t="s">
        <v>411</v>
      </c>
      <c r="G61" s="68" t="s">
        <v>407</v>
      </c>
      <c r="H61" s="12" t="s">
        <v>412</v>
      </c>
      <c r="I61" s="25" t="s">
        <v>143</v>
      </c>
      <c r="J61" s="1" t="s">
        <v>149</v>
      </c>
      <c r="K61" s="25" t="s">
        <v>196</v>
      </c>
      <c r="L61" s="24">
        <v>30</v>
      </c>
      <c r="M61" s="69" t="s">
        <v>197</v>
      </c>
      <c r="N61" s="70" t="s">
        <v>365</v>
      </c>
      <c r="O61" s="24" t="s">
        <v>126</v>
      </c>
      <c r="P61" s="25" t="s">
        <v>125</v>
      </c>
      <c r="Q61" s="24" t="s">
        <v>122</v>
      </c>
      <c r="R61" s="25" t="s">
        <v>200</v>
      </c>
      <c r="S61" s="25" t="s">
        <v>201</v>
      </c>
      <c r="T61" s="24"/>
      <c r="U61" s="24" t="s">
        <v>398</v>
      </c>
      <c r="V61" s="24" t="s">
        <v>146</v>
      </c>
      <c r="W61" s="9">
        <v>30</v>
      </c>
      <c r="X61" s="9">
        <v>60</v>
      </c>
      <c r="Y61" s="16">
        <v>10</v>
      </c>
      <c r="Z61" s="86" t="s">
        <v>409</v>
      </c>
      <c r="AA61" s="5" t="s">
        <v>138</v>
      </c>
      <c r="AB61" s="71">
        <v>0.25</v>
      </c>
      <c r="AC61" s="190">
        <v>7223406.04</v>
      </c>
      <c r="AD61" s="71">
        <f t="shared" si="34"/>
        <v>1805851.51</v>
      </c>
      <c r="AE61" s="71">
        <f t="shared" si="35"/>
        <v>2022553.6912000002</v>
      </c>
      <c r="AF61" s="71">
        <v>0.25</v>
      </c>
      <c r="AG61" s="190">
        <v>7223406.04</v>
      </c>
      <c r="AH61" s="71">
        <f t="shared" si="36"/>
        <v>1805851.51</v>
      </c>
      <c r="AI61" s="71">
        <f t="shared" si="37"/>
        <v>2022553.6912000002</v>
      </c>
      <c r="AJ61" s="19">
        <v>0</v>
      </c>
      <c r="AK61" s="19">
        <v>0</v>
      </c>
      <c r="AL61" s="19">
        <v>0</v>
      </c>
      <c r="AM61" s="19">
        <v>0</v>
      </c>
      <c r="AN61" s="19">
        <v>0</v>
      </c>
      <c r="AO61" s="19">
        <v>0</v>
      </c>
      <c r="AP61" s="19">
        <v>0</v>
      </c>
      <c r="AQ61" s="19">
        <v>0</v>
      </c>
      <c r="AR61" s="19">
        <v>0</v>
      </c>
      <c r="AS61" s="19">
        <v>0</v>
      </c>
      <c r="AT61" s="19">
        <v>0</v>
      </c>
      <c r="AU61" s="19">
        <v>0</v>
      </c>
      <c r="AV61" s="64">
        <f t="shared" si="38"/>
        <v>0.5</v>
      </c>
      <c r="AW61" s="41">
        <v>0</v>
      </c>
      <c r="AX61" s="41">
        <f t="shared" si="28"/>
        <v>0</v>
      </c>
      <c r="AY61" s="4" t="s">
        <v>203</v>
      </c>
      <c r="AZ61" s="25"/>
      <c r="BA61" s="25"/>
      <c r="BB61" s="44"/>
      <c r="BC61" s="12" t="s">
        <v>422</v>
      </c>
      <c r="BD61" s="12" t="s">
        <v>422</v>
      </c>
      <c r="BE61" s="44"/>
      <c r="BF61" s="44"/>
      <c r="BG61" s="44"/>
      <c r="BH61" s="44"/>
      <c r="BI61" s="44"/>
      <c r="BJ61" s="87"/>
      <c r="BK61" s="87"/>
    </row>
    <row r="62" spans="1:63" s="164" customFormat="1" ht="12.95" customHeight="1" x14ac:dyDescent="0.25">
      <c r="A62" s="66" t="s">
        <v>405</v>
      </c>
      <c r="B62" s="111"/>
      <c r="C62" s="191" t="s">
        <v>556</v>
      </c>
      <c r="D62" s="111"/>
      <c r="E62" s="211"/>
      <c r="F62" s="68" t="s">
        <v>411</v>
      </c>
      <c r="G62" s="68" t="s">
        <v>407</v>
      </c>
      <c r="H62" s="12" t="s">
        <v>412</v>
      </c>
      <c r="I62" s="25" t="s">
        <v>143</v>
      </c>
      <c r="J62" s="1" t="s">
        <v>149</v>
      </c>
      <c r="K62" s="25" t="s">
        <v>196</v>
      </c>
      <c r="L62" s="24">
        <v>30</v>
      </c>
      <c r="M62" s="69" t="s">
        <v>197</v>
      </c>
      <c r="N62" s="70" t="s">
        <v>365</v>
      </c>
      <c r="O62" s="1" t="s">
        <v>166</v>
      </c>
      <c r="P62" s="25" t="s">
        <v>125</v>
      </c>
      <c r="Q62" s="24" t="s">
        <v>122</v>
      </c>
      <c r="R62" s="25" t="s">
        <v>200</v>
      </c>
      <c r="S62" s="25" t="s">
        <v>201</v>
      </c>
      <c r="T62" s="24"/>
      <c r="U62" s="24" t="s">
        <v>398</v>
      </c>
      <c r="V62" s="24" t="s">
        <v>146</v>
      </c>
      <c r="W62" s="9">
        <v>30</v>
      </c>
      <c r="X62" s="9">
        <v>60</v>
      </c>
      <c r="Y62" s="16">
        <v>10</v>
      </c>
      <c r="Z62" s="86" t="s">
        <v>409</v>
      </c>
      <c r="AA62" s="5" t="s">
        <v>138</v>
      </c>
      <c r="AB62" s="102">
        <v>0.25</v>
      </c>
      <c r="AC62" s="192">
        <v>7223406.04</v>
      </c>
      <c r="AD62" s="103">
        <f t="shared" ref="AD62" si="51">AB62*AC62</f>
        <v>1805851.51</v>
      </c>
      <c r="AE62" s="103">
        <f t="shared" si="35"/>
        <v>2022553.6912000002</v>
      </c>
      <c r="AF62" s="104">
        <v>0.25</v>
      </c>
      <c r="AG62" s="192">
        <v>7223406.04</v>
      </c>
      <c r="AH62" s="103">
        <f t="shared" ref="AH62" si="52">AF62*AG62</f>
        <v>1805851.51</v>
      </c>
      <c r="AI62" s="103">
        <f t="shared" si="37"/>
        <v>2022553.6912000002</v>
      </c>
      <c r="AJ62" s="105">
        <v>0</v>
      </c>
      <c r="AK62" s="105">
        <v>0</v>
      </c>
      <c r="AL62" s="105">
        <v>0</v>
      </c>
      <c r="AM62" s="105">
        <v>0</v>
      </c>
      <c r="AN62" s="105">
        <v>0</v>
      </c>
      <c r="AO62" s="105">
        <v>0</v>
      </c>
      <c r="AP62" s="105">
        <v>0</v>
      </c>
      <c r="AQ62" s="105">
        <v>0</v>
      </c>
      <c r="AR62" s="105">
        <v>0</v>
      </c>
      <c r="AS62" s="105">
        <v>0</v>
      </c>
      <c r="AT62" s="105">
        <v>0</v>
      </c>
      <c r="AU62" s="105">
        <v>0</v>
      </c>
      <c r="AV62" s="106">
        <f t="shared" si="38"/>
        <v>0.5</v>
      </c>
      <c r="AW62" s="41">
        <v>0</v>
      </c>
      <c r="AX62" s="41">
        <f t="shared" si="28"/>
        <v>0</v>
      </c>
      <c r="AY62" s="107" t="s">
        <v>203</v>
      </c>
      <c r="AZ62" s="108"/>
      <c r="BA62" s="108"/>
      <c r="BB62" s="110"/>
      <c r="BC62" s="109" t="s">
        <v>422</v>
      </c>
      <c r="BD62" s="109" t="s">
        <v>422</v>
      </c>
      <c r="BE62" s="110"/>
      <c r="BF62" s="110"/>
      <c r="BG62" s="110"/>
      <c r="BH62" s="110"/>
      <c r="BI62" s="110"/>
      <c r="BJ62" s="87"/>
      <c r="BK62" s="27">
        <v>14</v>
      </c>
    </row>
    <row r="63" spans="1:63" s="187" customFormat="1" ht="12.95" customHeight="1" x14ac:dyDescent="0.25">
      <c r="A63" s="182" t="s">
        <v>405</v>
      </c>
      <c r="B63" s="158">
        <v>210000063</v>
      </c>
      <c r="C63" s="158" t="s">
        <v>664</v>
      </c>
      <c r="D63" s="158"/>
      <c r="E63" s="212"/>
      <c r="F63" s="193" t="s">
        <v>411</v>
      </c>
      <c r="G63" s="193" t="s">
        <v>407</v>
      </c>
      <c r="H63" s="193" t="s">
        <v>412</v>
      </c>
      <c r="I63" s="183" t="s">
        <v>143</v>
      </c>
      <c r="J63" s="152" t="s">
        <v>149</v>
      </c>
      <c r="K63" s="183" t="s">
        <v>196</v>
      </c>
      <c r="L63" s="182">
        <v>30</v>
      </c>
      <c r="M63" s="153" t="s">
        <v>197</v>
      </c>
      <c r="N63" s="194" t="s">
        <v>365</v>
      </c>
      <c r="O63" s="152" t="s">
        <v>166</v>
      </c>
      <c r="P63" s="183" t="s">
        <v>125</v>
      </c>
      <c r="Q63" s="182" t="s">
        <v>122</v>
      </c>
      <c r="R63" s="183" t="s">
        <v>200</v>
      </c>
      <c r="S63" s="183" t="s">
        <v>201</v>
      </c>
      <c r="T63" s="182"/>
      <c r="U63" s="182" t="s">
        <v>398</v>
      </c>
      <c r="V63" s="182" t="s">
        <v>146</v>
      </c>
      <c r="W63" s="193">
        <v>30</v>
      </c>
      <c r="X63" s="193">
        <v>60</v>
      </c>
      <c r="Y63" s="156">
        <v>10</v>
      </c>
      <c r="Z63" s="196" t="s">
        <v>409</v>
      </c>
      <c r="AA63" s="181" t="s">
        <v>138</v>
      </c>
      <c r="AB63" s="185">
        <v>0.25</v>
      </c>
      <c r="AC63" s="197">
        <v>7151171.9699999997</v>
      </c>
      <c r="AD63" s="185">
        <v>1787792.9924999999</v>
      </c>
      <c r="AE63" s="185">
        <v>2002328.1516000002</v>
      </c>
      <c r="AF63" s="185">
        <v>0.25</v>
      </c>
      <c r="AG63" s="185">
        <v>5655193.8399999999</v>
      </c>
      <c r="AH63" s="185">
        <v>1413798.46</v>
      </c>
      <c r="AI63" s="185">
        <v>1583454.2752</v>
      </c>
      <c r="AJ63" s="186">
        <v>0</v>
      </c>
      <c r="AK63" s="186">
        <v>0</v>
      </c>
      <c r="AL63" s="186">
        <v>0</v>
      </c>
      <c r="AM63" s="186">
        <v>0</v>
      </c>
      <c r="AN63" s="186">
        <v>0</v>
      </c>
      <c r="AO63" s="186">
        <v>0</v>
      </c>
      <c r="AP63" s="186">
        <v>0</v>
      </c>
      <c r="AQ63" s="186">
        <v>0</v>
      </c>
      <c r="AR63" s="186">
        <v>0</v>
      </c>
      <c r="AS63" s="186">
        <v>0</v>
      </c>
      <c r="AT63" s="186">
        <v>0</v>
      </c>
      <c r="AU63" s="186">
        <v>0</v>
      </c>
      <c r="AV63" s="186">
        <f t="shared" si="38"/>
        <v>0.5</v>
      </c>
      <c r="AW63" s="185">
        <f t="shared" si="33"/>
        <v>3201591.4524999997</v>
      </c>
      <c r="AX63" s="185">
        <f t="shared" si="28"/>
        <v>3585782.4268</v>
      </c>
      <c r="AY63" s="158" t="s">
        <v>203</v>
      </c>
      <c r="AZ63" s="183"/>
      <c r="BA63" s="183"/>
      <c r="BB63" s="195"/>
      <c r="BC63" s="193" t="s">
        <v>422</v>
      </c>
      <c r="BD63" s="193" t="s">
        <v>422</v>
      </c>
      <c r="BE63" s="195"/>
      <c r="BF63" s="195"/>
      <c r="BG63" s="195"/>
      <c r="BH63" s="195"/>
      <c r="BI63" s="195"/>
      <c r="BJ63" s="87"/>
      <c r="BK63" s="32" t="s">
        <v>653</v>
      </c>
    </row>
    <row r="64" spans="1:63" s="164" customFormat="1" ht="12.95" customHeight="1" x14ac:dyDescent="0.25">
      <c r="A64" s="66" t="s">
        <v>405</v>
      </c>
      <c r="B64" s="72"/>
      <c r="C64" s="189" t="s">
        <v>474</v>
      </c>
      <c r="D64" s="72"/>
      <c r="E64" s="211"/>
      <c r="F64" s="68" t="s">
        <v>411</v>
      </c>
      <c r="G64" s="68" t="s">
        <v>407</v>
      </c>
      <c r="H64" s="12" t="s">
        <v>412</v>
      </c>
      <c r="I64" s="25" t="s">
        <v>143</v>
      </c>
      <c r="J64" s="1" t="s">
        <v>149</v>
      </c>
      <c r="K64" s="25" t="s">
        <v>196</v>
      </c>
      <c r="L64" s="24">
        <v>30</v>
      </c>
      <c r="M64" s="69" t="s">
        <v>197</v>
      </c>
      <c r="N64" s="70" t="s">
        <v>365</v>
      </c>
      <c r="O64" s="24" t="s">
        <v>126</v>
      </c>
      <c r="P64" s="25" t="s">
        <v>125</v>
      </c>
      <c r="Q64" s="24" t="s">
        <v>122</v>
      </c>
      <c r="R64" s="25" t="s">
        <v>200</v>
      </c>
      <c r="S64" s="25" t="s">
        <v>201</v>
      </c>
      <c r="T64" s="24"/>
      <c r="U64" s="24" t="s">
        <v>398</v>
      </c>
      <c r="V64" s="24" t="s">
        <v>146</v>
      </c>
      <c r="W64" s="9">
        <v>30</v>
      </c>
      <c r="X64" s="9">
        <v>60</v>
      </c>
      <c r="Y64" s="16">
        <v>10</v>
      </c>
      <c r="Z64" s="86" t="s">
        <v>409</v>
      </c>
      <c r="AA64" s="5" t="s">
        <v>138</v>
      </c>
      <c r="AB64" s="71">
        <v>1.1100000000000001</v>
      </c>
      <c r="AC64" s="190">
        <v>752025.34</v>
      </c>
      <c r="AD64" s="71">
        <f t="shared" si="34"/>
        <v>834748.1274</v>
      </c>
      <c r="AE64" s="71">
        <f t="shared" si="35"/>
        <v>934917.90268800012</v>
      </c>
      <c r="AF64" s="71">
        <v>1.1100000000000001</v>
      </c>
      <c r="AG64" s="190">
        <v>752025.34</v>
      </c>
      <c r="AH64" s="71">
        <f t="shared" si="36"/>
        <v>834748.1274</v>
      </c>
      <c r="AI64" s="71">
        <f t="shared" si="37"/>
        <v>934917.90268800012</v>
      </c>
      <c r="AJ64" s="19">
        <v>0</v>
      </c>
      <c r="AK64" s="19">
        <v>0</v>
      </c>
      <c r="AL64" s="19">
        <v>0</v>
      </c>
      <c r="AM64" s="19">
        <v>0</v>
      </c>
      <c r="AN64" s="19">
        <v>0</v>
      </c>
      <c r="AO64" s="19">
        <v>0</v>
      </c>
      <c r="AP64" s="19">
        <v>0</v>
      </c>
      <c r="AQ64" s="19">
        <v>0</v>
      </c>
      <c r="AR64" s="19">
        <v>0</v>
      </c>
      <c r="AS64" s="19">
        <v>0</v>
      </c>
      <c r="AT64" s="19">
        <v>0</v>
      </c>
      <c r="AU64" s="19">
        <v>0</v>
      </c>
      <c r="AV64" s="64">
        <f t="shared" si="38"/>
        <v>2.2200000000000002</v>
      </c>
      <c r="AW64" s="41">
        <v>0</v>
      </c>
      <c r="AX64" s="41">
        <f t="shared" si="28"/>
        <v>0</v>
      </c>
      <c r="AY64" s="4" t="s">
        <v>203</v>
      </c>
      <c r="AZ64" s="25"/>
      <c r="BA64" s="25"/>
      <c r="BB64" s="44"/>
      <c r="BC64" s="12" t="s">
        <v>423</v>
      </c>
      <c r="BD64" s="12" t="s">
        <v>423</v>
      </c>
      <c r="BE64" s="44"/>
      <c r="BF64" s="44"/>
      <c r="BG64" s="44"/>
      <c r="BH64" s="44"/>
      <c r="BI64" s="44"/>
      <c r="BJ64" s="87"/>
      <c r="BK64" s="87"/>
    </row>
    <row r="65" spans="1:63" s="164" customFormat="1" ht="12.95" customHeight="1" x14ac:dyDescent="0.25">
      <c r="A65" s="66" t="s">
        <v>405</v>
      </c>
      <c r="B65" s="111"/>
      <c r="C65" s="191" t="s">
        <v>557</v>
      </c>
      <c r="D65" s="111"/>
      <c r="E65" s="211"/>
      <c r="F65" s="68" t="s">
        <v>411</v>
      </c>
      <c r="G65" s="68" t="s">
        <v>407</v>
      </c>
      <c r="H65" s="12" t="s">
        <v>412</v>
      </c>
      <c r="I65" s="25" t="s">
        <v>143</v>
      </c>
      <c r="J65" s="1" t="s">
        <v>149</v>
      </c>
      <c r="K65" s="25" t="s">
        <v>196</v>
      </c>
      <c r="L65" s="24">
        <v>30</v>
      </c>
      <c r="M65" s="69" t="s">
        <v>197</v>
      </c>
      <c r="N65" s="70" t="s">
        <v>365</v>
      </c>
      <c r="O65" s="1" t="s">
        <v>166</v>
      </c>
      <c r="P65" s="25" t="s">
        <v>125</v>
      </c>
      <c r="Q65" s="24" t="s">
        <v>122</v>
      </c>
      <c r="R65" s="25" t="s">
        <v>200</v>
      </c>
      <c r="S65" s="25" t="s">
        <v>201</v>
      </c>
      <c r="T65" s="24"/>
      <c r="U65" s="24" t="s">
        <v>398</v>
      </c>
      <c r="V65" s="24" t="s">
        <v>146</v>
      </c>
      <c r="W65" s="9">
        <v>30</v>
      </c>
      <c r="X65" s="9">
        <v>60</v>
      </c>
      <c r="Y65" s="16">
        <v>10</v>
      </c>
      <c r="Z65" s="86" t="s">
        <v>409</v>
      </c>
      <c r="AA65" s="5" t="s">
        <v>138</v>
      </c>
      <c r="AB65" s="102">
        <v>1.1100000000000001</v>
      </c>
      <c r="AC65" s="192">
        <v>752025.34</v>
      </c>
      <c r="AD65" s="103">
        <f t="shared" ref="AD65" si="53">AB65*AC65</f>
        <v>834748.1274</v>
      </c>
      <c r="AE65" s="103">
        <f t="shared" si="35"/>
        <v>934917.90268800012</v>
      </c>
      <c r="AF65" s="104">
        <v>1.1100000000000001</v>
      </c>
      <c r="AG65" s="192">
        <v>752025.34</v>
      </c>
      <c r="AH65" s="103">
        <f t="shared" ref="AH65" si="54">AF65*AG65</f>
        <v>834748.1274</v>
      </c>
      <c r="AI65" s="103">
        <f t="shared" si="37"/>
        <v>934917.90268800012</v>
      </c>
      <c r="AJ65" s="105">
        <v>0</v>
      </c>
      <c r="AK65" s="105">
        <v>0</v>
      </c>
      <c r="AL65" s="105">
        <v>0</v>
      </c>
      <c r="AM65" s="105">
        <v>0</v>
      </c>
      <c r="AN65" s="105">
        <v>0</v>
      </c>
      <c r="AO65" s="105">
        <v>0</v>
      </c>
      <c r="AP65" s="105">
        <v>0</v>
      </c>
      <c r="AQ65" s="105">
        <v>0</v>
      </c>
      <c r="AR65" s="105">
        <v>0</v>
      </c>
      <c r="AS65" s="105">
        <v>0</v>
      </c>
      <c r="AT65" s="105">
        <v>0</v>
      </c>
      <c r="AU65" s="105">
        <v>0</v>
      </c>
      <c r="AV65" s="106">
        <f t="shared" si="38"/>
        <v>2.2200000000000002</v>
      </c>
      <c r="AW65" s="41">
        <v>0</v>
      </c>
      <c r="AX65" s="41">
        <f t="shared" si="28"/>
        <v>0</v>
      </c>
      <c r="AY65" s="107" t="s">
        <v>203</v>
      </c>
      <c r="AZ65" s="108"/>
      <c r="BA65" s="108"/>
      <c r="BB65" s="110"/>
      <c r="BC65" s="109" t="s">
        <v>423</v>
      </c>
      <c r="BD65" s="109" t="s">
        <v>423</v>
      </c>
      <c r="BE65" s="110"/>
      <c r="BF65" s="110"/>
      <c r="BG65" s="110"/>
      <c r="BH65" s="110"/>
      <c r="BI65" s="110"/>
      <c r="BJ65" s="87"/>
      <c r="BK65" s="27">
        <v>14</v>
      </c>
    </row>
    <row r="66" spans="1:63" s="187" customFormat="1" ht="12.95" customHeight="1" x14ac:dyDescent="0.25">
      <c r="A66" s="182" t="s">
        <v>405</v>
      </c>
      <c r="B66" s="158">
        <v>210000064</v>
      </c>
      <c r="C66" s="158" t="s">
        <v>665</v>
      </c>
      <c r="D66" s="158"/>
      <c r="E66" s="212"/>
      <c r="F66" s="193" t="s">
        <v>411</v>
      </c>
      <c r="G66" s="193" t="s">
        <v>407</v>
      </c>
      <c r="H66" s="193" t="s">
        <v>412</v>
      </c>
      <c r="I66" s="183" t="s">
        <v>143</v>
      </c>
      <c r="J66" s="152" t="s">
        <v>149</v>
      </c>
      <c r="K66" s="183" t="s">
        <v>196</v>
      </c>
      <c r="L66" s="182">
        <v>30</v>
      </c>
      <c r="M66" s="153" t="s">
        <v>197</v>
      </c>
      <c r="N66" s="194" t="s">
        <v>365</v>
      </c>
      <c r="O66" s="152" t="s">
        <v>166</v>
      </c>
      <c r="P66" s="183" t="s">
        <v>125</v>
      </c>
      <c r="Q66" s="182" t="s">
        <v>122</v>
      </c>
      <c r="R66" s="183" t="s">
        <v>200</v>
      </c>
      <c r="S66" s="183" t="s">
        <v>201</v>
      </c>
      <c r="T66" s="182"/>
      <c r="U66" s="182" t="s">
        <v>398</v>
      </c>
      <c r="V66" s="182" t="s">
        <v>146</v>
      </c>
      <c r="W66" s="193">
        <v>30</v>
      </c>
      <c r="X66" s="193">
        <v>60</v>
      </c>
      <c r="Y66" s="156">
        <v>10</v>
      </c>
      <c r="Z66" s="196" t="s">
        <v>409</v>
      </c>
      <c r="AA66" s="181" t="s">
        <v>138</v>
      </c>
      <c r="AB66" s="185">
        <v>0.61</v>
      </c>
      <c r="AC66" s="197">
        <v>744505.08</v>
      </c>
      <c r="AD66" s="185">
        <v>454148.09879999998</v>
      </c>
      <c r="AE66" s="185">
        <v>508645.87065600004</v>
      </c>
      <c r="AF66" s="185">
        <v>1.1100000000000001</v>
      </c>
      <c r="AG66" s="185">
        <v>752025.34</v>
      </c>
      <c r="AH66" s="185">
        <v>834748.1274</v>
      </c>
      <c r="AI66" s="185">
        <v>934917.90268800012</v>
      </c>
      <c r="AJ66" s="186">
        <v>0</v>
      </c>
      <c r="AK66" s="186">
        <v>0</v>
      </c>
      <c r="AL66" s="186">
        <v>0</v>
      </c>
      <c r="AM66" s="186">
        <v>0</v>
      </c>
      <c r="AN66" s="186">
        <v>0</v>
      </c>
      <c r="AO66" s="186">
        <v>0</v>
      </c>
      <c r="AP66" s="186">
        <v>0</v>
      </c>
      <c r="AQ66" s="186">
        <v>0</v>
      </c>
      <c r="AR66" s="186">
        <v>0</v>
      </c>
      <c r="AS66" s="186">
        <v>0</v>
      </c>
      <c r="AT66" s="186">
        <v>0</v>
      </c>
      <c r="AU66" s="186">
        <v>0</v>
      </c>
      <c r="AV66" s="186">
        <f t="shared" si="38"/>
        <v>1.7200000000000002</v>
      </c>
      <c r="AW66" s="185">
        <f t="shared" si="33"/>
        <v>1288896.2261999999</v>
      </c>
      <c r="AX66" s="185">
        <f t="shared" si="28"/>
        <v>1443563.7733440001</v>
      </c>
      <c r="AY66" s="158" t="s">
        <v>203</v>
      </c>
      <c r="AZ66" s="183"/>
      <c r="BA66" s="183"/>
      <c r="BB66" s="195"/>
      <c r="BC66" s="193" t="s">
        <v>423</v>
      </c>
      <c r="BD66" s="193" t="s">
        <v>423</v>
      </c>
      <c r="BE66" s="195"/>
      <c r="BF66" s="195"/>
      <c r="BG66" s="195"/>
      <c r="BH66" s="195"/>
      <c r="BI66" s="195"/>
      <c r="BJ66" s="87"/>
      <c r="BK66" s="32" t="s">
        <v>653</v>
      </c>
    </row>
    <row r="67" spans="1:63" s="164" customFormat="1" ht="12.95" customHeight="1" x14ac:dyDescent="0.25">
      <c r="A67" s="66" t="s">
        <v>405</v>
      </c>
      <c r="B67" s="72"/>
      <c r="C67" s="189" t="s">
        <v>475</v>
      </c>
      <c r="D67" s="72"/>
      <c r="E67" s="211"/>
      <c r="F67" s="68" t="s">
        <v>411</v>
      </c>
      <c r="G67" s="68" t="s">
        <v>407</v>
      </c>
      <c r="H67" s="12" t="s">
        <v>412</v>
      </c>
      <c r="I67" s="25" t="s">
        <v>143</v>
      </c>
      <c r="J67" s="1" t="s">
        <v>149</v>
      </c>
      <c r="K67" s="25" t="s">
        <v>196</v>
      </c>
      <c r="L67" s="24">
        <v>30</v>
      </c>
      <c r="M67" s="69" t="s">
        <v>197</v>
      </c>
      <c r="N67" s="70" t="s">
        <v>365</v>
      </c>
      <c r="O67" s="24" t="s">
        <v>126</v>
      </c>
      <c r="P67" s="25" t="s">
        <v>125</v>
      </c>
      <c r="Q67" s="24" t="s">
        <v>122</v>
      </c>
      <c r="R67" s="25" t="s">
        <v>200</v>
      </c>
      <c r="S67" s="25" t="s">
        <v>201</v>
      </c>
      <c r="T67" s="24"/>
      <c r="U67" s="24" t="s">
        <v>398</v>
      </c>
      <c r="V67" s="24" t="s">
        <v>146</v>
      </c>
      <c r="W67" s="9">
        <v>30</v>
      </c>
      <c r="X67" s="9">
        <v>60</v>
      </c>
      <c r="Y67" s="16">
        <v>10</v>
      </c>
      <c r="Z67" s="86" t="s">
        <v>409</v>
      </c>
      <c r="AA67" s="5" t="s">
        <v>138</v>
      </c>
      <c r="AB67" s="71">
        <v>1.05</v>
      </c>
      <c r="AC67" s="190">
        <v>1782779.54</v>
      </c>
      <c r="AD67" s="71">
        <f t="shared" si="34"/>
        <v>1871918.5170000002</v>
      </c>
      <c r="AE67" s="71">
        <f t="shared" si="35"/>
        <v>2096548.7390400004</v>
      </c>
      <c r="AF67" s="71">
        <v>1.05</v>
      </c>
      <c r="AG67" s="190">
        <v>1782779.54</v>
      </c>
      <c r="AH67" s="71">
        <f t="shared" si="36"/>
        <v>1871918.5170000002</v>
      </c>
      <c r="AI67" s="71">
        <f t="shared" si="37"/>
        <v>2096548.7390400004</v>
      </c>
      <c r="AJ67" s="19">
        <v>0</v>
      </c>
      <c r="AK67" s="19">
        <v>0</v>
      </c>
      <c r="AL67" s="19">
        <v>0</v>
      </c>
      <c r="AM67" s="19">
        <v>0</v>
      </c>
      <c r="AN67" s="19">
        <v>0</v>
      </c>
      <c r="AO67" s="19">
        <v>0</v>
      </c>
      <c r="AP67" s="19">
        <v>0</v>
      </c>
      <c r="AQ67" s="19">
        <v>0</v>
      </c>
      <c r="AR67" s="19">
        <v>0</v>
      </c>
      <c r="AS67" s="19">
        <v>0</v>
      </c>
      <c r="AT67" s="19">
        <v>0</v>
      </c>
      <c r="AU67" s="19">
        <v>0</v>
      </c>
      <c r="AV67" s="64">
        <f t="shared" si="38"/>
        <v>2.1</v>
      </c>
      <c r="AW67" s="41">
        <v>0</v>
      </c>
      <c r="AX67" s="41">
        <f t="shared" si="28"/>
        <v>0</v>
      </c>
      <c r="AY67" s="4" t="s">
        <v>203</v>
      </c>
      <c r="AZ67" s="25"/>
      <c r="BA67" s="25"/>
      <c r="BB67" s="44"/>
      <c r="BC67" s="12" t="s">
        <v>424</v>
      </c>
      <c r="BD67" s="12" t="s">
        <v>424</v>
      </c>
      <c r="BE67" s="44"/>
      <c r="BF67" s="44"/>
      <c r="BG67" s="44"/>
      <c r="BH67" s="44"/>
      <c r="BI67" s="44"/>
      <c r="BJ67" s="87"/>
      <c r="BK67" s="87"/>
    </row>
    <row r="68" spans="1:63" s="164" customFormat="1" ht="12.95" customHeight="1" x14ac:dyDescent="0.25">
      <c r="A68" s="66" t="s">
        <v>405</v>
      </c>
      <c r="B68" s="111"/>
      <c r="C68" s="191" t="s">
        <v>558</v>
      </c>
      <c r="D68" s="111"/>
      <c r="E68" s="211"/>
      <c r="F68" s="68" t="s">
        <v>411</v>
      </c>
      <c r="G68" s="68" t="s">
        <v>407</v>
      </c>
      <c r="H68" s="12" t="s">
        <v>412</v>
      </c>
      <c r="I68" s="25" t="s">
        <v>143</v>
      </c>
      <c r="J68" s="1" t="s">
        <v>149</v>
      </c>
      <c r="K68" s="25" t="s">
        <v>196</v>
      </c>
      <c r="L68" s="24">
        <v>30</v>
      </c>
      <c r="M68" s="69" t="s">
        <v>197</v>
      </c>
      <c r="N68" s="70" t="s">
        <v>365</v>
      </c>
      <c r="O68" s="1" t="s">
        <v>166</v>
      </c>
      <c r="P68" s="25" t="s">
        <v>125</v>
      </c>
      <c r="Q68" s="24" t="s">
        <v>122</v>
      </c>
      <c r="R68" s="25" t="s">
        <v>200</v>
      </c>
      <c r="S68" s="25" t="s">
        <v>201</v>
      </c>
      <c r="T68" s="24"/>
      <c r="U68" s="24" t="s">
        <v>398</v>
      </c>
      <c r="V68" s="24" t="s">
        <v>146</v>
      </c>
      <c r="W68" s="9">
        <v>30</v>
      </c>
      <c r="X68" s="9">
        <v>60</v>
      </c>
      <c r="Y68" s="16">
        <v>10</v>
      </c>
      <c r="Z68" s="86" t="s">
        <v>409</v>
      </c>
      <c r="AA68" s="5" t="s">
        <v>138</v>
      </c>
      <c r="AB68" s="102">
        <v>1.05</v>
      </c>
      <c r="AC68" s="192">
        <v>1782779.54</v>
      </c>
      <c r="AD68" s="103">
        <f t="shared" ref="AD68" si="55">AB68*AC68</f>
        <v>1871918.5170000002</v>
      </c>
      <c r="AE68" s="103">
        <f t="shared" si="35"/>
        <v>2096548.7390400004</v>
      </c>
      <c r="AF68" s="104">
        <v>1.05</v>
      </c>
      <c r="AG68" s="192">
        <v>1782779.54</v>
      </c>
      <c r="AH68" s="103">
        <f t="shared" ref="AH68" si="56">AF68*AG68</f>
        <v>1871918.5170000002</v>
      </c>
      <c r="AI68" s="103">
        <f t="shared" si="37"/>
        <v>2096548.7390400004</v>
      </c>
      <c r="AJ68" s="105">
        <v>0</v>
      </c>
      <c r="AK68" s="105">
        <v>0</v>
      </c>
      <c r="AL68" s="105">
        <v>0</v>
      </c>
      <c r="AM68" s="105">
        <v>0</v>
      </c>
      <c r="AN68" s="105">
        <v>0</v>
      </c>
      <c r="AO68" s="105">
        <v>0</v>
      </c>
      <c r="AP68" s="105">
        <v>0</v>
      </c>
      <c r="AQ68" s="105">
        <v>0</v>
      </c>
      <c r="AR68" s="105">
        <v>0</v>
      </c>
      <c r="AS68" s="105">
        <v>0</v>
      </c>
      <c r="AT68" s="105">
        <v>0</v>
      </c>
      <c r="AU68" s="105">
        <v>0</v>
      </c>
      <c r="AV68" s="106">
        <f t="shared" si="38"/>
        <v>2.1</v>
      </c>
      <c r="AW68" s="41">
        <v>0</v>
      </c>
      <c r="AX68" s="41">
        <f t="shared" si="28"/>
        <v>0</v>
      </c>
      <c r="AY68" s="107" t="s">
        <v>203</v>
      </c>
      <c r="AZ68" s="108"/>
      <c r="BA68" s="108"/>
      <c r="BB68" s="110"/>
      <c r="BC68" s="109" t="s">
        <v>424</v>
      </c>
      <c r="BD68" s="109" t="s">
        <v>424</v>
      </c>
      <c r="BE68" s="110"/>
      <c r="BF68" s="110"/>
      <c r="BG68" s="110"/>
      <c r="BH68" s="110"/>
      <c r="BI68" s="110"/>
      <c r="BJ68" s="87"/>
      <c r="BK68" s="27">
        <v>14</v>
      </c>
    </row>
    <row r="69" spans="1:63" s="187" customFormat="1" ht="12.95" customHeight="1" x14ac:dyDescent="0.25">
      <c r="A69" s="182" t="s">
        <v>405</v>
      </c>
      <c r="B69" s="158">
        <v>210000067</v>
      </c>
      <c r="C69" s="158" t="s">
        <v>666</v>
      </c>
      <c r="D69" s="158"/>
      <c r="E69" s="212"/>
      <c r="F69" s="193" t="s">
        <v>411</v>
      </c>
      <c r="G69" s="193" t="s">
        <v>407</v>
      </c>
      <c r="H69" s="193" t="s">
        <v>412</v>
      </c>
      <c r="I69" s="183" t="s">
        <v>143</v>
      </c>
      <c r="J69" s="152" t="s">
        <v>149</v>
      </c>
      <c r="K69" s="183" t="s">
        <v>196</v>
      </c>
      <c r="L69" s="182">
        <v>30</v>
      </c>
      <c r="M69" s="153" t="s">
        <v>197</v>
      </c>
      <c r="N69" s="194" t="s">
        <v>365</v>
      </c>
      <c r="O69" s="152" t="s">
        <v>166</v>
      </c>
      <c r="P69" s="183" t="s">
        <v>125</v>
      </c>
      <c r="Q69" s="182" t="s">
        <v>122</v>
      </c>
      <c r="R69" s="183" t="s">
        <v>200</v>
      </c>
      <c r="S69" s="183" t="s">
        <v>201</v>
      </c>
      <c r="T69" s="182"/>
      <c r="U69" s="182" t="s">
        <v>398</v>
      </c>
      <c r="V69" s="182" t="s">
        <v>146</v>
      </c>
      <c r="W69" s="193">
        <v>30</v>
      </c>
      <c r="X69" s="193">
        <v>60</v>
      </c>
      <c r="Y69" s="156">
        <v>10</v>
      </c>
      <c r="Z69" s="196" t="s">
        <v>409</v>
      </c>
      <c r="AA69" s="181" t="s">
        <v>138</v>
      </c>
      <c r="AB69" s="185">
        <v>0.26</v>
      </c>
      <c r="AC69" s="197">
        <v>1764951.74</v>
      </c>
      <c r="AD69" s="185">
        <v>458887.45240000001</v>
      </c>
      <c r="AE69" s="185">
        <v>513953.94668800005</v>
      </c>
      <c r="AF69" s="185">
        <v>1.05</v>
      </c>
      <c r="AG69" s="185">
        <v>1782779.54</v>
      </c>
      <c r="AH69" s="185">
        <v>1871918.5170000002</v>
      </c>
      <c r="AI69" s="185">
        <v>2096548.7390400004</v>
      </c>
      <c r="AJ69" s="186">
        <v>0</v>
      </c>
      <c r="AK69" s="186">
        <v>0</v>
      </c>
      <c r="AL69" s="186">
        <v>0</v>
      </c>
      <c r="AM69" s="186">
        <v>0</v>
      </c>
      <c r="AN69" s="186">
        <v>0</v>
      </c>
      <c r="AO69" s="186">
        <v>0</v>
      </c>
      <c r="AP69" s="186">
        <v>0</v>
      </c>
      <c r="AQ69" s="186">
        <v>0</v>
      </c>
      <c r="AR69" s="186">
        <v>0</v>
      </c>
      <c r="AS69" s="186">
        <v>0</v>
      </c>
      <c r="AT69" s="186">
        <v>0</v>
      </c>
      <c r="AU69" s="186">
        <v>0</v>
      </c>
      <c r="AV69" s="186">
        <f t="shared" si="38"/>
        <v>1.31</v>
      </c>
      <c r="AW69" s="185">
        <f t="shared" si="33"/>
        <v>2330805.9694000003</v>
      </c>
      <c r="AX69" s="185">
        <f t="shared" si="28"/>
        <v>2610502.6857280005</v>
      </c>
      <c r="AY69" s="158" t="s">
        <v>203</v>
      </c>
      <c r="AZ69" s="183"/>
      <c r="BA69" s="183"/>
      <c r="BB69" s="195"/>
      <c r="BC69" s="193" t="s">
        <v>424</v>
      </c>
      <c r="BD69" s="193" t="s">
        <v>424</v>
      </c>
      <c r="BE69" s="195"/>
      <c r="BF69" s="195"/>
      <c r="BG69" s="195"/>
      <c r="BH69" s="195"/>
      <c r="BI69" s="195"/>
      <c r="BJ69" s="87"/>
      <c r="BK69" s="32" t="s">
        <v>653</v>
      </c>
    </row>
    <row r="70" spans="1:63" s="164" customFormat="1" ht="12.95" customHeight="1" x14ac:dyDescent="0.25">
      <c r="A70" s="66" t="s">
        <v>405</v>
      </c>
      <c r="B70" s="72"/>
      <c r="C70" s="189" t="s">
        <v>476</v>
      </c>
      <c r="D70" s="72"/>
      <c r="E70" s="211"/>
      <c r="F70" s="68" t="s">
        <v>411</v>
      </c>
      <c r="G70" s="68" t="s">
        <v>407</v>
      </c>
      <c r="H70" s="12" t="s">
        <v>412</v>
      </c>
      <c r="I70" s="25" t="s">
        <v>143</v>
      </c>
      <c r="J70" s="1" t="s">
        <v>149</v>
      </c>
      <c r="K70" s="25" t="s">
        <v>196</v>
      </c>
      <c r="L70" s="24">
        <v>30</v>
      </c>
      <c r="M70" s="69" t="s">
        <v>197</v>
      </c>
      <c r="N70" s="70" t="s">
        <v>365</v>
      </c>
      <c r="O70" s="24" t="s">
        <v>126</v>
      </c>
      <c r="P70" s="25" t="s">
        <v>125</v>
      </c>
      <c r="Q70" s="24" t="s">
        <v>122</v>
      </c>
      <c r="R70" s="25" t="s">
        <v>200</v>
      </c>
      <c r="S70" s="25" t="s">
        <v>201</v>
      </c>
      <c r="T70" s="24"/>
      <c r="U70" s="24" t="s">
        <v>398</v>
      </c>
      <c r="V70" s="24" t="s">
        <v>146</v>
      </c>
      <c r="W70" s="9">
        <v>30</v>
      </c>
      <c r="X70" s="9">
        <v>60</v>
      </c>
      <c r="Y70" s="16">
        <v>10</v>
      </c>
      <c r="Z70" s="86" t="s">
        <v>409</v>
      </c>
      <c r="AA70" s="5" t="s">
        <v>138</v>
      </c>
      <c r="AB70" s="71">
        <v>0.88</v>
      </c>
      <c r="AC70" s="190">
        <v>1143376.07</v>
      </c>
      <c r="AD70" s="71">
        <f t="shared" si="34"/>
        <v>1006170.9416</v>
      </c>
      <c r="AE70" s="71">
        <f t="shared" si="35"/>
        <v>1126911.4545920002</v>
      </c>
      <c r="AF70" s="71">
        <v>0.88</v>
      </c>
      <c r="AG70" s="190">
        <v>1143376.07</v>
      </c>
      <c r="AH70" s="71">
        <f t="shared" si="36"/>
        <v>1006170.9416</v>
      </c>
      <c r="AI70" s="71">
        <f t="shared" si="37"/>
        <v>1126911.4545920002</v>
      </c>
      <c r="AJ70" s="19">
        <v>0</v>
      </c>
      <c r="AK70" s="19">
        <v>0</v>
      </c>
      <c r="AL70" s="19">
        <v>0</v>
      </c>
      <c r="AM70" s="19">
        <v>0</v>
      </c>
      <c r="AN70" s="19">
        <v>0</v>
      </c>
      <c r="AO70" s="19">
        <v>0</v>
      </c>
      <c r="AP70" s="19">
        <v>0</v>
      </c>
      <c r="AQ70" s="19">
        <v>0</v>
      </c>
      <c r="AR70" s="19">
        <v>0</v>
      </c>
      <c r="AS70" s="19">
        <v>0</v>
      </c>
      <c r="AT70" s="19">
        <v>0</v>
      </c>
      <c r="AU70" s="19">
        <v>0</v>
      </c>
      <c r="AV70" s="64">
        <f t="shared" si="38"/>
        <v>1.76</v>
      </c>
      <c r="AW70" s="41">
        <v>0</v>
      </c>
      <c r="AX70" s="41">
        <f t="shared" si="28"/>
        <v>0</v>
      </c>
      <c r="AY70" s="4" t="s">
        <v>203</v>
      </c>
      <c r="AZ70" s="25"/>
      <c r="BA70" s="25"/>
      <c r="BB70" s="44"/>
      <c r="BC70" s="12" t="s">
        <v>425</v>
      </c>
      <c r="BD70" s="12" t="s">
        <v>425</v>
      </c>
      <c r="BE70" s="44"/>
      <c r="BF70" s="44"/>
      <c r="BG70" s="44"/>
      <c r="BH70" s="44"/>
      <c r="BI70" s="44"/>
      <c r="BJ70" s="87"/>
      <c r="BK70" s="87"/>
    </row>
    <row r="71" spans="1:63" s="164" customFormat="1" ht="12.95" customHeight="1" x14ac:dyDescent="0.25">
      <c r="A71" s="66" t="s">
        <v>405</v>
      </c>
      <c r="B71" s="111"/>
      <c r="C71" s="191" t="s">
        <v>559</v>
      </c>
      <c r="D71" s="111"/>
      <c r="E71" s="211"/>
      <c r="F71" s="68" t="s">
        <v>411</v>
      </c>
      <c r="G71" s="68" t="s">
        <v>407</v>
      </c>
      <c r="H71" s="12" t="s">
        <v>412</v>
      </c>
      <c r="I71" s="25" t="s">
        <v>143</v>
      </c>
      <c r="J71" s="1" t="s">
        <v>149</v>
      </c>
      <c r="K71" s="25" t="s">
        <v>196</v>
      </c>
      <c r="L71" s="24">
        <v>30</v>
      </c>
      <c r="M71" s="69" t="s">
        <v>197</v>
      </c>
      <c r="N71" s="70" t="s">
        <v>365</v>
      </c>
      <c r="O71" s="1" t="s">
        <v>166</v>
      </c>
      <c r="P71" s="25" t="s">
        <v>125</v>
      </c>
      <c r="Q71" s="24" t="s">
        <v>122</v>
      </c>
      <c r="R71" s="25" t="s">
        <v>200</v>
      </c>
      <c r="S71" s="25" t="s">
        <v>201</v>
      </c>
      <c r="T71" s="24"/>
      <c r="U71" s="24" t="s">
        <v>398</v>
      </c>
      <c r="V71" s="24" t="s">
        <v>146</v>
      </c>
      <c r="W71" s="9">
        <v>30</v>
      </c>
      <c r="X71" s="9">
        <v>60</v>
      </c>
      <c r="Y71" s="16">
        <v>10</v>
      </c>
      <c r="Z71" s="86" t="s">
        <v>409</v>
      </c>
      <c r="AA71" s="5" t="s">
        <v>138</v>
      </c>
      <c r="AB71" s="102">
        <v>0.88</v>
      </c>
      <c r="AC71" s="192">
        <v>1143376.07</v>
      </c>
      <c r="AD71" s="103">
        <f t="shared" ref="AD71" si="57">AB71*AC71</f>
        <v>1006170.9416</v>
      </c>
      <c r="AE71" s="103">
        <f t="shared" si="35"/>
        <v>1126911.4545920002</v>
      </c>
      <c r="AF71" s="104">
        <v>0.88</v>
      </c>
      <c r="AG71" s="192">
        <v>1143376.07</v>
      </c>
      <c r="AH71" s="103">
        <f t="shared" ref="AH71" si="58">AF71*AG71</f>
        <v>1006170.9416</v>
      </c>
      <c r="AI71" s="103">
        <f t="shared" si="37"/>
        <v>1126911.4545920002</v>
      </c>
      <c r="AJ71" s="105">
        <v>0</v>
      </c>
      <c r="AK71" s="105">
        <v>0</v>
      </c>
      <c r="AL71" s="105">
        <v>0</v>
      </c>
      <c r="AM71" s="105">
        <v>0</v>
      </c>
      <c r="AN71" s="105">
        <v>0</v>
      </c>
      <c r="AO71" s="105">
        <v>0</v>
      </c>
      <c r="AP71" s="105">
        <v>0</v>
      </c>
      <c r="AQ71" s="105">
        <v>0</v>
      </c>
      <c r="AR71" s="105">
        <v>0</v>
      </c>
      <c r="AS71" s="105">
        <v>0</v>
      </c>
      <c r="AT71" s="105">
        <v>0</v>
      </c>
      <c r="AU71" s="105">
        <v>0</v>
      </c>
      <c r="AV71" s="106">
        <f t="shared" si="38"/>
        <v>1.76</v>
      </c>
      <c r="AW71" s="41">
        <v>0</v>
      </c>
      <c r="AX71" s="41">
        <f t="shared" si="28"/>
        <v>0</v>
      </c>
      <c r="AY71" s="107" t="s">
        <v>203</v>
      </c>
      <c r="AZ71" s="108"/>
      <c r="BA71" s="108"/>
      <c r="BB71" s="110"/>
      <c r="BC71" s="109" t="s">
        <v>425</v>
      </c>
      <c r="BD71" s="109" t="s">
        <v>425</v>
      </c>
      <c r="BE71" s="110"/>
      <c r="BF71" s="110"/>
      <c r="BG71" s="110"/>
      <c r="BH71" s="110"/>
      <c r="BI71" s="110"/>
      <c r="BJ71" s="87"/>
      <c r="BK71" s="27">
        <v>14</v>
      </c>
    </row>
    <row r="72" spans="1:63" s="187" customFormat="1" ht="12.95" customHeight="1" x14ac:dyDescent="0.25">
      <c r="A72" s="182" t="s">
        <v>405</v>
      </c>
      <c r="B72" s="158">
        <v>210000070</v>
      </c>
      <c r="C72" s="158" t="s">
        <v>667</v>
      </c>
      <c r="D72" s="158"/>
      <c r="E72" s="212"/>
      <c r="F72" s="193" t="s">
        <v>411</v>
      </c>
      <c r="G72" s="193" t="s">
        <v>407</v>
      </c>
      <c r="H72" s="193" t="s">
        <v>412</v>
      </c>
      <c r="I72" s="183" t="s">
        <v>143</v>
      </c>
      <c r="J72" s="152" t="s">
        <v>149</v>
      </c>
      <c r="K72" s="183" t="s">
        <v>196</v>
      </c>
      <c r="L72" s="182">
        <v>30</v>
      </c>
      <c r="M72" s="153" t="s">
        <v>197</v>
      </c>
      <c r="N72" s="194" t="s">
        <v>365</v>
      </c>
      <c r="O72" s="152" t="s">
        <v>166</v>
      </c>
      <c r="P72" s="183" t="s">
        <v>125</v>
      </c>
      <c r="Q72" s="182" t="s">
        <v>122</v>
      </c>
      <c r="R72" s="183" t="s">
        <v>200</v>
      </c>
      <c r="S72" s="183" t="s">
        <v>201</v>
      </c>
      <c r="T72" s="182"/>
      <c r="U72" s="182" t="s">
        <v>398</v>
      </c>
      <c r="V72" s="182" t="s">
        <v>146</v>
      </c>
      <c r="W72" s="193">
        <v>30</v>
      </c>
      <c r="X72" s="193">
        <v>60</v>
      </c>
      <c r="Y72" s="156">
        <v>10</v>
      </c>
      <c r="Z72" s="196" t="s">
        <v>409</v>
      </c>
      <c r="AA72" s="181" t="s">
        <v>138</v>
      </c>
      <c r="AB72" s="185">
        <v>0.15</v>
      </c>
      <c r="AC72" s="197">
        <v>1131942.31</v>
      </c>
      <c r="AD72" s="185">
        <v>169791.34650000001</v>
      </c>
      <c r="AE72" s="185">
        <v>190166.30808000005</v>
      </c>
      <c r="AF72" s="185">
        <v>0.88</v>
      </c>
      <c r="AG72" s="185">
        <v>1143376.07</v>
      </c>
      <c r="AH72" s="185">
        <v>1006170.9416</v>
      </c>
      <c r="AI72" s="185">
        <v>1126911.4545920002</v>
      </c>
      <c r="AJ72" s="186">
        <v>0</v>
      </c>
      <c r="AK72" s="186">
        <v>0</v>
      </c>
      <c r="AL72" s="186">
        <v>0</v>
      </c>
      <c r="AM72" s="186">
        <v>0</v>
      </c>
      <c r="AN72" s="186">
        <v>0</v>
      </c>
      <c r="AO72" s="186">
        <v>0</v>
      </c>
      <c r="AP72" s="186">
        <v>0</v>
      </c>
      <c r="AQ72" s="186">
        <v>0</v>
      </c>
      <c r="AR72" s="186">
        <v>0</v>
      </c>
      <c r="AS72" s="186">
        <v>0</v>
      </c>
      <c r="AT72" s="186">
        <v>0</v>
      </c>
      <c r="AU72" s="186">
        <v>0</v>
      </c>
      <c r="AV72" s="186">
        <f t="shared" si="38"/>
        <v>1.03</v>
      </c>
      <c r="AW72" s="185">
        <f t="shared" si="33"/>
        <v>1175962.2881</v>
      </c>
      <c r="AX72" s="185">
        <f t="shared" si="28"/>
        <v>1317077.7626720001</v>
      </c>
      <c r="AY72" s="158" t="s">
        <v>203</v>
      </c>
      <c r="AZ72" s="183"/>
      <c r="BA72" s="183"/>
      <c r="BB72" s="195"/>
      <c r="BC72" s="193" t="s">
        <v>425</v>
      </c>
      <c r="BD72" s="193" t="s">
        <v>425</v>
      </c>
      <c r="BE72" s="195"/>
      <c r="BF72" s="195"/>
      <c r="BG72" s="195"/>
      <c r="BH72" s="195"/>
      <c r="BI72" s="195"/>
      <c r="BJ72" s="87"/>
      <c r="BK72" s="32" t="s">
        <v>653</v>
      </c>
    </row>
    <row r="73" spans="1:63" s="164" customFormat="1" ht="12.95" customHeight="1" x14ac:dyDescent="0.25">
      <c r="A73" s="66" t="s">
        <v>405</v>
      </c>
      <c r="B73" s="72"/>
      <c r="C73" s="189" t="s">
        <v>477</v>
      </c>
      <c r="D73" s="72"/>
      <c r="E73" s="211"/>
      <c r="F73" s="68" t="s">
        <v>426</v>
      </c>
      <c r="G73" s="68" t="s">
        <v>407</v>
      </c>
      <c r="H73" s="12" t="s">
        <v>427</v>
      </c>
      <c r="I73" s="25" t="s">
        <v>143</v>
      </c>
      <c r="J73" s="1" t="s">
        <v>149</v>
      </c>
      <c r="K73" s="25" t="s">
        <v>196</v>
      </c>
      <c r="L73" s="24">
        <v>30</v>
      </c>
      <c r="M73" s="69" t="s">
        <v>197</v>
      </c>
      <c r="N73" s="70" t="s">
        <v>365</v>
      </c>
      <c r="O73" s="24" t="s">
        <v>126</v>
      </c>
      <c r="P73" s="25" t="s">
        <v>125</v>
      </c>
      <c r="Q73" s="24" t="s">
        <v>122</v>
      </c>
      <c r="R73" s="25" t="s">
        <v>200</v>
      </c>
      <c r="S73" s="25" t="s">
        <v>201</v>
      </c>
      <c r="T73" s="24"/>
      <c r="U73" s="24" t="s">
        <v>398</v>
      </c>
      <c r="V73" s="24" t="s">
        <v>146</v>
      </c>
      <c r="W73" s="9">
        <v>30</v>
      </c>
      <c r="X73" s="9">
        <v>60</v>
      </c>
      <c r="Y73" s="16">
        <v>10</v>
      </c>
      <c r="Z73" s="86" t="s">
        <v>409</v>
      </c>
      <c r="AA73" s="5" t="s">
        <v>138</v>
      </c>
      <c r="AB73" s="71">
        <v>0.1</v>
      </c>
      <c r="AC73" s="190">
        <v>560458.07999999996</v>
      </c>
      <c r="AD73" s="71">
        <f t="shared" si="34"/>
        <v>56045.807999999997</v>
      </c>
      <c r="AE73" s="71">
        <f t="shared" si="35"/>
        <v>62771.304960000001</v>
      </c>
      <c r="AF73" s="71">
        <v>0.1</v>
      </c>
      <c r="AG73" s="190">
        <v>560458.07999999996</v>
      </c>
      <c r="AH73" s="71">
        <f t="shared" si="36"/>
        <v>56045.807999999997</v>
      </c>
      <c r="AI73" s="71">
        <f t="shared" si="37"/>
        <v>62771.304960000001</v>
      </c>
      <c r="AJ73" s="19">
        <v>0</v>
      </c>
      <c r="AK73" s="19">
        <v>0</v>
      </c>
      <c r="AL73" s="19">
        <v>0</v>
      </c>
      <c r="AM73" s="19">
        <v>0</v>
      </c>
      <c r="AN73" s="19">
        <v>0</v>
      </c>
      <c r="AO73" s="19">
        <v>0</v>
      </c>
      <c r="AP73" s="19">
        <v>0</v>
      </c>
      <c r="AQ73" s="19">
        <v>0</v>
      </c>
      <c r="AR73" s="19">
        <v>0</v>
      </c>
      <c r="AS73" s="19">
        <v>0</v>
      </c>
      <c r="AT73" s="19">
        <v>0</v>
      </c>
      <c r="AU73" s="19">
        <v>0</v>
      </c>
      <c r="AV73" s="64">
        <f t="shared" si="38"/>
        <v>0.2</v>
      </c>
      <c r="AW73" s="41">
        <v>0</v>
      </c>
      <c r="AX73" s="41">
        <f t="shared" si="28"/>
        <v>0</v>
      </c>
      <c r="AY73" s="4" t="s">
        <v>203</v>
      </c>
      <c r="AZ73" s="25"/>
      <c r="BA73" s="25"/>
      <c r="BB73" s="44"/>
      <c r="BC73" s="12" t="s">
        <v>428</v>
      </c>
      <c r="BD73" s="12" t="s">
        <v>428</v>
      </c>
      <c r="BE73" s="44"/>
      <c r="BF73" s="44"/>
      <c r="BG73" s="44"/>
      <c r="BH73" s="44"/>
      <c r="BI73" s="44"/>
      <c r="BJ73" s="87"/>
      <c r="BK73" s="87"/>
    </row>
    <row r="74" spans="1:63" s="164" customFormat="1" ht="12.95" customHeight="1" x14ac:dyDescent="0.25">
      <c r="A74" s="66" t="s">
        <v>405</v>
      </c>
      <c r="B74" s="111"/>
      <c r="C74" s="191" t="s">
        <v>560</v>
      </c>
      <c r="D74" s="111"/>
      <c r="E74" s="211"/>
      <c r="F74" s="68" t="s">
        <v>426</v>
      </c>
      <c r="G74" s="68" t="s">
        <v>407</v>
      </c>
      <c r="H74" s="12" t="s">
        <v>427</v>
      </c>
      <c r="I74" s="25" t="s">
        <v>143</v>
      </c>
      <c r="J74" s="1" t="s">
        <v>149</v>
      </c>
      <c r="K74" s="25" t="s">
        <v>196</v>
      </c>
      <c r="L74" s="24">
        <v>30</v>
      </c>
      <c r="M74" s="69" t="s">
        <v>197</v>
      </c>
      <c r="N74" s="70" t="s">
        <v>365</v>
      </c>
      <c r="O74" s="1" t="s">
        <v>166</v>
      </c>
      <c r="P74" s="25" t="s">
        <v>125</v>
      </c>
      <c r="Q74" s="24" t="s">
        <v>122</v>
      </c>
      <c r="R74" s="25" t="s">
        <v>200</v>
      </c>
      <c r="S74" s="25" t="s">
        <v>201</v>
      </c>
      <c r="T74" s="24"/>
      <c r="U74" s="24" t="s">
        <v>398</v>
      </c>
      <c r="V74" s="24" t="s">
        <v>146</v>
      </c>
      <c r="W74" s="9">
        <v>30</v>
      </c>
      <c r="X74" s="9">
        <v>60</v>
      </c>
      <c r="Y74" s="16">
        <v>10</v>
      </c>
      <c r="Z74" s="86" t="s">
        <v>409</v>
      </c>
      <c r="AA74" s="5" t="s">
        <v>138</v>
      </c>
      <c r="AB74" s="102">
        <v>0.1</v>
      </c>
      <c r="AC74" s="192">
        <v>560458.07999999996</v>
      </c>
      <c r="AD74" s="103">
        <f t="shared" ref="AD74" si="59">AB74*AC74</f>
        <v>56045.807999999997</v>
      </c>
      <c r="AE74" s="103">
        <f t="shared" si="35"/>
        <v>62771.304960000001</v>
      </c>
      <c r="AF74" s="104">
        <v>0.1</v>
      </c>
      <c r="AG74" s="192">
        <v>560458.07999999996</v>
      </c>
      <c r="AH74" s="103">
        <f t="shared" ref="AH74" si="60">AF74*AG74</f>
        <v>56045.807999999997</v>
      </c>
      <c r="AI74" s="103">
        <f t="shared" si="37"/>
        <v>62771.304960000001</v>
      </c>
      <c r="AJ74" s="105">
        <v>0</v>
      </c>
      <c r="AK74" s="105">
        <v>0</v>
      </c>
      <c r="AL74" s="105">
        <v>0</v>
      </c>
      <c r="AM74" s="105">
        <v>0</v>
      </c>
      <c r="AN74" s="105">
        <v>0</v>
      </c>
      <c r="AO74" s="105">
        <v>0</v>
      </c>
      <c r="AP74" s="105">
        <v>0</v>
      </c>
      <c r="AQ74" s="105">
        <v>0</v>
      </c>
      <c r="AR74" s="105">
        <v>0</v>
      </c>
      <c r="AS74" s="105">
        <v>0</v>
      </c>
      <c r="AT74" s="105">
        <v>0</v>
      </c>
      <c r="AU74" s="105">
        <v>0</v>
      </c>
      <c r="AV74" s="106">
        <f t="shared" si="38"/>
        <v>0.2</v>
      </c>
      <c r="AW74" s="41">
        <v>0</v>
      </c>
      <c r="AX74" s="41">
        <f t="shared" si="28"/>
        <v>0</v>
      </c>
      <c r="AY74" s="107" t="s">
        <v>203</v>
      </c>
      <c r="AZ74" s="108"/>
      <c r="BA74" s="108"/>
      <c r="BB74" s="110"/>
      <c r="BC74" s="109" t="s">
        <v>428</v>
      </c>
      <c r="BD74" s="109" t="s">
        <v>428</v>
      </c>
      <c r="BE74" s="110"/>
      <c r="BF74" s="110"/>
      <c r="BG74" s="110"/>
      <c r="BH74" s="110"/>
      <c r="BI74" s="110"/>
      <c r="BJ74" s="87"/>
      <c r="BK74" s="27">
        <v>14</v>
      </c>
    </row>
    <row r="75" spans="1:63" s="187" customFormat="1" ht="12.95" customHeight="1" x14ac:dyDescent="0.25">
      <c r="A75" s="182" t="s">
        <v>405</v>
      </c>
      <c r="B75" s="158">
        <v>210000094</v>
      </c>
      <c r="C75" s="158" t="s">
        <v>668</v>
      </c>
      <c r="D75" s="158"/>
      <c r="E75" s="212"/>
      <c r="F75" s="193" t="s">
        <v>426</v>
      </c>
      <c r="G75" s="193" t="s">
        <v>407</v>
      </c>
      <c r="H75" s="193" t="s">
        <v>427</v>
      </c>
      <c r="I75" s="183" t="s">
        <v>143</v>
      </c>
      <c r="J75" s="152" t="s">
        <v>149</v>
      </c>
      <c r="K75" s="183" t="s">
        <v>196</v>
      </c>
      <c r="L75" s="182">
        <v>30</v>
      </c>
      <c r="M75" s="153" t="s">
        <v>197</v>
      </c>
      <c r="N75" s="194" t="s">
        <v>365</v>
      </c>
      <c r="O75" s="152" t="s">
        <v>166</v>
      </c>
      <c r="P75" s="183" t="s">
        <v>125</v>
      </c>
      <c r="Q75" s="182" t="s">
        <v>122</v>
      </c>
      <c r="R75" s="183" t="s">
        <v>200</v>
      </c>
      <c r="S75" s="183" t="s">
        <v>201</v>
      </c>
      <c r="T75" s="182"/>
      <c r="U75" s="182" t="s">
        <v>398</v>
      </c>
      <c r="V75" s="182" t="s">
        <v>146</v>
      </c>
      <c r="W75" s="193">
        <v>30</v>
      </c>
      <c r="X75" s="193">
        <v>60</v>
      </c>
      <c r="Y75" s="156">
        <v>10</v>
      </c>
      <c r="Z75" s="196" t="s">
        <v>409</v>
      </c>
      <c r="AA75" s="181" t="s">
        <v>138</v>
      </c>
      <c r="AB75" s="185">
        <v>0</v>
      </c>
      <c r="AC75" s="197">
        <v>560458.07999999996</v>
      </c>
      <c r="AD75" s="185">
        <v>0</v>
      </c>
      <c r="AE75" s="185">
        <v>0</v>
      </c>
      <c r="AF75" s="185">
        <v>0.1</v>
      </c>
      <c r="AG75" s="185">
        <v>521533.29</v>
      </c>
      <c r="AH75" s="185">
        <v>52153.328999999998</v>
      </c>
      <c r="AI75" s="185">
        <v>58411.728480000005</v>
      </c>
      <c r="AJ75" s="186">
        <v>0</v>
      </c>
      <c r="AK75" s="186">
        <v>0</v>
      </c>
      <c r="AL75" s="186">
        <v>0</v>
      </c>
      <c r="AM75" s="186">
        <v>0</v>
      </c>
      <c r="AN75" s="186">
        <v>0</v>
      </c>
      <c r="AO75" s="186">
        <v>0</v>
      </c>
      <c r="AP75" s="186">
        <v>0</v>
      </c>
      <c r="AQ75" s="186">
        <v>0</v>
      </c>
      <c r="AR75" s="186">
        <v>0</v>
      </c>
      <c r="AS75" s="186">
        <v>0</v>
      </c>
      <c r="AT75" s="186">
        <v>0</v>
      </c>
      <c r="AU75" s="186">
        <v>0</v>
      </c>
      <c r="AV75" s="186">
        <f t="shared" si="38"/>
        <v>0.1</v>
      </c>
      <c r="AW75" s="185">
        <f t="shared" si="33"/>
        <v>52153.328999999998</v>
      </c>
      <c r="AX75" s="185">
        <f t="shared" si="28"/>
        <v>58411.728480000005</v>
      </c>
      <c r="AY75" s="158" t="s">
        <v>203</v>
      </c>
      <c r="AZ75" s="183"/>
      <c r="BA75" s="183"/>
      <c r="BB75" s="195"/>
      <c r="BC75" s="193" t="s">
        <v>428</v>
      </c>
      <c r="BD75" s="193" t="s">
        <v>428</v>
      </c>
      <c r="BE75" s="195"/>
      <c r="BF75" s="195"/>
      <c r="BG75" s="195"/>
      <c r="BH75" s="195"/>
      <c r="BI75" s="195"/>
      <c r="BJ75" s="87"/>
      <c r="BK75" s="32" t="s">
        <v>653</v>
      </c>
    </row>
    <row r="76" spans="1:63" s="164" customFormat="1" ht="12.95" customHeight="1" x14ac:dyDescent="0.25">
      <c r="A76" s="66" t="s">
        <v>405</v>
      </c>
      <c r="B76" s="72"/>
      <c r="C76" s="189" t="s">
        <v>478</v>
      </c>
      <c r="D76" s="72"/>
      <c r="E76" s="211"/>
      <c r="F76" s="68" t="s">
        <v>411</v>
      </c>
      <c r="G76" s="68" t="s">
        <v>407</v>
      </c>
      <c r="H76" s="12" t="s">
        <v>412</v>
      </c>
      <c r="I76" s="25" t="s">
        <v>143</v>
      </c>
      <c r="J76" s="1" t="s">
        <v>149</v>
      </c>
      <c r="K76" s="25" t="s">
        <v>196</v>
      </c>
      <c r="L76" s="24">
        <v>30</v>
      </c>
      <c r="M76" s="69" t="s">
        <v>197</v>
      </c>
      <c r="N76" s="70" t="s">
        <v>365</v>
      </c>
      <c r="O76" s="24" t="s">
        <v>126</v>
      </c>
      <c r="P76" s="25" t="s">
        <v>125</v>
      </c>
      <c r="Q76" s="24" t="s">
        <v>122</v>
      </c>
      <c r="R76" s="25" t="s">
        <v>200</v>
      </c>
      <c r="S76" s="25" t="s">
        <v>201</v>
      </c>
      <c r="T76" s="24"/>
      <c r="U76" s="24" t="s">
        <v>398</v>
      </c>
      <c r="V76" s="24" t="s">
        <v>146</v>
      </c>
      <c r="W76" s="9">
        <v>30</v>
      </c>
      <c r="X76" s="9">
        <v>60</v>
      </c>
      <c r="Y76" s="16">
        <v>10</v>
      </c>
      <c r="Z76" s="86" t="s">
        <v>409</v>
      </c>
      <c r="AA76" s="5" t="s">
        <v>138</v>
      </c>
      <c r="AB76" s="71">
        <v>0.3</v>
      </c>
      <c r="AC76" s="190">
        <v>5269884.4400000004</v>
      </c>
      <c r="AD76" s="71">
        <f t="shared" si="34"/>
        <v>1580965.3320000002</v>
      </c>
      <c r="AE76" s="71">
        <f t="shared" si="35"/>
        <v>1770681.1718400004</v>
      </c>
      <c r="AF76" s="71">
        <v>0.3</v>
      </c>
      <c r="AG76" s="190">
        <v>5269884.4400000004</v>
      </c>
      <c r="AH76" s="71">
        <f t="shared" si="36"/>
        <v>1580965.3320000002</v>
      </c>
      <c r="AI76" s="71">
        <f t="shared" si="37"/>
        <v>1770681.1718400004</v>
      </c>
      <c r="AJ76" s="19">
        <v>0</v>
      </c>
      <c r="AK76" s="19">
        <v>0</v>
      </c>
      <c r="AL76" s="19">
        <v>0</v>
      </c>
      <c r="AM76" s="19">
        <v>0</v>
      </c>
      <c r="AN76" s="19">
        <v>0</v>
      </c>
      <c r="AO76" s="19">
        <v>0</v>
      </c>
      <c r="AP76" s="19">
        <v>0</v>
      </c>
      <c r="AQ76" s="19">
        <v>0</v>
      </c>
      <c r="AR76" s="19">
        <v>0</v>
      </c>
      <c r="AS76" s="19">
        <v>0</v>
      </c>
      <c r="AT76" s="19">
        <v>0</v>
      </c>
      <c r="AU76" s="19">
        <v>0</v>
      </c>
      <c r="AV76" s="64">
        <f t="shared" si="38"/>
        <v>0.6</v>
      </c>
      <c r="AW76" s="41">
        <v>0</v>
      </c>
      <c r="AX76" s="41">
        <f t="shared" si="28"/>
        <v>0</v>
      </c>
      <c r="AY76" s="4" t="s">
        <v>203</v>
      </c>
      <c r="AZ76" s="25"/>
      <c r="BA76" s="25"/>
      <c r="BB76" s="44"/>
      <c r="BC76" s="12" t="s">
        <v>429</v>
      </c>
      <c r="BD76" s="12" t="s">
        <v>429</v>
      </c>
      <c r="BE76" s="44"/>
      <c r="BF76" s="44"/>
      <c r="BG76" s="44"/>
      <c r="BH76" s="44"/>
      <c r="BI76" s="44"/>
      <c r="BJ76" s="87"/>
      <c r="BK76" s="87"/>
    </row>
    <row r="77" spans="1:63" s="164" customFormat="1" ht="12.95" customHeight="1" x14ac:dyDescent="0.25">
      <c r="A77" s="66" t="s">
        <v>405</v>
      </c>
      <c r="B77" s="111"/>
      <c r="C77" s="191" t="s">
        <v>561</v>
      </c>
      <c r="D77" s="111"/>
      <c r="E77" s="211"/>
      <c r="F77" s="68" t="s">
        <v>411</v>
      </c>
      <c r="G77" s="68" t="s">
        <v>407</v>
      </c>
      <c r="H77" s="12" t="s">
        <v>412</v>
      </c>
      <c r="I77" s="25" t="s">
        <v>143</v>
      </c>
      <c r="J77" s="1" t="s">
        <v>149</v>
      </c>
      <c r="K77" s="25" t="s">
        <v>196</v>
      </c>
      <c r="L77" s="24">
        <v>30</v>
      </c>
      <c r="M77" s="69" t="s">
        <v>197</v>
      </c>
      <c r="N77" s="70" t="s">
        <v>365</v>
      </c>
      <c r="O77" s="1" t="s">
        <v>166</v>
      </c>
      <c r="P77" s="25" t="s">
        <v>125</v>
      </c>
      <c r="Q77" s="24" t="s">
        <v>122</v>
      </c>
      <c r="R77" s="25" t="s">
        <v>200</v>
      </c>
      <c r="S77" s="25" t="s">
        <v>201</v>
      </c>
      <c r="T77" s="24"/>
      <c r="U77" s="24" t="s">
        <v>398</v>
      </c>
      <c r="V77" s="24" t="s">
        <v>146</v>
      </c>
      <c r="W77" s="9">
        <v>30</v>
      </c>
      <c r="X77" s="9">
        <v>60</v>
      </c>
      <c r="Y77" s="16">
        <v>10</v>
      </c>
      <c r="Z77" s="86" t="s">
        <v>409</v>
      </c>
      <c r="AA77" s="5" t="s">
        <v>138</v>
      </c>
      <c r="AB77" s="102">
        <v>0.3</v>
      </c>
      <c r="AC77" s="192">
        <v>5269884.4400000004</v>
      </c>
      <c r="AD77" s="103">
        <f t="shared" ref="AD77" si="61">AB77*AC77</f>
        <v>1580965.3320000002</v>
      </c>
      <c r="AE77" s="103">
        <f t="shared" si="35"/>
        <v>1770681.1718400004</v>
      </c>
      <c r="AF77" s="104">
        <v>0.3</v>
      </c>
      <c r="AG77" s="192">
        <v>5269884.4400000004</v>
      </c>
      <c r="AH77" s="103">
        <f t="shared" ref="AH77" si="62">AF77*AG77</f>
        <v>1580965.3320000002</v>
      </c>
      <c r="AI77" s="103">
        <f t="shared" si="37"/>
        <v>1770681.1718400004</v>
      </c>
      <c r="AJ77" s="105">
        <v>0</v>
      </c>
      <c r="AK77" s="105">
        <v>0</v>
      </c>
      <c r="AL77" s="105">
        <v>0</v>
      </c>
      <c r="AM77" s="105">
        <v>0</v>
      </c>
      <c r="AN77" s="105">
        <v>0</v>
      </c>
      <c r="AO77" s="105">
        <v>0</v>
      </c>
      <c r="AP77" s="105">
        <v>0</v>
      </c>
      <c r="AQ77" s="105">
        <v>0</v>
      </c>
      <c r="AR77" s="105">
        <v>0</v>
      </c>
      <c r="AS77" s="105">
        <v>0</v>
      </c>
      <c r="AT77" s="105">
        <v>0</v>
      </c>
      <c r="AU77" s="105">
        <v>0</v>
      </c>
      <c r="AV77" s="106">
        <f t="shared" si="38"/>
        <v>0.6</v>
      </c>
      <c r="AW77" s="41">
        <v>0</v>
      </c>
      <c r="AX77" s="41">
        <f t="shared" si="28"/>
        <v>0</v>
      </c>
      <c r="AY77" s="107" t="s">
        <v>203</v>
      </c>
      <c r="AZ77" s="108"/>
      <c r="BA77" s="108"/>
      <c r="BB77" s="110"/>
      <c r="BC77" s="109" t="s">
        <v>429</v>
      </c>
      <c r="BD77" s="109" t="s">
        <v>429</v>
      </c>
      <c r="BE77" s="110"/>
      <c r="BF77" s="110"/>
      <c r="BG77" s="110"/>
      <c r="BH77" s="110"/>
      <c r="BI77" s="110"/>
      <c r="BJ77" s="87"/>
      <c r="BK77" s="27">
        <v>14</v>
      </c>
    </row>
    <row r="78" spans="1:63" s="187" customFormat="1" ht="12.95" customHeight="1" x14ac:dyDescent="0.25">
      <c r="A78" s="182" t="s">
        <v>405</v>
      </c>
      <c r="B78" s="158">
        <v>210001340</v>
      </c>
      <c r="C78" s="158" t="s">
        <v>669</v>
      </c>
      <c r="D78" s="158"/>
      <c r="E78" s="212"/>
      <c r="F78" s="193" t="s">
        <v>411</v>
      </c>
      <c r="G78" s="193" t="s">
        <v>407</v>
      </c>
      <c r="H78" s="193" t="s">
        <v>412</v>
      </c>
      <c r="I78" s="183" t="s">
        <v>143</v>
      </c>
      <c r="J78" s="152" t="s">
        <v>149</v>
      </c>
      <c r="K78" s="183" t="s">
        <v>196</v>
      </c>
      <c r="L78" s="182">
        <v>30</v>
      </c>
      <c r="M78" s="153" t="s">
        <v>197</v>
      </c>
      <c r="N78" s="194" t="s">
        <v>365</v>
      </c>
      <c r="O78" s="152" t="s">
        <v>166</v>
      </c>
      <c r="P78" s="183" t="s">
        <v>125</v>
      </c>
      <c r="Q78" s="182" t="s">
        <v>122</v>
      </c>
      <c r="R78" s="183" t="s">
        <v>200</v>
      </c>
      <c r="S78" s="183" t="s">
        <v>201</v>
      </c>
      <c r="T78" s="182"/>
      <c r="U78" s="182" t="s">
        <v>398</v>
      </c>
      <c r="V78" s="182" t="s">
        <v>146</v>
      </c>
      <c r="W78" s="193">
        <v>30</v>
      </c>
      <c r="X78" s="193">
        <v>60</v>
      </c>
      <c r="Y78" s="156">
        <v>10</v>
      </c>
      <c r="Z78" s="196" t="s">
        <v>409</v>
      </c>
      <c r="AA78" s="181" t="s">
        <v>138</v>
      </c>
      <c r="AB78" s="185">
        <v>0.2</v>
      </c>
      <c r="AC78" s="197">
        <v>5217185.5999999996</v>
      </c>
      <c r="AD78" s="185">
        <v>1043437.12</v>
      </c>
      <c r="AE78" s="185">
        <v>1168649.5744</v>
      </c>
      <c r="AF78" s="185">
        <v>0.3</v>
      </c>
      <c r="AG78" s="185">
        <v>4562126.05</v>
      </c>
      <c r="AH78" s="185">
        <v>1368637.8149999999</v>
      </c>
      <c r="AI78" s="185">
        <v>1532874.3528</v>
      </c>
      <c r="AJ78" s="186">
        <v>0</v>
      </c>
      <c r="AK78" s="186">
        <v>0</v>
      </c>
      <c r="AL78" s="186">
        <v>0</v>
      </c>
      <c r="AM78" s="186">
        <v>0</v>
      </c>
      <c r="AN78" s="186">
        <v>0</v>
      </c>
      <c r="AO78" s="186">
        <v>0</v>
      </c>
      <c r="AP78" s="186">
        <v>0</v>
      </c>
      <c r="AQ78" s="186">
        <v>0</v>
      </c>
      <c r="AR78" s="186">
        <v>0</v>
      </c>
      <c r="AS78" s="186">
        <v>0</v>
      </c>
      <c r="AT78" s="186">
        <v>0</v>
      </c>
      <c r="AU78" s="186">
        <v>0</v>
      </c>
      <c r="AV78" s="186">
        <f t="shared" si="38"/>
        <v>0.5</v>
      </c>
      <c r="AW78" s="185">
        <f t="shared" si="33"/>
        <v>2412074.9350000001</v>
      </c>
      <c r="AX78" s="185">
        <f t="shared" si="28"/>
        <v>2701523.9272000003</v>
      </c>
      <c r="AY78" s="158" t="s">
        <v>203</v>
      </c>
      <c r="AZ78" s="183"/>
      <c r="BA78" s="183"/>
      <c r="BB78" s="195"/>
      <c r="BC78" s="193" t="s">
        <v>429</v>
      </c>
      <c r="BD78" s="193" t="s">
        <v>429</v>
      </c>
      <c r="BE78" s="195"/>
      <c r="BF78" s="195"/>
      <c r="BG78" s="195"/>
      <c r="BH78" s="195"/>
      <c r="BI78" s="195"/>
      <c r="BJ78" s="87"/>
      <c r="BK78" s="32" t="s">
        <v>653</v>
      </c>
    </row>
    <row r="79" spans="1:63" s="164" customFormat="1" ht="12.95" customHeight="1" x14ac:dyDescent="0.25">
      <c r="A79" s="66" t="s">
        <v>405</v>
      </c>
      <c r="B79" s="72"/>
      <c r="C79" s="189" t="s">
        <v>479</v>
      </c>
      <c r="D79" s="72"/>
      <c r="E79" s="211"/>
      <c r="F79" s="68" t="s">
        <v>411</v>
      </c>
      <c r="G79" s="68" t="s">
        <v>407</v>
      </c>
      <c r="H79" s="12" t="s">
        <v>412</v>
      </c>
      <c r="I79" s="25" t="s">
        <v>143</v>
      </c>
      <c r="J79" s="1" t="s">
        <v>149</v>
      </c>
      <c r="K79" s="25" t="s">
        <v>196</v>
      </c>
      <c r="L79" s="24">
        <v>30</v>
      </c>
      <c r="M79" s="69" t="s">
        <v>197</v>
      </c>
      <c r="N79" s="70" t="s">
        <v>365</v>
      </c>
      <c r="O79" s="24" t="s">
        <v>126</v>
      </c>
      <c r="P79" s="25" t="s">
        <v>125</v>
      </c>
      <c r="Q79" s="24" t="s">
        <v>122</v>
      </c>
      <c r="R79" s="25" t="s">
        <v>200</v>
      </c>
      <c r="S79" s="25" t="s">
        <v>201</v>
      </c>
      <c r="T79" s="24"/>
      <c r="U79" s="24" t="s">
        <v>398</v>
      </c>
      <c r="V79" s="24" t="s">
        <v>146</v>
      </c>
      <c r="W79" s="9">
        <v>30</v>
      </c>
      <c r="X79" s="9">
        <v>60</v>
      </c>
      <c r="Y79" s="16">
        <v>10</v>
      </c>
      <c r="Z79" s="86" t="s">
        <v>413</v>
      </c>
      <c r="AA79" s="5" t="s">
        <v>138</v>
      </c>
      <c r="AB79" s="71">
        <v>200.1</v>
      </c>
      <c r="AC79" s="190">
        <v>1701.76</v>
      </c>
      <c r="AD79" s="71">
        <f t="shared" si="34"/>
        <v>340522.17599999998</v>
      </c>
      <c r="AE79" s="71">
        <f t="shared" si="35"/>
        <v>381384.83712000004</v>
      </c>
      <c r="AF79" s="71">
        <v>200.1</v>
      </c>
      <c r="AG79" s="190">
        <v>1701.76</v>
      </c>
      <c r="AH79" s="71">
        <f t="shared" si="36"/>
        <v>340522.17599999998</v>
      </c>
      <c r="AI79" s="71">
        <f t="shared" si="37"/>
        <v>381384.83712000004</v>
      </c>
      <c r="AJ79" s="19">
        <v>0</v>
      </c>
      <c r="AK79" s="19">
        <v>0</v>
      </c>
      <c r="AL79" s="19">
        <v>0</v>
      </c>
      <c r="AM79" s="19">
        <v>0</v>
      </c>
      <c r="AN79" s="19">
        <v>0</v>
      </c>
      <c r="AO79" s="19">
        <v>0</v>
      </c>
      <c r="AP79" s="19">
        <v>0</v>
      </c>
      <c r="AQ79" s="19">
        <v>0</v>
      </c>
      <c r="AR79" s="19">
        <v>0</v>
      </c>
      <c r="AS79" s="19">
        <v>0</v>
      </c>
      <c r="AT79" s="19">
        <v>0</v>
      </c>
      <c r="AU79" s="19">
        <v>0</v>
      </c>
      <c r="AV79" s="64">
        <f t="shared" si="38"/>
        <v>400.2</v>
      </c>
      <c r="AW79" s="41">
        <v>0</v>
      </c>
      <c r="AX79" s="41">
        <f t="shared" si="28"/>
        <v>0</v>
      </c>
      <c r="AY79" s="4" t="s">
        <v>203</v>
      </c>
      <c r="AZ79" s="25"/>
      <c r="BA79" s="25"/>
      <c r="BB79" s="44"/>
      <c r="BC79" s="12" t="s">
        <v>430</v>
      </c>
      <c r="BD79" s="12" t="s">
        <v>430</v>
      </c>
      <c r="BE79" s="44"/>
      <c r="BF79" s="44"/>
      <c r="BG79" s="44"/>
      <c r="BH79" s="44"/>
      <c r="BI79" s="44"/>
      <c r="BJ79" s="87"/>
      <c r="BK79" s="87"/>
    </row>
    <row r="80" spans="1:63" s="164" customFormat="1" ht="12.95" customHeight="1" x14ac:dyDescent="0.25">
      <c r="A80" s="66" t="s">
        <v>405</v>
      </c>
      <c r="B80" s="111"/>
      <c r="C80" s="191" t="s">
        <v>562</v>
      </c>
      <c r="D80" s="111"/>
      <c r="E80" s="211"/>
      <c r="F80" s="68" t="s">
        <v>411</v>
      </c>
      <c r="G80" s="68" t="s">
        <v>407</v>
      </c>
      <c r="H80" s="12" t="s">
        <v>412</v>
      </c>
      <c r="I80" s="25" t="s">
        <v>143</v>
      </c>
      <c r="J80" s="1" t="s">
        <v>149</v>
      </c>
      <c r="K80" s="25" t="s">
        <v>196</v>
      </c>
      <c r="L80" s="24">
        <v>30</v>
      </c>
      <c r="M80" s="69" t="s">
        <v>197</v>
      </c>
      <c r="N80" s="70" t="s">
        <v>365</v>
      </c>
      <c r="O80" s="1" t="s">
        <v>166</v>
      </c>
      <c r="P80" s="25" t="s">
        <v>125</v>
      </c>
      <c r="Q80" s="24" t="s">
        <v>122</v>
      </c>
      <c r="R80" s="25" t="s">
        <v>200</v>
      </c>
      <c r="S80" s="25" t="s">
        <v>201</v>
      </c>
      <c r="T80" s="24"/>
      <c r="U80" s="24" t="s">
        <v>398</v>
      </c>
      <c r="V80" s="24" t="s">
        <v>146</v>
      </c>
      <c r="W80" s="9">
        <v>30</v>
      </c>
      <c r="X80" s="9">
        <v>60</v>
      </c>
      <c r="Y80" s="16">
        <v>10</v>
      </c>
      <c r="Z80" s="86" t="s">
        <v>413</v>
      </c>
      <c r="AA80" s="5" t="s">
        <v>138</v>
      </c>
      <c r="AB80" s="102">
        <v>200.1</v>
      </c>
      <c r="AC80" s="192">
        <v>1701.76</v>
      </c>
      <c r="AD80" s="103">
        <f t="shared" ref="AD80" si="63">AB80*AC80</f>
        <v>340522.17599999998</v>
      </c>
      <c r="AE80" s="103">
        <f t="shared" si="35"/>
        <v>381384.83712000004</v>
      </c>
      <c r="AF80" s="104">
        <v>200.1</v>
      </c>
      <c r="AG80" s="192">
        <v>1701.76</v>
      </c>
      <c r="AH80" s="103">
        <f t="shared" ref="AH80" si="64">AF80*AG80</f>
        <v>340522.17599999998</v>
      </c>
      <c r="AI80" s="103">
        <f t="shared" si="37"/>
        <v>381384.83712000004</v>
      </c>
      <c r="AJ80" s="105">
        <v>0</v>
      </c>
      <c r="AK80" s="105">
        <v>0</v>
      </c>
      <c r="AL80" s="105">
        <v>0</v>
      </c>
      <c r="AM80" s="105">
        <v>0</v>
      </c>
      <c r="AN80" s="105">
        <v>0</v>
      </c>
      <c r="AO80" s="105">
        <v>0</v>
      </c>
      <c r="AP80" s="105">
        <v>0</v>
      </c>
      <c r="AQ80" s="105">
        <v>0</v>
      </c>
      <c r="AR80" s="105">
        <v>0</v>
      </c>
      <c r="AS80" s="105">
        <v>0</v>
      </c>
      <c r="AT80" s="105">
        <v>0</v>
      </c>
      <c r="AU80" s="105">
        <v>0</v>
      </c>
      <c r="AV80" s="106">
        <f t="shared" si="38"/>
        <v>400.2</v>
      </c>
      <c r="AW80" s="41">
        <v>0</v>
      </c>
      <c r="AX80" s="41">
        <f t="shared" si="28"/>
        <v>0</v>
      </c>
      <c r="AY80" s="107" t="s">
        <v>203</v>
      </c>
      <c r="AZ80" s="108"/>
      <c r="BA80" s="108"/>
      <c r="BB80" s="110"/>
      <c r="BC80" s="109" t="s">
        <v>430</v>
      </c>
      <c r="BD80" s="109" t="s">
        <v>430</v>
      </c>
      <c r="BE80" s="110"/>
      <c r="BF80" s="110"/>
      <c r="BG80" s="110"/>
      <c r="BH80" s="110"/>
      <c r="BI80" s="110"/>
      <c r="BJ80" s="87"/>
      <c r="BK80" s="27">
        <v>14</v>
      </c>
    </row>
    <row r="81" spans="1:63" s="187" customFormat="1" ht="12.95" customHeight="1" x14ac:dyDescent="0.25">
      <c r="A81" s="182" t="s">
        <v>405</v>
      </c>
      <c r="B81" s="158">
        <v>210014110</v>
      </c>
      <c r="C81" s="158" t="s">
        <v>670</v>
      </c>
      <c r="D81" s="158"/>
      <c r="E81" s="212"/>
      <c r="F81" s="193" t="s">
        <v>411</v>
      </c>
      <c r="G81" s="193" t="s">
        <v>407</v>
      </c>
      <c r="H81" s="193" t="s">
        <v>412</v>
      </c>
      <c r="I81" s="183" t="s">
        <v>143</v>
      </c>
      <c r="J81" s="152" t="s">
        <v>149</v>
      </c>
      <c r="K81" s="183" t="s">
        <v>196</v>
      </c>
      <c r="L81" s="182">
        <v>30</v>
      </c>
      <c r="M81" s="153" t="s">
        <v>197</v>
      </c>
      <c r="N81" s="194" t="s">
        <v>365</v>
      </c>
      <c r="O81" s="152" t="s">
        <v>166</v>
      </c>
      <c r="P81" s="183" t="s">
        <v>125</v>
      </c>
      <c r="Q81" s="182" t="s">
        <v>122</v>
      </c>
      <c r="R81" s="183" t="s">
        <v>200</v>
      </c>
      <c r="S81" s="183" t="s">
        <v>201</v>
      </c>
      <c r="T81" s="182"/>
      <c r="U81" s="182" t="s">
        <v>398</v>
      </c>
      <c r="V81" s="182" t="s">
        <v>146</v>
      </c>
      <c r="W81" s="193">
        <v>30</v>
      </c>
      <c r="X81" s="193">
        <v>60</v>
      </c>
      <c r="Y81" s="156">
        <v>10</v>
      </c>
      <c r="Z81" s="196" t="s">
        <v>413</v>
      </c>
      <c r="AA81" s="181" t="s">
        <v>138</v>
      </c>
      <c r="AB81" s="185">
        <v>161.1</v>
      </c>
      <c r="AC81" s="197">
        <v>1684.74</v>
      </c>
      <c r="AD81" s="185">
        <v>271411.614</v>
      </c>
      <c r="AE81" s="185">
        <v>303981.00768000004</v>
      </c>
      <c r="AF81" s="185">
        <v>200.1</v>
      </c>
      <c r="AG81" s="185">
        <v>1645.61</v>
      </c>
      <c r="AH81" s="185">
        <v>329286.56099999999</v>
      </c>
      <c r="AI81" s="185">
        <v>368800.94832000002</v>
      </c>
      <c r="AJ81" s="186">
        <v>0</v>
      </c>
      <c r="AK81" s="186">
        <v>0</v>
      </c>
      <c r="AL81" s="186">
        <v>0</v>
      </c>
      <c r="AM81" s="186">
        <v>0</v>
      </c>
      <c r="AN81" s="186">
        <v>0</v>
      </c>
      <c r="AO81" s="186">
        <v>0</v>
      </c>
      <c r="AP81" s="186">
        <v>0</v>
      </c>
      <c r="AQ81" s="186">
        <v>0</v>
      </c>
      <c r="AR81" s="186">
        <v>0</v>
      </c>
      <c r="AS81" s="186">
        <v>0</v>
      </c>
      <c r="AT81" s="186">
        <v>0</v>
      </c>
      <c r="AU81" s="186">
        <v>0</v>
      </c>
      <c r="AV81" s="186">
        <f t="shared" si="38"/>
        <v>361.2</v>
      </c>
      <c r="AW81" s="185">
        <f t="shared" si="33"/>
        <v>600698.17500000005</v>
      </c>
      <c r="AX81" s="185">
        <f t="shared" si="28"/>
        <v>672781.95600000012</v>
      </c>
      <c r="AY81" s="158" t="s">
        <v>203</v>
      </c>
      <c r="AZ81" s="183"/>
      <c r="BA81" s="183"/>
      <c r="BB81" s="195"/>
      <c r="BC81" s="193" t="s">
        <v>430</v>
      </c>
      <c r="BD81" s="193" t="s">
        <v>430</v>
      </c>
      <c r="BE81" s="195"/>
      <c r="BF81" s="195"/>
      <c r="BG81" s="195"/>
      <c r="BH81" s="195"/>
      <c r="BI81" s="195"/>
      <c r="BJ81" s="87"/>
      <c r="BK81" s="32" t="s">
        <v>653</v>
      </c>
    </row>
    <row r="82" spans="1:63" s="164" customFormat="1" ht="12.95" customHeight="1" x14ac:dyDescent="0.25">
      <c r="A82" s="66" t="s">
        <v>405</v>
      </c>
      <c r="B82" s="72"/>
      <c r="C82" s="189" t="s">
        <v>480</v>
      </c>
      <c r="D82" s="72"/>
      <c r="E82" s="211"/>
      <c r="F82" s="68" t="s">
        <v>406</v>
      </c>
      <c r="G82" s="68" t="s">
        <v>407</v>
      </c>
      <c r="H82" s="12" t="s">
        <v>408</v>
      </c>
      <c r="I82" s="25" t="s">
        <v>143</v>
      </c>
      <c r="J82" s="1" t="s">
        <v>149</v>
      </c>
      <c r="K82" s="25" t="s">
        <v>196</v>
      </c>
      <c r="L82" s="24">
        <v>30</v>
      </c>
      <c r="M82" s="69" t="s">
        <v>197</v>
      </c>
      <c r="N82" s="70" t="s">
        <v>365</v>
      </c>
      <c r="O82" s="24" t="s">
        <v>126</v>
      </c>
      <c r="P82" s="25" t="s">
        <v>125</v>
      </c>
      <c r="Q82" s="24" t="s">
        <v>122</v>
      </c>
      <c r="R82" s="25" t="s">
        <v>200</v>
      </c>
      <c r="S82" s="25" t="s">
        <v>201</v>
      </c>
      <c r="T82" s="24"/>
      <c r="U82" s="24" t="s">
        <v>398</v>
      </c>
      <c r="V82" s="24" t="s">
        <v>146</v>
      </c>
      <c r="W82" s="9">
        <v>30</v>
      </c>
      <c r="X82" s="9">
        <v>60</v>
      </c>
      <c r="Y82" s="16">
        <v>10</v>
      </c>
      <c r="Z82" s="86" t="s">
        <v>409</v>
      </c>
      <c r="AA82" s="5" t="s">
        <v>138</v>
      </c>
      <c r="AB82" s="71">
        <v>0.9</v>
      </c>
      <c r="AC82" s="190">
        <v>49120.34</v>
      </c>
      <c r="AD82" s="71">
        <f t="shared" si="34"/>
        <v>44208.305999999997</v>
      </c>
      <c r="AE82" s="71">
        <f t="shared" si="35"/>
        <v>49513.30272</v>
      </c>
      <c r="AF82" s="71">
        <v>0.9</v>
      </c>
      <c r="AG82" s="190">
        <v>49120.34</v>
      </c>
      <c r="AH82" s="71">
        <f t="shared" si="36"/>
        <v>44208.305999999997</v>
      </c>
      <c r="AI82" s="71">
        <f t="shared" si="37"/>
        <v>49513.30272</v>
      </c>
      <c r="AJ82" s="19">
        <v>0</v>
      </c>
      <c r="AK82" s="19">
        <v>0</v>
      </c>
      <c r="AL82" s="19">
        <v>0</v>
      </c>
      <c r="AM82" s="19">
        <v>0</v>
      </c>
      <c r="AN82" s="19">
        <v>0</v>
      </c>
      <c r="AO82" s="19">
        <v>0</v>
      </c>
      <c r="AP82" s="19">
        <v>0</v>
      </c>
      <c r="AQ82" s="19">
        <v>0</v>
      </c>
      <c r="AR82" s="19">
        <v>0</v>
      </c>
      <c r="AS82" s="19">
        <v>0</v>
      </c>
      <c r="AT82" s="19">
        <v>0</v>
      </c>
      <c r="AU82" s="19">
        <v>0</v>
      </c>
      <c r="AV82" s="64">
        <f t="shared" si="38"/>
        <v>1.8</v>
      </c>
      <c r="AW82" s="41">
        <v>0</v>
      </c>
      <c r="AX82" s="41">
        <f t="shared" si="28"/>
        <v>0</v>
      </c>
      <c r="AY82" s="4" t="s">
        <v>203</v>
      </c>
      <c r="AZ82" s="25"/>
      <c r="BA82" s="25"/>
      <c r="BB82" s="44"/>
      <c r="BC82" s="12" t="s">
        <v>431</v>
      </c>
      <c r="BD82" s="12" t="s">
        <v>431</v>
      </c>
      <c r="BE82" s="44"/>
      <c r="BF82" s="44"/>
      <c r="BG82" s="44"/>
      <c r="BH82" s="44"/>
      <c r="BI82" s="44"/>
      <c r="BJ82" s="87"/>
      <c r="BK82" s="87"/>
    </row>
    <row r="83" spans="1:63" s="164" customFormat="1" ht="12.95" customHeight="1" x14ac:dyDescent="0.25">
      <c r="A83" s="66" t="s">
        <v>405</v>
      </c>
      <c r="B83" s="111"/>
      <c r="C83" s="191" t="s">
        <v>563</v>
      </c>
      <c r="D83" s="111"/>
      <c r="E83" s="211"/>
      <c r="F83" s="68" t="s">
        <v>406</v>
      </c>
      <c r="G83" s="68" t="s">
        <v>407</v>
      </c>
      <c r="H83" s="12" t="s">
        <v>408</v>
      </c>
      <c r="I83" s="25" t="s">
        <v>143</v>
      </c>
      <c r="J83" s="1" t="s">
        <v>149</v>
      </c>
      <c r="K83" s="25" t="s">
        <v>196</v>
      </c>
      <c r="L83" s="24">
        <v>30</v>
      </c>
      <c r="M83" s="69" t="s">
        <v>197</v>
      </c>
      <c r="N83" s="70" t="s">
        <v>365</v>
      </c>
      <c r="O83" s="1" t="s">
        <v>166</v>
      </c>
      <c r="P83" s="25" t="s">
        <v>125</v>
      </c>
      <c r="Q83" s="24" t="s">
        <v>122</v>
      </c>
      <c r="R83" s="25" t="s">
        <v>200</v>
      </c>
      <c r="S83" s="25" t="s">
        <v>201</v>
      </c>
      <c r="T83" s="24"/>
      <c r="U83" s="24" t="s">
        <v>398</v>
      </c>
      <c r="V83" s="24" t="s">
        <v>146</v>
      </c>
      <c r="W83" s="9">
        <v>30</v>
      </c>
      <c r="X83" s="9">
        <v>60</v>
      </c>
      <c r="Y83" s="16">
        <v>10</v>
      </c>
      <c r="Z83" s="86" t="s">
        <v>409</v>
      </c>
      <c r="AA83" s="5" t="s">
        <v>138</v>
      </c>
      <c r="AB83" s="102">
        <v>0.9</v>
      </c>
      <c r="AC83" s="192">
        <v>49120.34</v>
      </c>
      <c r="AD83" s="103">
        <f t="shared" ref="AD83" si="65">AB83*AC83</f>
        <v>44208.305999999997</v>
      </c>
      <c r="AE83" s="103">
        <f t="shared" si="35"/>
        <v>49513.30272</v>
      </c>
      <c r="AF83" s="104">
        <v>0.9</v>
      </c>
      <c r="AG83" s="192">
        <v>49120.34</v>
      </c>
      <c r="AH83" s="103">
        <f t="shared" ref="AH83" si="66">AF83*AG83</f>
        <v>44208.305999999997</v>
      </c>
      <c r="AI83" s="103">
        <f t="shared" si="37"/>
        <v>49513.30272</v>
      </c>
      <c r="AJ83" s="105">
        <v>0</v>
      </c>
      <c r="AK83" s="105">
        <v>0</v>
      </c>
      <c r="AL83" s="105">
        <v>0</v>
      </c>
      <c r="AM83" s="105">
        <v>0</v>
      </c>
      <c r="AN83" s="105">
        <v>0</v>
      </c>
      <c r="AO83" s="105">
        <v>0</v>
      </c>
      <c r="AP83" s="105">
        <v>0</v>
      </c>
      <c r="AQ83" s="105">
        <v>0</v>
      </c>
      <c r="AR83" s="105">
        <v>0</v>
      </c>
      <c r="AS83" s="105">
        <v>0</v>
      </c>
      <c r="AT83" s="105">
        <v>0</v>
      </c>
      <c r="AU83" s="105">
        <v>0</v>
      </c>
      <c r="AV83" s="106">
        <f t="shared" si="38"/>
        <v>1.8</v>
      </c>
      <c r="AW83" s="41">
        <v>0</v>
      </c>
      <c r="AX83" s="41">
        <f t="shared" si="28"/>
        <v>0</v>
      </c>
      <c r="AY83" s="107" t="s">
        <v>203</v>
      </c>
      <c r="AZ83" s="108"/>
      <c r="BA83" s="108"/>
      <c r="BB83" s="110"/>
      <c r="BC83" s="109" t="s">
        <v>431</v>
      </c>
      <c r="BD83" s="109" t="s">
        <v>431</v>
      </c>
      <c r="BE83" s="110"/>
      <c r="BF83" s="110"/>
      <c r="BG83" s="110"/>
      <c r="BH83" s="110"/>
      <c r="BI83" s="110"/>
      <c r="BJ83" s="87"/>
      <c r="BK83" s="27">
        <v>14</v>
      </c>
    </row>
    <row r="84" spans="1:63" s="187" customFormat="1" ht="12.95" customHeight="1" x14ac:dyDescent="0.25">
      <c r="A84" s="182" t="s">
        <v>405</v>
      </c>
      <c r="B84" s="158">
        <v>210014216</v>
      </c>
      <c r="C84" s="158" t="s">
        <v>671</v>
      </c>
      <c r="D84" s="158"/>
      <c r="E84" s="212"/>
      <c r="F84" s="193" t="s">
        <v>406</v>
      </c>
      <c r="G84" s="193" t="s">
        <v>407</v>
      </c>
      <c r="H84" s="193" t="s">
        <v>408</v>
      </c>
      <c r="I84" s="183" t="s">
        <v>143</v>
      </c>
      <c r="J84" s="152" t="s">
        <v>149</v>
      </c>
      <c r="K84" s="183" t="s">
        <v>196</v>
      </c>
      <c r="L84" s="182">
        <v>30</v>
      </c>
      <c r="M84" s="153" t="s">
        <v>197</v>
      </c>
      <c r="N84" s="194" t="s">
        <v>365</v>
      </c>
      <c r="O84" s="152" t="s">
        <v>166</v>
      </c>
      <c r="P84" s="183" t="s">
        <v>125</v>
      </c>
      <c r="Q84" s="182" t="s">
        <v>122</v>
      </c>
      <c r="R84" s="183" t="s">
        <v>200</v>
      </c>
      <c r="S84" s="183" t="s">
        <v>201</v>
      </c>
      <c r="T84" s="182"/>
      <c r="U84" s="182" t="s">
        <v>398</v>
      </c>
      <c r="V84" s="182" t="s">
        <v>146</v>
      </c>
      <c r="W84" s="193">
        <v>30</v>
      </c>
      <c r="X84" s="193">
        <v>60</v>
      </c>
      <c r="Y84" s="156">
        <v>10</v>
      </c>
      <c r="Z84" s="196" t="s">
        <v>409</v>
      </c>
      <c r="AA84" s="181" t="s">
        <v>138</v>
      </c>
      <c r="AB84" s="185">
        <v>0.7</v>
      </c>
      <c r="AC84" s="197">
        <v>48629.14</v>
      </c>
      <c r="AD84" s="185">
        <v>34040.398000000001</v>
      </c>
      <c r="AE84" s="185">
        <v>38125.245760000005</v>
      </c>
      <c r="AF84" s="185">
        <v>0.9</v>
      </c>
      <c r="AG84" s="185">
        <v>49120.34</v>
      </c>
      <c r="AH84" s="185">
        <v>44208.305999999997</v>
      </c>
      <c r="AI84" s="185">
        <v>49513.30272</v>
      </c>
      <c r="AJ84" s="186">
        <v>0</v>
      </c>
      <c r="AK84" s="186">
        <v>0</v>
      </c>
      <c r="AL84" s="186">
        <v>0</v>
      </c>
      <c r="AM84" s="186">
        <v>0</v>
      </c>
      <c r="AN84" s="186">
        <v>0</v>
      </c>
      <c r="AO84" s="186">
        <v>0</v>
      </c>
      <c r="AP84" s="186">
        <v>0</v>
      </c>
      <c r="AQ84" s="186">
        <v>0</v>
      </c>
      <c r="AR84" s="186">
        <v>0</v>
      </c>
      <c r="AS84" s="186">
        <v>0</v>
      </c>
      <c r="AT84" s="186">
        <v>0</v>
      </c>
      <c r="AU84" s="186">
        <v>0</v>
      </c>
      <c r="AV84" s="186">
        <f t="shared" si="38"/>
        <v>1.6</v>
      </c>
      <c r="AW84" s="185">
        <f t="shared" si="33"/>
        <v>78248.703999999998</v>
      </c>
      <c r="AX84" s="185">
        <f t="shared" si="28"/>
        <v>87638.548480000012</v>
      </c>
      <c r="AY84" s="158" t="s">
        <v>203</v>
      </c>
      <c r="AZ84" s="183"/>
      <c r="BA84" s="183"/>
      <c r="BB84" s="195"/>
      <c r="BC84" s="193" t="s">
        <v>431</v>
      </c>
      <c r="BD84" s="193" t="s">
        <v>431</v>
      </c>
      <c r="BE84" s="195"/>
      <c r="BF84" s="195"/>
      <c r="BG84" s="195"/>
      <c r="BH84" s="195"/>
      <c r="BI84" s="195"/>
      <c r="BJ84" s="87"/>
      <c r="BK84" s="32" t="s">
        <v>653</v>
      </c>
    </row>
    <row r="85" spans="1:63" s="164" customFormat="1" ht="12.95" customHeight="1" x14ac:dyDescent="0.25">
      <c r="A85" s="66" t="s">
        <v>405</v>
      </c>
      <c r="B85" s="72"/>
      <c r="C85" s="189" t="s">
        <v>481</v>
      </c>
      <c r="D85" s="72"/>
      <c r="E85" s="211"/>
      <c r="F85" s="68" t="s">
        <v>411</v>
      </c>
      <c r="G85" s="68" t="s">
        <v>407</v>
      </c>
      <c r="H85" s="12" t="s">
        <v>412</v>
      </c>
      <c r="I85" s="25" t="s">
        <v>143</v>
      </c>
      <c r="J85" s="1" t="s">
        <v>149</v>
      </c>
      <c r="K85" s="25" t="s">
        <v>196</v>
      </c>
      <c r="L85" s="24">
        <v>30</v>
      </c>
      <c r="M85" s="69" t="s">
        <v>197</v>
      </c>
      <c r="N85" s="70" t="s">
        <v>365</v>
      </c>
      <c r="O85" s="24" t="s">
        <v>126</v>
      </c>
      <c r="P85" s="25" t="s">
        <v>125</v>
      </c>
      <c r="Q85" s="24" t="s">
        <v>122</v>
      </c>
      <c r="R85" s="25" t="s">
        <v>200</v>
      </c>
      <c r="S85" s="25" t="s">
        <v>201</v>
      </c>
      <c r="T85" s="24"/>
      <c r="U85" s="24" t="s">
        <v>398</v>
      </c>
      <c r="V85" s="24" t="s">
        <v>146</v>
      </c>
      <c r="W85" s="9">
        <v>30</v>
      </c>
      <c r="X85" s="9">
        <v>60</v>
      </c>
      <c r="Y85" s="16">
        <v>10</v>
      </c>
      <c r="Z85" s="86" t="s">
        <v>409</v>
      </c>
      <c r="AA85" s="5" t="s">
        <v>138</v>
      </c>
      <c r="AB85" s="71">
        <v>0.2</v>
      </c>
      <c r="AC85" s="190">
        <v>2619306.31</v>
      </c>
      <c r="AD85" s="71">
        <f t="shared" si="34"/>
        <v>523861.26200000005</v>
      </c>
      <c r="AE85" s="71">
        <f t="shared" si="35"/>
        <v>586724.6134400001</v>
      </c>
      <c r="AF85" s="71">
        <v>0.2</v>
      </c>
      <c r="AG85" s="190">
        <v>2619306.31</v>
      </c>
      <c r="AH85" s="71">
        <f t="shared" si="36"/>
        <v>523861.26200000005</v>
      </c>
      <c r="AI85" s="71">
        <f t="shared" si="37"/>
        <v>586724.6134400001</v>
      </c>
      <c r="AJ85" s="19">
        <v>0</v>
      </c>
      <c r="AK85" s="19">
        <v>0</v>
      </c>
      <c r="AL85" s="19">
        <v>0</v>
      </c>
      <c r="AM85" s="19">
        <v>0</v>
      </c>
      <c r="AN85" s="19">
        <v>0</v>
      </c>
      <c r="AO85" s="19">
        <v>0</v>
      </c>
      <c r="AP85" s="19">
        <v>0</v>
      </c>
      <c r="AQ85" s="19">
        <v>0</v>
      </c>
      <c r="AR85" s="19">
        <v>0</v>
      </c>
      <c r="AS85" s="19">
        <v>0</v>
      </c>
      <c r="AT85" s="19">
        <v>0</v>
      </c>
      <c r="AU85" s="19">
        <v>0</v>
      </c>
      <c r="AV85" s="64">
        <f t="shared" si="38"/>
        <v>0.4</v>
      </c>
      <c r="AW85" s="41">
        <v>0</v>
      </c>
      <c r="AX85" s="41">
        <f t="shared" si="28"/>
        <v>0</v>
      </c>
      <c r="AY85" s="4" t="s">
        <v>203</v>
      </c>
      <c r="AZ85" s="25"/>
      <c r="BA85" s="25"/>
      <c r="BB85" s="44"/>
      <c r="BC85" s="12" t="s">
        <v>432</v>
      </c>
      <c r="BD85" s="12" t="s">
        <v>432</v>
      </c>
      <c r="BE85" s="44"/>
      <c r="BF85" s="44"/>
      <c r="BG85" s="44"/>
      <c r="BH85" s="44"/>
      <c r="BI85" s="44"/>
      <c r="BJ85" s="87"/>
      <c r="BK85" s="87"/>
    </row>
    <row r="86" spans="1:63" s="164" customFormat="1" ht="12.95" customHeight="1" x14ac:dyDescent="0.25">
      <c r="A86" s="66" t="s">
        <v>405</v>
      </c>
      <c r="B86" s="111"/>
      <c r="C86" s="191" t="s">
        <v>564</v>
      </c>
      <c r="D86" s="111"/>
      <c r="E86" s="211"/>
      <c r="F86" s="68" t="s">
        <v>411</v>
      </c>
      <c r="G86" s="68" t="s">
        <v>407</v>
      </c>
      <c r="H86" s="12" t="s">
        <v>412</v>
      </c>
      <c r="I86" s="25" t="s">
        <v>143</v>
      </c>
      <c r="J86" s="1" t="s">
        <v>149</v>
      </c>
      <c r="K86" s="25" t="s">
        <v>196</v>
      </c>
      <c r="L86" s="24">
        <v>30</v>
      </c>
      <c r="M86" s="69" t="s">
        <v>197</v>
      </c>
      <c r="N86" s="70" t="s">
        <v>365</v>
      </c>
      <c r="O86" s="1" t="s">
        <v>166</v>
      </c>
      <c r="P86" s="25" t="s">
        <v>125</v>
      </c>
      <c r="Q86" s="24" t="s">
        <v>122</v>
      </c>
      <c r="R86" s="25" t="s">
        <v>200</v>
      </c>
      <c r="S86" s="25" t="s">
        <v>201</v>
      </c>
      <c r="T86" s="24"/>
      <c r="U86" s="24" t="s">
        <v>398</v>
      </c>
      <c r="V86" s="24" t="s">
        <v>146</v>
      </c>
      <c r="W86" s="9">
        <v>30</v>
      </c>
      <c r="X86" s="9">
        <v>60</v>
      </c>
      <c r="Y86" s="16">
        <v>10</v>
      </c>
      <c r="Z86" s="86" t="s">
        <v>409</v>
      </c>
      <c r="AA86" s="5" t="s">
        <v>138</v>
      </c>
      <c r="AB86" s="102">
        <v>0.2</v>
      </c>
      <c r="AC86" s="192">
        <v>2619306.31</v>
      </c>
      <c r="AD86" s="103">
        <f t="shared" ref="AD86" si="67">AB86*AC86</f>
        <v>523861.26200000005</v>
      </c>
      <c r="AE86" s="103">
        <f t="shared" si="35"/>
        <v>586724.6134400001</v>
      </c>
      <c r="AF86" s="104">
        <v>0.2</v>
      </c>
      <c r="AG86" s="192">
        <v>2619306.31</v>
      </c>
      <c r="AH86" s="103">
        <f t="shared" ref="AH86" si="68">AF86*AG86</f>
        <v>523861.26200000005</v>
      </c>
      <c r="AI86" s="103">
        <f t="shared" si="37"/>
        <v>586724.6134400001</v>
      </c>
      <c r="AJ86" s="105">
        <v>0</v>
      </c>
      <c r="AK86" s="105">
        <v>0</v>
      </c>
      <c r="AL86" s="105">
        <v>0</v>
      </c>
      <c r="AM86" s="105">
        <v>0</v>
      </c>
      <c r="AN86" s="105">
        <v>0</v>
      </c>
      <c r="AO86" s="105">
        <v>0</v>
      </c>
      <c r="AP86" s="105">
        <v>0</v>
      </c>
      <c r="AQ86" s="105">
        <v>0</v>
      </c>
      <c r="AR86" s="105">
        <v>0</v>
      </c>
      <c r="AS86" s="105">
        <v>0</v>
      </c>
      <c r="AT86" s="105">
        <v>0</v>
      </c>
      <c r="AU86" s="105">
        <v>0</v>
      </c>
      <c r="AV86" s="106">
        <f t="shared" si="38"/>
        <v>0.4</v>
      </c>
      <c r="AW86" s="41">
        <v>0</v>
      </c>
      <c r="AX86" s="41">
        <f t="shared" si="28"/>
        <v>0</v>
      </c>
      <c r="AY86" s="107" t="s">
        <v>203</v>
      </c>
      <c r="AZ86" s="108"/>
      <c r="BA86" s="108"/>
      <c r="BB86" s="110"/>
      <c r="BC86" s="109" t="s">
        <v>432</v>
      </c>
      <c r="BD86" s="109" t="s">
        <v>432</v>
      </c>
      <c r="BE86" s="110"/>
      <c r="BF86" s="110"/>
      <c r="BG86" s="110"/>
      <c r="BH86" s="110"/>
      <c r="BI86" s="110"/>
      <c r="BJ86" s="87"/>
      <c r="BK86" s="27">
        <v>14</v>
      </c>
    </row>
    <row r="87" spans="1:63" s="187" customFormat="1" ht="12.95" customHeight="1" x14ac:dyDescent="0.25">
      <c r="A87" s="182" t="s">
        <v>405</v>
      </c>
      <c r="B87" s="158">
        <v>210014245</v>
      </c>
      <c r="C87" s="158" t="s">
        <v>672</v>
      </c>
      <c r="D87" s="158"/>
      <c r="E87" s="212"/>
      <c r="F87" s="193" t="s">
        <v>411</v>
      </c>
      <c r="G87" s="193" t="s">
        <v>407</v>
      </c>
      <c r="H87" s="193" t="s">
        <v>412</v>
      </c>
      <c r="I87" s="183" t="s">
        <v>143</v>
      </c>
      <c r="J87" s="152" t="s">
        <v>149</v>
      </c>
      <c r="K87" s="183" t="s">
        <v>196</v>
      </c>
      <c r="L87" s="182">
        <v>30</v>
      </c>
      <c r="M87" s="153" t="s">
        <v>197</v>
      </c>
      <c r="N87" s="194" t="s">
        <v>365</v>
      </c>
      <c r="O87" s="152" t="s">
        <v>166</v>
      </c>
      <c r="P87" s="183" t="s">
        <v>125</v>
      </c>
      <c r="Q87" s="182" t="s">
        <v>122</v>
      </c>
      <c r="R87" s="183" t="s">
        <v>200</v>
      </c>
      <c r="S87" s="183" t="s">
        <v>201</v>
      </c>
      <c r="T87" s="182"/>
      <c r="U87" s="182" t="s">
        <v>398</v>
      </c>
      <c r="V87" s="182" t="s">
        <v>146</v>
      </c>
      <c r="W87" s="193">
        <v>30</v>
      </c>
      <c r="X87" s="193">
        <v>60</v>
      </c>
      <c r="Y87" s="156">
        <v>10</v>
      </c>
      <c r="Z87" s="196" t="s">
        <v>409</v>
      </c>
      <c r="AA87" s="181" t="s">
        <v>138</v>
      </c>
      <c r="AB87" s="185">
        <v>0.1</v>
      </c>
      <c r="AC87" s="197">
        <v>2593113.2400000002</v>
      </c>
      <c r="AD87" s="185">
        <v>259311.32400000002</v>
      </c>
      <c r="AE87" s="185">
        <v>290428.68288000004</v>
      </c>
      <c r="AF87" s="185">
        <v>0.2</v>
      </c>
      <c r="AG87" s="185">
        <v>2619306.31</v>
      </c>
      <c r="AH87" s="185">
        <v>523861.26200000005</v>
      </c>
      <c r="AI87" s="185">
        <v>586724.6134400001</v>
      </c>
      <c r="AJ87" s="186">
        <v>0</v>
      </c>
      <c r="AK87" s="186">
        <v>0</v>
      </c>
      <c r="AL87" s="186">
        <v>0</v>
      </c>
      <c r="AM87" s="186">
        <v>0</v>
      </c>
      <c r="AN87" s="186">
        <v>0</v>
      </c>
      <c r="AO87" s="186">
        <v>0</v>
      </c>
      <c r="AP87" s="186">
        <v>0</v>
      </c>
      <c r="AQ87" s="186">
        <v>0</v>
      </c>
      <c r="AR87" s="186">
        <v>0</v>
      </c>
      <c r="AS87" s="186">
        <v>0</v>
      </c>
      <c r="AT87" s="186">
        <v>0</v>
      </c>
      <c r="AU87" s="186">
        <v>0</v>
      </c>
      <c r="AV87" s="186">
        <f t="shared" si="38"/>
        <v>0.30000000000000004</v>
      </c>
      <c r="AW87" s="185">
        <f t="shared" si="33"/>
        <v>783172.58600000013</v>
      </c>
      <c r="AX87" s="185">
        <f t="shared" si="28"/>
        <v>877153.2963200002</v>
      </c>
      <c r="AY87" s="158" t="s">
        <v>203</v>
      </c>
      <c r="AZ87" s="183"/>
      <c r="BA87" s="183"/>
      <c r="BB87" s="195"/>
      <c r="BC87" s="193" t="s">
        <v>432</v>
      </c>
      <c r="BD87" s="193" t="s">
        <v>432</v>
      </c>
      <c r="BE87" s="195"/>
      <c r="BF87" s="195"/>
      <c r="BG87" s="195"/>
      <c r="BH87" s="195"/>
      <c r="BI87" s="195"/>
      <c r="BJ87" s="87"/>
      <c r="BK87" s="32" t="s">
        <v>653</v>
      </c>
    </row>
    <row r="88" spans="1:63" s="164" customFormat="1" ht="12.95" customHeight="1" x14ac:dyDescent="0.25">
      <c r="A88" s="66" t="s">
        <v>405</v>
      </c>
      <c r="B88" s="72"/>
      <c r="C88" s="189" t="s">
        <v>482</v>
      </c>
      <c r="D88" s="72"/>
      <c r="E88" s="211"/>
      <c r="F88" s="68" t="s">
        <v>406</v>
      </c>
      <c r="G88" s="68" t="s">
        <v>407</v>
      </c>
      <c r="H88" s="12" t="s">
        <v>408</v>
      </c>
      <c r="I88" s="25" t="s">
        <v>143</v>
      </c>
      <c r="J88" s="1" t="s">
        <v>149</v>
      </c>
      <c r="K88" s="25" t="s">
        <v>196</v>
      </c>
      <c r="L88" s="24">
        <v>30</v>
      </c>
      <c r="M88" s="69" t="s">
        <v>197</v>
      </c>
      <c r="N88" s="70" t="s">
        <v>365</v>
      </c>
      <c r="O88" s="24" t="s">
        <v>126</v>
      </c>
      <c r="P88" s="25" t="s">
        <v>125</v>
      </c>
      <c r="Q88" s="24" t="s">
        <v>122</v>
      </c>
      <c r="R88" s="25" t="s">
        <v>200</v>
      </c>
      <c r="S88" s="25" t="s">
        <v>201</v>
      </c>
      <c r="T88" s="24"/>
      <c r="U88" s="24" t="s">
        <v>398</v>
      </c>
      <c r="V88" s="24" t="s">
        <v>146</v>
      </c>
      <c r="W88" s="9">
        <v>30</v>
      </c>
      <c r="X88" s="9">
        <v>60</v>
      </c>
      <c r="Y88" s="16">
        <v>10</v>
      </c>
      <c r="Z88" s="86" t="s">
        <v>409</v>
      </c>
      <c r="AA88" s="5" t="s">
        <v>138</v>
      </c>
      <c r="AB88" s="71">
        <v>0.85</v>
      </c>
      <c r="AC88" s="190">
        <v>225375.69</v>
      </c>
      <c r="AD88" s="71">
        <f t="shared" si="34"/>
        <v>191569.3365</v>
      </c>
      <c r="AE88" s="71">
        <f t="shared" si="35"/>
        <v>214557.65688000002</v>
      </c>
      <c r="AF88" s="71">
        <v>0.85</v>
      </c>
      <c r="AG88" s="190">
        <v>225375.69</v>
      </c>
      <c r="AH88" s="71">
        <f t="shared" si="36"/>
        <v>191569.3365</v>
      </c>
      <c r="AI88" s="71">
        <f t="shared" si="37"/>
        <v>214557.65688000002</v>
      </c>
      <c r="AJ88" s="19">
        <v>0</v>
      </c>
      <c r="AK88" s="19">
        <v>0</v>
      </c>
      <c r="AL88" s="19">
        <v>0</v>
      </c>
      <c r="AM88" s="19">
        <v>0</v>
      </c>
      <c r="AN88" s="19">
        <v>0</v>
      </c>
      <c r="AO88" s="19">
        <v>0</v>
      </c>
      <c r="AP88" s="19">
        <v>0</v>
      </c>
      <c r="AQ88" s="19">
        <v>0</v>
      </c>
      <c r="AR88" s="19">
        <v>0</v>
      </c>
      <c r="AS88" s="19">
        <v>0</v>
      </c>
      <c r="AT88" s="19">
        <v>0</v>
      </c>
      <c r="AU88" s="19">
        <v>0</v>
      </c>
      <c r="AV88" s="64">
        <f t="shared" si="38"/>
        <v>1.7</v>
      </c>
      <c r="AW88" s="41">
        <v>0</v>
      </c>
      <c r="AX88" s="41">
        <f t="shared" si="28"/>
        <v>0</v>
      </c>
      <c r="AY88" s="4" t="s">
        <v>203</v>
      </c>
      <c r="AZ88" s="25"/>
      <c r="BA88" s="25"/>
      <c r="BB88" s="44"/>
      <c r="BC88" s="12" t="s">
        <v>433</v>
      </c>
      <c r="BD88" s="12" t="s">
        <v>433</v>
      </c>
      <c r="BE88" s="44"/>
      <c r="BF88" s="44"/>
      <c r="BG88" s="44"/>
      <c r="BH88" s="44"/>
      <c r="BI88" s="44"/>
      <c r="BJ88" s="87"/>
      <c r="BK88" s="87"/>
    </row>
    <row r="89" spans="1:63" s="164" customFormat="1" ht="12.95" customHeight="1" x14ac:dyDescent="0.25">
      <c r="A89" s="66" t="s">
        <v>405</v>
      </c>
      <c r="B89" s="111"/>
      <c r="C89" s="191" t="s">
        <v>565</v>
      </c>
      <c r="D89" s="111"/>
      <c r="E89" s="211"/>
      <c r="F89" s="68" t="s">
        <v>406</v>
      </c>
      <c r="G89" s="68" t="s">
        <v>407</v>
      </c>
      <c r="H89" s="12" t="s">
        <v>408</v>
      </c>
      <c r="I89" s="25" t="s">
        <v>143</v>
      </c>
      <c r="J89" s="1" t="s">
        <v>149</v>
      </c>
      <c r="K89" s="25" t="s">
        <v>196</v>
      </c>
      <c r="L89" s="24">
        <v>30</v>
      </c>
      <c r="M89" s="69" t="s">
        <v>197</v>
      </c>
      <c r="N89" s="70" t="s">
        <v>365</v>
      </c>
      <c r="O89" s="1" t="s">
        <v>166</v>
      </c>
      <c r="P89" s="25" t="s">
        <v>125</v>
      </c>
      <c r="Q89" s="24" t="s">
        <v>122</v>
      </c>
      <c r="R89" s="25" t="s">
        <v>200</v>
      </c>
      <c r="S89" s="25" t="s">
        <v>201</v>
      </c>
      <c r="T89" s="24"/>
      <c r="U89" s="24" t="s">
        <v>398</v>
      </c>
      <c r="V89" s="24" t="s">
        <v>146</v>
      </c>
      <c r="W89" s="9">
        <v>30</v>
      </c>
      <c r="X89" s="9">
        <v>60</v>
      </c>
      <c r="Y89" s="16">
        <v>10</v>
      </c>
      <c r="Z89" s="86" t="s">
        <v>409</v>
      </c>
      <c r="AA89" s="5" t="s">
        <v>138</v>
      </c>
      <c r="AB89" s="102">
        <v>0.85</v>
      </c>
      <c r="AC89" s="192">
        <v>225375.69</v>
      </c>
      <c r="AD89" s="103">
        <f t="shared" ref="AD89" si="69">AB89*AC89</f>
        <v>191569.3365</v>
      </c>
      <c r="AE89" s="103">
        <f t="shared" si="35"/>
        <v>214557.65688000002</v>
      </c>
      <c r="AF89" s="104">
        <v>0.85</v>
      </c>
      <c r="AG89" s="192">
        <v>225375.69</v>
      </c>
      <c r="AH89" s="103">
        <f t="shared" ref="AH89" si="70">AF89*AG89</f>
        <v>191569.3365</v>
      </c>
      <c r="AI89" s="103">
        <f t="shared" si="37"/>
        <v>214557.65688000002</v>
      </c>
      <c r="AJ89" s="105">
        <v>0</v>
      </c>
      <c r="AK89" s="105">
        <v>0</v>
      </c>
      <c r="AL89" s="105">
        <v>0</v>
      </c>
      <c r="AM89" s="105">
        <v>0</v>
      </c>
      <c r="AN89" s="105">
        <v>0</v>
      </c>
      <c r="AO89" s="105">
        <v>0</v>
      </c>
      <c r="AP89" s="105">
        <v>0</v>
      </c>
      <c r="AQ89" s="105">
        <v>0</v>
      </c>
      <c r="AR89" s="105">
        <v>0</v>
      </c>
      <c r="AS89" s="105">
        <v>0</v>
      </c>
      <c r="AT89" s="105">
        <v>0</v>
      </c>
      <c r="AU89" s="105">
        <v>0</v>
      </c>
      <c r="AV89" s="106">
        <f t="shared" si="38"/>
        <v>1.7</v>
      </c>
      <c r="AW89" s="41">
        <v>0</v>
      </c>
      <c r="AX89" s="41">
        <f t="shared" si="28"/>
        <v>0</v>
      </c>
      <c r="AY89" s="107" t="s">
        <v>203</v>
      </c>
      <c r="AZ89" s="108"/>
      <c r="BA89" s="108"/>
      <c r="BB89" s="110"/>
      <c r="BC89" s="109" t="s">
        <v>433</v>
      </c>
      <c r="BD89" s="109" t="s">
        <v>433</v>
      </c>
      <c r="BE89" s="110"/>
      <c r="BF89" s="110"/>
      <c r="BG89" s="110"/>
      <c r="BH89" s="110"/>
      <c r="BI89" s="110"/>
      <c r="BJ89" s="87"/>
      <c r="BK89" s="27">
        <v>14</v>
      </c>
    </row>
    <row r="90" spans="1:63" s="187" customFormat="1" ht="12.95" customHeight="1" x14ac:dyDescent="0.25">
      <c r="A90" s="182" t="s">
        <v>405</v>
      </c>
      <c r="B90" s="158">
        <v>210014355</v>
      </c>
      <c r="C90" s="158" t="s">
        <v>673</v>
      </c>
      <c r="D90" s="158"/>
      <c r="E90" s="212"/>
      <c r="F90" s="193" t="s">
        <v>406</v>
      </c>
      <c r="G90" s="193" t="s">
        <v>407</v>
      </c>
      <c r="H90" s="193" t="s">
        <v>408</v>
      </c>
      <c r="I90" s="183" t="s">
        <v>143</v>
      </c>
      <c r="J90" s="152" t="s">
        <v>149</v>
      </c>
      <c r="K90" s="183" t="s">
        <v>196</v>
      </c>
      <c r="L90" s="182">
        <v>30</v>
      </c>
      <c r="M90" s="153" t="s">
        <v>197</v>
      </c>
      <c r="N90" s="194" t="s">
        <v>365</v>
      </c>
      <c r="O90" s="152" t="s">
        <v>166</v>
      </c>
      <c r="P90" s="183" t="s">
        <v>125</v>
      </c>
      <c r="Q90" s="182" t="s">
        <v>122</v>
      </c>
      <c r="R90" s="183" t="s">
        <v>200</v>
      </c>
      <c r="S90" s="183" t="s">
        <v>201</v>
      </c>
      <c r="T90" s="182"/>
      <c r="U90" s="182" t="s">
        <v>398</v>
      </c>
      <c r="V90" s="182" t="s">
        <v>146</v>
      </c>
      <c r="W90" s="193">
        <v>30</v>
      </c>
      <c r="X90" s="193">
        <v>60</v>
      </c>
      <c r="Y90" s="156">
        <v>10</v>
      </c>
      <c r="Z90" s="196" t="s">
        <v>409</v>
      </c>
      <c r="AA90" s="181" t="s">
        <v>138</v>
      </c>
      <c r="AB90" s="185">
        <v>0</v>
      </c>
      <c r="AC90" s="197">
        <v>225375.69</v>
      </c>
      <c r="AD90" s="185">
        <v>0</v>
      </c>
      <c r="AE90" s="185">
        <v>0</v>
      </c>
      <c r="AF90" s="185">
        <v>0.85</v>
      </c>
      <c r="AG90" s="185">
        <v>225375.69</v>
      </c>
      <c r="AH90" s="185">
        <v>191569.3365</v>
      </c>
      <c r="AI90" s="185">
        <v>214557.65688000002</v>
      </c>
      <c r="AJ90" s="186">
        <v>0</v>
      </c>
      <c r="AK90" s="186">
        <v>0</v>
      </c>
      <c r="AL90" s="186">
        <v>0</v>
      </c>
      <c r="AM90" s="186">
        <v>0</v>
      </c>
      <c r="AN90" s="186">
        <v>0</v>
      </c>
      <c r="AO90" s="186">
        <v>0</v>
      </c>
      <c r="AP90" s="186">
        <v>0</v>
      </c>
      <c r="AQ90" s="186">
        <v>0</v>
      </c>
      <c r="AR90" s="186">
        <v>0</v>
      </c>
      <c r="AS90" s="186">
        <v>0</v>
      </c>
      <c r="AT90" s="186">
        <v>0</v>
      </c>
      <c r="AU90" s="186">
        <v>0</v>
      </c>
      <c r="AV90" s="186">
        <f t="shared" si="38"/>
        <v>0.85</v>
      </c>
      <c r="AW90" s="185">
        <f t="shared" si="33"/>
        <v>191569.3365</v>
      </c>
      <c r="AX90" s="185">
        <f t="shared" si="28"/>
        <v>214557.65688000002</v>
      </c>
      <c r="AY90" s="158" t="s">
        <v>203</v>
      </c>
      <c r="AZ90" s="183"/>
      <c r="BA90" s="183"/>
      <c r="BB90" s="195"/>
      <c r="BC90" s="193" t="s">
        <v>433</v>
      </c>
      <c r="BD90" s="193" t="s">
        <v>433</v>
      </c>
      <c r="BE90" s="195"/>
      <c r="BF90" s="195"/>
      <c r="BG90" s="195"/>
      <c r="BH90" s="195"/>
      <c r="BI90" s="195"/>
      <c r="BJ90" s="87"/>
      <c r="BK90" s="32" t="s">
        <v>653</v>
      </c>
    </row>
    <row r="91" spans="1:63" s="164" customFormat="1" ht="12.95" customHeight="1" x14ac:dyDescent="0.25">
      <c r="A91" s="66" t="s">
        <v>405</v>
      </c>
      <c r="B91" s="72"/>
      <c r="C91" s="189" t="s">
        <v>483</v>
      </c>
      <c r="D91" s="72"/>
      <c r="E91" s="211"/>
      <c r="F91" s="68" t="s">
        <v>406</v>
      </c>
      <c r="G91" s="68" t="s">
        <v>407</v>
      </c>
      <c r="H91" s="12" t="s">
        <v>408</v>
      </c>
      <c r="I91" s="25" t="s">
        <v>143</v>
      </c>
      <c r="J91" s="1" t="s">
        <v>149</v>
      </c>
      <c r="K91" s="25" t="s">
        <v>196</v>
      </c>
      <c r="L91" s="24">
        <v>30</v>
      </c>
      <c r="M91" s="69" t="s">
        <v>197</v>
      </c>
      <c r="N91" s="70" t="s">
        <v>365</v>
      </c>
      <c r="O91" s="24" t="s">
        <v>126</v>
      </c>
      <c r="P91" s="25" t="s">
        <v>125</v>
      </c>
      <c r="Q91" s="24" t="s">
        <v>122</v>
      </c>
      <c r="R91" s="25" t="s">
        <v>200</v>
      </c>
      <c r="S91" s="25" t="s">
        <v>201</v>
      </c>
      <c r="T91" s="24"/>
      <c r="U91" s="24" t="s">
        <v>398</v>
      </c>
      <c r="V91" s="24" t="s">
        <v>146</v>
      </c>
      <c r="W91" s="9">
        <v>30</v>
      </c>
      <c r="X91" s="9">
        <v>60</v>
      </c>
      <c r="Y91" s="16">
        <v>10</v>
      </c>
      <c r="Z91" s="86" t="s">
        <v>409</v>
      </c>
      <c r="AA91" s="5" t="s">
        <v>138</v>
      </c>
      <c r="AB91" s="71">
        <v>1.35</v>
      </c>
      <c r="AC91" s="190">
        <v>305637.69</v>
      </c>
      <c r="AD91" s="71">
        <f t="shared" si="34"/>
        <v>412610.88150000002</v>
      </c>
      <c r="AE91" s="71">
        <f t="shared" si="35"/>
        <v>462124.18728000007</v>
      </c>
      <c r="AF91" s="71">
        <v>1.35</v>
      </c>
      <c r="AG91" s="190">
        <v>305637.69</v>
      </c>
      <c r="AH91" s="71">
        <f t="shared" si="36"/>
        <v>412610.88150000002</v>
      </c>
      <c r="AI91" s="71">
        <f t="shared" si="37"/>
        <v>462124.18728000007</v>
      </c>
      <c r="AJ91" s="19">
        <v>0</v>
      </c>
      <c r="AK91" s="19">
        <v>0</v>
      </c>
      <c r="AL91" s="19">
        <v>0</v>
      </c>
      <c r="AM91" s="19">
        <v>0</v>
      </c>
      <c r="AN91" s="19">
        <v>0</v>
      </c>
      <c r="AO91" s="19">
        <v>0</v>
      </c>
      <c r="AP91" s="19">
        <v>0</v>
      </c>
      <c r="AQ91" s="19">
        <v>0</v>
      </c>
      <c r="AR91" s="19">
        <v>0</v>
      </c>
      <c r="AS91" s="19">
        <v>0</v>
      </c>
      <c r="AT91" s="19">
        <v>0</v>
      </c>
      <c r="AU91" s="19">
        <v>0</v>
      </c>
      <c r="AV91" s="64">
        <f t="shared" si="38"/>
        <v>2.7</v>
      </c>
      <c r="AW91" s="41">
        <v>0</v>
      </c>
      <c r="AX91" s="41">
        <f t="shared" si="28"/>
        <v>0</v>
      </c>
      <c r="AY91" s="4" t="s">
        <v>203</v>
      </c>
      <c r="AZ91" s="25"/>
      <c r="BA91" s="25"/>
      <c r="BB91" s="44"/>
      <c r="BC91" s="12" t="s">
        <v>434</v>
      </c>
      <c r="BD91" s="12" t="s">
        <v>434</v>
      </c>
      <c r="BE91" s="44"/>
      <c r="BF91" s="44"/>
      <c r="BG91" s="44"/>
      <c r="BH91" s="44"/>
      <c r="BI91" s="44"/>
      <c r="BJ91" s="87"/>
      <c r="BK91" s="87"/>
    </row>
    <row r="92" spans="1:63" s="164" customFormat="1" ht="12.95" customHeight="1" x14ac:dyDescent="0.25">
      <c r="A92" s="66" t="s">
        <v>405</v>
      </c>
      <c r="B92" s="111"/>
      <c r="C92" s="191" t="s">
        <v>566</v>
      </c>
      <c r="D92" s="111"/>
      <c r="E92" s="211"/>
      <c r="F92" s="68" t="s">
        <v>406</v>
      </c>
      <c r="G92" s="68" t="s">
        <v>407</v>
      </c>
      <c r="H92" s="12" t="s">
        <v>408</v>
      </c>
      <c r="I92" s="25" t="s">
        <v>143</v>
      </c>
      <c r="J92" s="1" t="s">
        <v>149</v>
      </c>
      <c r="K92" s="25" t="s">
        <v>196</v>
      </c>
      <c r="L92" s="24">
        <v>30</v>
      </c>
      <c r="M92" s="69" t="s">
        <v>197</v>
      </c>
      <c r="N92" s="70" t="s">
        <v>365</v>
      </c>
      <c r="O92" s="1" t="s">
        <v>166</v>
      </c>
      <c r="P92" s="25" t="s">
        <v>125</v>
      </c>
      <c r="Q92" s="24" t="s">
        <v>122</v>
      </c>
      <c r="R92" s="25" t="s">
        <v>200</v>
      </c>
      <c r="S92" s="25" t="s">
        <v>201</v>
      </c>
      <c r="T92" s="24"/>
      <c r="U92" s="24" t="s">
        <v>398</v>
      </c>
      <c r="V92" s="24" t="s">
        <v>146</v>
      </c>
      <c r="W92" s="9">
        <v>30</v>
      </c>
      <c r="X92" s="9">
        <v>60</v>
      </c>
      <c r="Y92" s="16">
        <v>10</v>
      </c>
      <c r="Z92" s="86" t="s">
        <v>409</v>
      </c>
      <c r="AA92" s="5" t="s">
        <v>138</v>
      </c>
      <c r="AB92" s="102">
        <v>1.35</v>
      </c>
      <c r="AC92" s="192">
        <v>305637.69</v>
      </c>
      <c r="AD92" s="103">
        <f t="shared" ref="AD92" si="71">AB92*AC92</f>
        <v>412610.88150000002</v>
      </c>
      <c r="AE92" s="103">
        <f t="shared" si="35"/>
        <v>462124.18728000007</v>
      </c>
      <c r="AF92" s="104">
        <v>1.35</v>
      </c>
      <c r="AG92" s="192">
        <v>305637.69</v>
      </c>
      <c r="AH92" s="103">
        <f t="shared" ref="AH92" si="72">AF92*AG92</f>
        <v>412610.88150000002</v>
      </c>
      <c r="AI92" s="103">
        <f t="shared" si="37"/>
        <v>462124.18728000007</v>
      </c>
      <c r="AJ92" s="105">
        <v>0</v>
      </c>
      <c r="AK92" s="105">
        <v>0</v>
      </c>
      <c r="AL92" s="105">
        <v>0</v>
      </c>
      <c r="AM92" s="105">
        <v>0</v>
      </c>
      <c r="AN92" s="105">
        <v>0</v>
      </c>
      <c r="AO92" s="105">
        <v>0</v>
      </c>
      <c r="AP92" s="105">
        <v>0</v>
      </c>
      <c r="AQ92" s="105">
        <v>0</v>
      </c>
      <c r="AR92" s="105">
        <v>0</v>
      </c>
      <c r="AS92" s="105">
        <v>0</v>
      </c>
      <c r="AT92" s="105">
        <v>0</v>
      </c>
      <c r="AU92" s="105">
        <v>0</v>
      </c>
      <c r="AV92" s="106">
        <f t="shared" si="38"/>
        <v>2.7</v>
      </c>
      <c r="AW92" s="41">
        <v>0</v>
      </c>
      <c r="AX92" s="41">
        <f t="shared" si="28"/>
        <v>0</v>
      </c>
      <c r="AY92" s="107" t="s">
        <v>203</v>
      </c>
      <c r="AZ92" s="108"/>
      <c r="BA92" s="108"/>
      <c r="BB92" s="110"/>
      <c r="BC92" s="109" t="s">
        <v>434</v>
      </c>
      <c r="BD92" s="109" t="s">
        <v>434</v>
      </c>
      <c r="BE92" s="110"/>
      <c r="BF92" s="110"/>
      <c r="BG92" s="110"/>
      <c r="BH92" s="110"/>
      <c r="BI92" s="110"/>
      <c r="BJ92" s="87"/>
      <c r="BK92" s="27">
        <v>14</v>
      </c>
    </row>
    <row r="93" spans="1:63" s="187" customFormat="1" ht="12.95" customHeight="1" x14ac:dyDescent="0.25">
      <c r="A93" s="182" t="s">
        <v>405</v>
      </c>
      <c r="B93" s="158">
        <v>210014390</v>
      </c>
      <c r="C93" s="158" t="s">
        <v>674</v>
      </c>
      <c r="D93" s="158"/>
      <c r="E93" s="212"/>
      <c r="F93" s="193" t="s">
        <v>406</v>
      </c>
      <c r="G93" s="193" t="s">
        <v>407</v>
      </c>
      <c r="H93" s="193" t="s">
        <v>408</v>
      </c>
      <c r="I93" s="183" t="s">
        <v>143</v>
      </c>
      <c r="J93" s="152" t="s">
        <v>149</v>
      </c>
      <c r="K93" s="183" t="s">
        <v>196</v>
      </c>
      <c r="L93" s="182">
        <v>30</v>
      </c>
      <c r="M93" s="153" t="s">
        <v>197</v>
      </c>
      <c r="N93" s="194" t="s">
        <v>365</v>
      </c>
      <c r="O93" s="152" t="s">
        <v>166</v>
      </c>
      <c r="P93" s="183" t="s">
        <v>125</v>
      </c>
      <c r="Q93" s="182" t="s">
        <v>122</v>
      </c>
      <c r="R93" s="183" t="s">
        <v>200</v>
      </c>
      <c r="S93" s="183" t="s">
        <v>201</v>
      </c>
      <c r="T93" s="182"/>
      <c r="U93" s="182" t="s">
        <v>398</v>
      </c>
      <c r="V93" s="182" t="s">
        <v>146</v>
      </c>
      <c r="W93" s="193">
        <v>30</v>
      </c>
      <c r="X93" s="193">
        <v>60</v>
      </c>
      <c r="Y93" s="156">
        <v>10</v>
      </c>
      <c r="Z93" s="196" t="s">
        <v>409</v>
      </c>
      <c r="AA93" s="181" t="s">
        <v>138</v>
      </c>
      <c r="AB93" s="185">
        <v>0.26</v>
      </c>
      <c r="AC93" s="197">
        <v>302581.31</v>
      </c>
      <c r="AD93" s="185">
        <v>78671.140599999999</v>
      </c>
      <c r="AE93" s="185">
        <v>88111.67747200001</v>
      </c>
      <c r="AF93" s="185">
        <v>1.35</v>
      </c>
      <c r="AG93" s="185">
        <v>305637.69</v>
      </c>
      <c r="AH93" s="185">
        <v>412610.88150000002</v>
      </c>
      <c r="AI93" s="185">
        <v>462124.18728000007</v>
      </c>
      <c r="AJ93" s="186">
        <v>0</v>
      </c>
      <c r="AK93" s="186">
        <v>0</v>
      </c>
      <c r="AL93" s="186">
        <v>0</v>
      </c>
      <c r="AM93" s="186">
        <v>0</v>
      </c>
      <c r="AN93" s="186">
        <v>0</v>
      </c>
      <c r="AO93" s="186">
        <v>0</v>
      </c>
      <c r="AP93" s="186">
        <v>0</v>
      </c>
      <c r="AQ93" s="186">
        <v>0</v>
      </c>
      <c r="AR93" s="186">
        <v>0</v>
      </c>
      <c r="AS93" s="186">
        <v>0</v>
      </c>
      <c r="AT93" s="186">
        <v>0</v>
      </c>
      <c r="AU93" s="186">
        <v>0</v>
      </c>
      <c r="AV93" s="186">
        <f t="shared" si="38"/>
        <v>1.61</v>
      </c>
      <c r="AW93" s="185">
        <f t="shared" si="33"/>
        <v>491282.0221</v>
      </c>
      <c r="AX93" s="185">
        <f t="shared" si="28"/>
        <v>550235.86475200008</v>
      </c>
      <c r="AY93" s="158" t="s">
        <v>203</v>
      </c>
      <c r="AZ93" s="183"/>
      <c r="BA93" s="183"/>
      <c r="BB93" s="195"/>
      <c r="BC93" s="193" t="s">
        <v>434</v>
      </c>
      <c r="BD93" s="193" t="s">
        <v>434</v>
      </c>
      <c r="BE93" s="195"/>
      <c r="BF93" s="195"/>
      <c r="BG93" s="195"/>
      <c r="BH93" s="195"/>
      <c r="BI93" s="195"/>
      <c r="BJ93" s="87"/>
      <c r="BK93" s="32" t="s">
        <v>653</v>
      </c>
    </row>
    <row r="94" spans="1:63" s="164" customFormat="1" ht="12.95" customHeight="1" x14ac:dyDescent="0.25">
      <c r="A94" s="66" t="s">
        <v>405</v>
      </c>
      <c r="B94" s="72"/>
      <c r="C94" s="189" t="s">
        <v>484</v>
      </c>
      <c r="D94" s="72"/>
      <c r="E94" s="211"/>
      <c r="F94" s="68" t="s">
        <v>406</v>
      </c>
      <c r="G94" s="68" t="s">
        <v>407</v>
      </c>
      <c r="H94" s="12" t="s">
        <v>408</v>
      </c>
      <c r="I94" s="25" t="s">
        <v>143</v>
      </c>
      <c r="J94" s="1" t="s">
        <v>149</v>
      </c>
      <c r="K94" s="25" t="s">
        <v>196</v>
      </c>
      <c r="L94" s="24">
        <v>30</v>
      </c>
      <c r="M94" s="69" t="s">
        <v>197</v>
      </c>
      <c r="N94" s="70" t="s">
        <v>365</v>
      </c>
      <c r="O94" s="24" t="s">
        <v>126</v>
      </c>
      <c r="P94" s="25" t="s">
        <v>125</v>
      </c>
      <c r="Q94" s="24" t="s">
        <v>122</v>
      </c>
      <c r="R94" s="25" t="s">
        <v>200</v>
      </c>
      <c r="S94" s="25" t="s">
        <v>201</v>
      </c>
      <c r="T94" s="24"/>
      <c r="U94" s="24" t="s">
        <v>398</v>
      </c>
      <c r="V94" s="24" t="s">
        <v>146</v>
      </c>
      <c r="W94" s="9">
        <v>30</v>
      </c>
      <c r="X94" s="9">
        <v>60</v>
      </c>
      <c r="Y94" s="16">
        <v>10</v>
      </c>
      <c r="Z94" s="86" t="s">
        <v>409</v>
      </c>
      <c r="AA94" s="5" t="s">
        <v>138</v>
      </c>
      <c r="AB94" s="71">
        <v>0.7</v>
      </c>
      <c r="AC94" s="190">
        <v>471940.56</v>
      </c>
      <c r="AD94" s="71">
        <f t="shared" si="34"/>
        <v>330358.39199999999</v>
      </c>
      <c r="AE94" s="71">
        <f t="shared" si="35"/>
        <v>370001.39904000005</v>
      </c>
      <c r="AF94" s="71">
        <v>0.7</v>
      </c>
      <c r="AG94" s="190">
        <v>471940.56</v>
      </c>
      <c r="AH94" s="71">
        <f t="shared" si="36"/>
        <v>330358.39199999999</v>
      </c>
      <c r="AI94" s="71">
        <f t="shared" si="37"/>
        <v>370001.39904000005</v>
      </c>
      <c r="AJ94" s="19">
        <v>0</v>
      </c>
      <c r="AK94" s="19">
        <v>0</v>
      </c>
      <c r="AL94" s="19">
        <v>0</v>
      </c>
      <c r="AM94" s="19">
        <v>0</v>
      </c>
      <c r="AN94" s="19">
        <v>0</v>
      </c>
      <c r="AO94" s="19">
        <v>0</v>
      </c>
      <c r="AP94" s="19">
        <v>0</v>
      </c>
      <c r="AQ94" s="19">
        <v>0</v>
      </c>
      <c r="AR94" s="19">
        <v>0</v>
      </c>
      <c r="AS94" s="19">
        <v>0</v>
      </c>
      <c r="AT94" s="19">
        <v>0</v>
      </c>
      <c r="AU94" s="19">
        <v>0</v>
      </c>
      <c r="AV94" s="64">
        <f t="shared" si="38"/>
        <v>1.4</v>
      </c>
      <c r="AW94" s="41">
        <v>0</v>
      </c>
      <c r="AX94" s="41">
        <f t="shared" si="28"/>
        <v>0</v>
      </c>
      <c r="AY94" s="4" t="s">
        <v>203</v>
      </c>
      <c r="AZ94" s="25"/>
      <c r="BA94" s="25"/>
      <c r="BB94" s="44"/>
      <c r="BC94" s="12" t="s">
        <v>435</v>
      </c>
      <c r="BD94" s="12" t="s">
        <v>435</v>
      </c>
      <c r="BE94" s="44"/>
      <c r="BF94" s="44"/>
      <c r="BG94" s="44"/>
      <c r="BH94" s="44"/>
      <c r="BI94" s="44"/>
      <c r="BJ94" s="87"/>
      <c r="BK94" s="87"/>
    </row>
    <row r="95" spans="1:63" s="164" customFormat="1" ht="12.95" customHeight="1" x14ac:dyDescent="0.25">
      <c r="A95" s="66" t="s">
        <v>405</v>
      </c>
      <c r="B95" s="111"/>
      <c r="C95" s="191" t="s">
        <v>567</v>
      </c>
      <c r="D95" s="111"/>
      <c r="E95" s="211"/>
      <c r="F95" s="68" t="s">
        <v>406</v>
      </c>
      <c r="G95" s="68" t="s">
        <v>407</v>
      </c>
      <c r="H95" s="12" t="s">
        <v>408</v>
      </c>
      <c r="I95" s="25" t="s">
        <v>143</v>
      </c>
      <c r="J95" s="1" t="s">
        <v>149</v>
      </c>
      <c r="K95" s="25" t="s">
        <v>196</v>
      </c>
      <c r="L95" s="24">
        <v>30</v>
      </c>
      <c r="M95" s="69" t="s">
        <v>197</v>
      </c>
      <c r="N95" s="70" t="s">
        <v>365</v>
      </c>
      <c r="O95" s="1" t="s">
        <v>166</v>
      </c>
      <c r="P95" s="25" t="s">
        <v>125</v>
      </c>
      <c r="Q95" s="24" t="s">
        <v>122</v>
      </c>
      <c r="R95" s="25" t="s">
        <v>200</v>
      </c>
      <c r="S95" s="25" t="s">
        <v>201</v>
      </c>
      <c r="T95" s="24"/>
      <c r="U95" s="24" t="s">
        <v>398</v>
      </c>
      <c r="V95" s="24" t="s">
        <v>146</v>
      </c>
      <c r="W95" s="9">
        <v>30</v>
      </c>
      <c r="X95" s="9">
        <v>60</v>
      </c>
      <c r="Y95" s="16">
        <v>10</v>
      </c>
      <c r="Z95" s="86" t="s">
        <v>409</v>
      </c>
      <c r="AA95" s="5" t="s">
        <v>138</v>
      </c>
      <c r="AB95" s="102">
        <v>0.7</v>
      </c>
      <c r="AC95" s="192">
        <v>471940.56</v>
      </c>
      <c r="AD95" s="103">
        <f t="shared" ref="AD95" si="73">AB95*AC95</f>
        <v>330358.39199999999</v>
      </c>
      <c r="AE95" s="103">
        <f t="shared" si="35"/>
        <v>370001.39904000005</v>
      </c>
      <c r="AF95" s="104">
        <v>0.7</v>
      </c>
      <c r="AG95" s="192">
        <v>471940.56</v>
      </c>
      <c r="AH95" s="103">
        <f t="shared" ref="AH95" si="74">AF95*AG95</f>
        <v>330358.39199999999</v>
      </c>
      <c r="AI95" s="103">
        <f t="shared" si="37"/>
        <v>370001.39904000005</v>
      </c>
      <c r="AJ95" s="105">
        <v>0</v>
      </c>
      <c r="AK95" s="105">
        <v>0</v>
      </c>
      <c r="AL95" s="105">
        <v>0</v>
      </c>
      <c r="AM95" s="105">
        <v>0</v>
      </c>
      <c r="AN95" s="105">
        <v>0</v>
      </c>
      <c r="AO95" s="105">
        <v>0</v>
      </c>
      <c r="AP95" s="105">
        <v>0</v>
      </c>
      <c r="AQ95" s="105">
        <v>0</v>
      </c>
      <c r="AR95" s="105">
        <v>0</v>
      </c>
      <c r="AS95" s="105">
        <v>0</v>
      </c>
      <c r="AT95" s="105">
        <v>0</v>
      </c>
      <c r="AU95" s="105">
        <v>0</v>
      </c>
      <c r="AV95" s="106">
        <f t="shared" si="38"/>
        <v>1.4</v>
      </c>
      <c r="AW95" s="41">
        <v>0</v>
      </c>
      <c r="AX95" s="41">
        <f t="shared" si="28"/>
        <v>0</v>
      </c>
      <c r="AY95" s="107" t="s">
        <v>203</v>
      </c>
      <c r="AZ95" s="108"/>
      <c r="BA95" s="108"/>
      <c r="BB95" s="110"/>
      <c r="BC95" s="109" t="s">
        <v>435</v>
      </c>
      <c r="BD95" s="109" t="s">
        <v>435</v>
      </c>
      <c r="BE95" s="110"/>
      <c r="BF95" s="110"/>
      <c r="BG95" s="110"/>
      <c r="BH95" s="110"/>
      <c r="BI95" s="110"/>
      <c r="BJ95" s="87"/>
      <c r="BK95" s="27">
        <v>14</v>
      </c>
    </row>
    <row r="96" spans="1:63" s="187" customFormat="1" ht="12.95" customHeight="1" x14ac:dyDescent="0.25">
      <c r="A96" s="182" t="s">
        <v>405</v>
      </c>
      <c r="B96" s="158">
        <v>210014391</v>
      </c>
      <c r="C96" s="158" t="s">
        <v>675</v>
      </c>
      <c r="D96" s="158"/>
      <c r="E96" s="212"/>
      <c r="F96" s="193" t="s">
        <v>406</v>
      </c>
      <c r="G96" s="193" t="s">
        <v>407</v>
      </c>
      <c r="H96" s="193" t="s">
        <v>408</v>
      </c>
      <c r="I96" s="183" t="s">
        <v>143</v>
      </c>
      <c r="J96" s="152" t="s">
        <v>149</v>
      </c>
      <c r="K96" s="183" t="s">
        <v>196</v>
      </c>
      <c r="L96" s="182">
        <v>30</v>
      </c>
      <c r="M96" s="153" t="s">
        <v>197</v>
      </c>
      <c r="N96" s="194" t="s">
        <v>365</v>
      </c>
      <c r="O96" s="152" t="s">
        <v>166</v>
      </c>
      <c r="P96" s="183" t="s">
        <v>125</v>
      </c>
      <c r="Q96" s="182" t="s">
        <v>122</v>
      </c>
      <c r="R96" s="183" t="s">
        <v>200</v>
      </c>
      <c r="S96" s="183" t="s">
        <v>201</v>
      </c>
      <c r="T96" s="182"/>
      <c r="U96" s="182" t="s">
        <v>398</v>
      </c>
      <c r="V96" s="182" t="s">
        <v>146</v>
      </c>
      <c r="W96" s="193">
        <v>30</v>
      </c>
      <c r="X96" s="193">
        <v>60</v>
      </c>
      <c r="Y96" s="156">
        <v>10</v>
      </c>
      <c r="Z96" s="196" t="s">
        <v>409</v>
      </c>
      <c r="AA96" s="181" t="s">
        <v>138</v>
      </c>
      <c r="AB96" s="185">
        <v>1.4</v>
      </c>
      <c r="AC96" s="197">
        <v>467221.15</v>
      </c>
      <c r="AD96" s="185">
        <v>654109.61</v>
      </c>
      <c r="AE96" s="185">
        <v>732602.76320000004</v>
      </c>
      <c r="AF96" s="185">
        <v>0.7</v>
      </c>
      <c r="AG96" s="185">
        <v>471940.56</v>
      </c>
      <c r="AH96" s="185">
        <v>330358.39199999999</v>
      </c>
      <c r="AI96" s="185">
        <v>370001.39904000005</v>
      </c>
      <c r="AJ96" s="186">
        <v>0</v>
      </c>
      <c r="AK96" s="186">
        <v>0</v>
      </c>
      <c r="AL96" s="186">
        <v>0</v>
      </c>
      <c r="AM96" s="186">
        <v>0</v>
      </c>
      <c r="AN96" s="186">
        <v>0</v>
      </c>
      <c r="AO96" s="186">
        <v>0</v>
      </c>
      <c r="AP96" s="186">
        <v>0</v>
      </c>
      <c r="AQ96" s="186">
        <v>0</v>
      </c>
      <c r="AR96" s="186">
        <v>0</v>
      </c>
      <c r="AS96" s="186">
        <v>0</v>
      </c>
      <c r="AT96" s="186">
        <v>0</v>
      </c>
      <c r="AU96" s="186">
        <v>0</v>
      </c>
      <c r="AV96" s="186">
        <f t="shared" si="38"/>
        <v>2.0999999999999996</v>
      </c>
      <c r="AW96" s="185">
        <f t="shared" si="33"/>
        <v>984468.00199999998</v>
      </c>
      <c r="AX96" s="185">
        <f t="shared" si="28"/>
        <v>1102604.16224</v>
      </c>
      <c r="AY96" s="158" t="s">
        <v>203</v>
      </c>
      <c r="AZ96" s="183"/>
      <c r="BA96" s="183"/>
      <c r="BB96" s="195"/>
      <c r="BC96" s="193" t="s">
        <v>435</v>
      </c>
      <c r="BD96" s="193" t="s">
        <v>435</v>
      </c>
      <c r="BE96" s="195"/>
      <c r="BF96" s="195"/>
      <c r="BG96" s="195"/>
      <c r="BH96" s="195"/>
      <c r="BI96" s="195"/>
      <c r="BJ96" s="87"/>
      <c r="BK96" s="32" t="s">
        <v>653</v>
      </c>
    </row>
    <row r="97" spans="1:63" s="164" customFormat="1" ht="12.95" customHeight="1" x14ac:dyDescent="0.25">
      <c r="A97" s="66" t="s">
        <v>405</v>
      </c>
      <c r="B97" s="72"/>
      <c r="C97" s="189" t="s">
        <v>485</v>
      </c>
      <c r="D97" s="72"/>
      <c r="E97" s="211"/>
      <c r="F97" s="68" t="s">
        <v>406</v>
      </c>
      <c r="G97" s="68" t="s">
        <v>407</v>
      </c>
      <c r="H97" s="12" t="s">
        <v>408</v>
      </c>
      <c r="I97" s="25" t="s">
        <v>143</v>
      </c>
      <c r="J97" s="1" t="s">
        <v>149</v>
      </c>
      <c r="K97" s="25" t="s">
        <v>196</v>
      </c>
      <c r="L97" s="24">
        <v>30</v>
      </c>
      <c r="M97" s="69" t="s">
        <v>197</v>
      </c>
      <c r="N97" s="70" t="s">
        <v>365</v>
      </c>
      <c r="O97" s="24" t="s">
        <v>126</v>
      </c>
      <c r="P97" s="25" t="s">
        <v>125</v>
      </c>
      <c r="Q97" s="24" t="s">
        <v>122</v>
      </c>
      <c r="R97" s="25" t="s">
        <v>200</v>
      </c>
      <c r="S97" s="25" t="s">
        <v>201</v>
      </c>
      <c r="T97" s="24"/>
      <c r="U97" s="24" t="s">
        <v>398</v>
      </c>
      <c r="V97" s="24" t="s">
        <v>146</v>
      </c>
      <c r="W97" s="9">
        <v>30</v>
      </c>
      <c r="X97" s="9">
        <v>60</v>
      </c>
      <c r="Y97" s="16">
        <v>10</v>
      </c>
      <c r="Z97" s="86" t="s">
        <v>409</v>
      </c>
      <c r="AA97" s="5" t="s">
        <v>138</v>
      </c>
      <c r="AB97" s="71">
        <v>0.4</v>
      </c>
      <c r="AC97" s="190">
        <v>132088.32000000001</v>
      </c>
      <c r="AD97" s="71">
        <f t="shared" si="34"/>
        <v>52835.328000000009</v>
      </c>
      <c r="AE97" s="71">
        <f t="shared" si="35"/>
        <v>59175.567360000015</v>
      </c>
      <c r="AF97" s="71">
        <v>0.4</v>
      </c>
      <c r="AG97" s="190">
        <v>132088.32000000001</v>
      </c>
      <c r="AH97" s="71">
        <f t="shared" si="36"/>
        <v>52835.328000000009</v>
      </c>
      <c r="AI97" s="71">
        <f t="shared" si="37"/>
        <v>59175.567360000015</v>
      </c>
      <c r="AJ97" s="19">
        <v>0</v>
      </c>
      <c r="AK97" s="19">
        <v>0</v>
      </c>
      <c r="AL97" s="19">
        <v>0</v>
      </c>
      <c r="AM97" s="19">
        <v>0</v>
      </c>
      <c r="AN97" s="19">
        <v>0</v>
      </c>
      <c r="AO97" s="19">
        <v>0</v>
      </c>
      <c r="AP97" s="19">
        <v>0</v>
      </c>
      <c r="AQ97" s="19">
        <v>0</v>
      </c>
      <c r="AR97" s="19">
        <v>0</v>
      </c>
      <c r="AS97" s="19">
        <v>0</v>
      </c>
      <c r="AT97" s="19">
        <v>0</v>
      </c>
      <c r="AU97" s="19">
        <v>0</v>
      </c>
      <c r="AV97" s="64">
        <f t="shared" si="38"/>
        <v>0.8</v>
      </c>
      <c r="AW97" s="41">
        <v>0</v>
      </c>
      <c r="AX97" s="41">
        <f t="shared" si="28"/>
        <v>0</v>
      </c>
      <c r="AY97" s="4" t="s">
        <v>203</v>
      </c>
      <c r="AZ97" s="25"/>
      <c r="BA97" s="25"/>
      <c r="BB97" s="44"/>
      <c r="BC97" s="12" t="s">
        <v>436</v>
      </c>
      <c r="BD97" s="12" t="s">
        <v>436</v>
      </c>
      <c r="BE97" s="44"/>
      <c r="BF97" s="44"/>
      <c r="BG97" s="44"/>
      <c r="BH97" s="44"/>
      <c r="BI97" s="44"/>
      <c r="BJ97" s="87"/>
      <c r="BK97" s="87"/>
    </row>
    <row r="98" spans="1:63" s="164" customFormat="1" ht="12.95" customHeight="1" x14ac:dyDescent="0.25">
      <c r="A98" s="66" t="s">
        <v>405</v>
      </c>
      <c r="B98" s="111"/>
      <c r="C98" s="191" t="s">
        <v>568</v>
      </c>
      <c r="D98" s="111"/>
      <c r="E98" s="211"/>
      <c r="F98" s="68" t="s">
        <v>406</v>
      </c>
      <c r="G98" s="68" t="s">
        <v>407</v>
      </c>
      <c r="H98" s="12" t="s">
        <v>408</v>
      </c>
      <c r="I98" s="25" t="s">
        <v>143</v>
      </c>
      <c r="J98" s="1" t="s">
        <v>149</v>
      </c>
      <c r="K98" s="25" t="s">
        <v>196</v>
      </c>
      <c r="L98" s="24">
        <v>30</v>
      </c>
      <c r="M98" s="69" t="s">
        <v>197</v>
      </c>
      <c r="N98" s="70" t="s">
        <v>365</v>
      </c>
      <c r="O98" s="1" t="s">
        <v>166</v>
      </c>
      <c r="P98" s="25" t="s">
        <v>125</v>
      </c>
      <c r="Q98" s="24" t="s">
        <v>122</v>
      </c>
      <c r="R98" s="25" t="s">
        <v>200</v>
      </c>
      <c r="S98" s="25" t="s">
        <v>201</v>
      </c>
      <c r="T98" s="24"/>
      <c r="U98" s="24" t="s">
        <v>398</v>
      </c>
      <c r="V98" s="24" t="s">
        <v>146</v>
      </c>
      <c r="W98" s="9">
        <v>30</v>
      </c>
      <c r="X98" s="9">
        <v>60</v>
      </c>
      <c r="Y98" s="16">
        <v>10</v>
      </c>
      <c r="Z98" s="86" t="s">
        <v>409</v>
      </c>
      <c r="AA98" s="5" t="s">
        <v>138</v>
      </c>
      <c r="AB98" s="102">
        <v>0.4</v>
      </c>
      <c r="AC98" s="192">
        <v>132088.32000000001</v>
      </c>
      <c r="AD98" s="103">
        <f t="shared" ref="AD98" si="75">AB98*AC98</f>
        <v>52835.328000000009</v>
      </c>
      <c r="AE98" s="103">
        <f t="shared" si="35"/>
        <v>59175.567360000015</v>
      </c>
      <c r="AF98" s="104">
        <v>0.4</v>
      </c>
      <c r="AG98" s="192">
        <v>132088.32000000001</v>
      </c>
      <c r="AH98" s="103">
        <f t="shared" ref="AH98" si="76">AF98*AG98</f>
        <v>52835.328000000009</v>
      </c>
      <c r="AI98" s="103">
        <f t="shared" si="37"/>
        <v>59175.567360000015</v>
      </c>
      <c r="AJ98" s="105">
        <v>0</v>
      </c>
      <c r="AK98" s="105">
        <v>0</v>
      </c>
      <c r="AL98" s="105">
        <v>0</v>
      </c>
      <c r="AM98" s="105">
        <v>0</v>
      </c>
      <c r="AN98" s="105">
        <v>0</v>
      </c>
      <c r="AO98" s="105">
        <v>0</v>
      </c>
      <c r="AP98" s="105">
        <v>0</v>
      </c>
      <c r="AQ98" s="105">
        <v>0</v>
      </c>
      <c r="AR98" s="105">
        <v>0</v>
      </c>
      <c r="AS98" s="105">
        <v>0</v>
      </c>
      <c r="AT98" s="105">
        <v>0</v>
      </c>
      <c r="AU98" s="105">
        <v>0</v>
      </c>
      <c r="AV98" s="106">
        <f t="shared" si="38"/>
        <v>0.8</v>
      </c>
      <c r="AW98" s="41">
        <v>0</v>
      </c>
      <c r="AX98" s="41">
        <f t="shared" si="28"/>
        <v>0</v>
      </c>
      <c r="AY98" s="107" t="s">
        <v>203</v>
      </c>
      <c r="AZ98" s="108"/>
      <c r="BA98" s="108"/>
      <c r="BB98" s="110"/>
      <c r="BC98" s="109" t="s">
        <v>436</v>
      </c>
      <c r="BD98" s="109" t="s">
        <v>436</v>
      </c>
      <c r="BE98" s="110"/>
      <c r="BF98" s="110"/>
      <c r="BG98" s="110"/>
      <c r="BH98" s="110"/>
      <c r="BI98" s="110"/>
      <c r="BJ98" s="87"/>
      <c r="BK98" s="27">
        <v>14</v>
      </c>
    </row>
    <row r="99" spans="1:63" s="187" customFormat="1" ht="12.95" customHeight="1" x14ac:dyDescent="0.25">
      <c r="A99" s="182" t="s">
        <v>405</v>
      </c>
      <c r="B99" s="158">
        <v>210014393</v>
      </c>
      <c r="C99" s="158" t="s">
        <v>676</v>
      </c>
      <c r="D99" s="158"/>
      <c r="E99" s="212"/>
      <c r="F99" s="193" t="s">
        <v>406</v>
      </c>
      <c r="G99" s="193" t="s">
        <v>407</v>
      </c>
      <c r="H99" s="193" t="s">
        <v>408</v>
      </c>
      <c r="I99" s="183" t="s">
        <v>143</v>
      </c>
      <c r="J99" s="152" t="s">
        <v>149</v>
      </c>
      <c r="K99" s="183" t="s">
        <v>196</v>
      </c>
      <c r="L99" s="182">
        <v>30</v>
      </c>
      <c r="M99" s="153" t="s">
        <v>197</v>
      </c>
      <c r="N99" s="194" t="s">
        <v>365</v>
      </c>
      <c r="O99" s="152" t="s">
        <v>166</v>
      </c>
      <c r="P99" s="183" t="s">
        <v>125</v>
      </c>
      <c r="Q99" s="182" t="s">
        <v>122</v>
      </c>
      <c r="R99" s="183" t="s">
        <v>200</v>
      </c>
      <c r="S99" s="183" t="s">
        <v>201</v>
      </c>
      <c r="T99" s="182"/>
      <c r="U99" s="182" t="s">
        <v>398</v>
      </c>
      <c r="V99" s="182" t="s">
        <v>146</v>
      </c>
      <c r="W99" s="193">
        <v>30</v>
      </c>
      <c r="X99" s="193">
        <v>60</v>
      </c>
      <c r="Y99" s="156">
        <v>10</v>
      </c>
      <c r="Z99" s="196" t="s">
        <v>409</v>
      </c>
      <c r="AA99" s="181" t="s">
        <v>138</v>
      </c>
      <c r="AB99" s="185">
        <v>0.18</v>
      </c>
      <c r="AC99" s="197">
        <v>130767.43</v>
      </c>
      <c r="AD99" s="185">
        <v>23538.1374</v>
      </c>
      <c r="AE99" s="185">
        <v>26362.713888000002</v>
      </c>
      <c r="AF99" s="185">
        <v>0.4</v>
      </c>
      <c r="AG99" s="185">
        <v>132088.32000000001</v>
      </c>
      <c r="AH99" s="185">
        <v>52835.328000000009</v>
      </c>
      <c r="AI99" s="185">
        <v>59175.567360000015</v>
      </c>
      <c r="AJ99" s="186">
        <v>0</v>
      </c>
      <c r="AK99" s="186">
        <v>0</v>
      </c>
      <c r="AL99" s="186">
        <v>0</v>
      </c>
      <c r="AM99" s="186">
        <v>0</v>
      </c>
      <c r="AN99" s="186">
        <v>0</v>
      </c>
      <c r="AO99" s="186">
        <v>0</v>
      </c>
      <c r="AP99" s="186">
        <v>0</v>
      </c>
      <c r="AQ99" s="186">
        <v>0</v>
      </c>
      <c r="AR99" s="186">
        <v>0</v>
      </c>
      <c r="AS99" s="186">
        <v>0</v>
      </c>
      <c r="AT99" s="186">
        <v>0</v>
      </c>
      <c r="AU99" s="186">
        <v>0</v>
      </c>
      <c r="AV99" s="186">
        <f t="shared" si="38"/>
        <v>0.58000000000000007</v>
      </c>
      <c r="AW99" s="185">
        <f t="shared" si="33"/>
        <v>76373.465400000016</v>
      </c>
      <c r="AX99" s="185">
        <f t="shared" si="28"/>
        <v>85538.281248000028</v>
      </c>
      <c r="AY99" s="158" t="s">
        <v>203</v>
      </c>
      <c r="AZ99" s="183"/>
      <c r="BA99" s="183"/>
      <c r="BB99" s="195"/>
      <c r="BC99" s="193" t="s">
        <v>436</v>
      </c>
      <c r="BD99" s="193" t="s">
        <v>436</v>
      </c>
      <c r="BE99" s="195"/>
      <c r="BF99" s="195"/>
      <c r="BG99" s="195"/>
      <c r="BH99" s="195"/>
      <c r="BI99" s="195"/>
      <c r="BJ99" s="87"/>
      <c r="BK99" s="32" t="s">
        <v>653</v>
      </c>
    </row>
    <row r="100" spans="1:63" s="164" customFormat="1" ht="12.95" customHeight="1" x14ac:dyDescent="0.25">
      <c r="A100" s="66" t="s">
        <v>405</v>
      </c>
      <c r="B100" s="72"/>
      <c r="C100" s="189" t="s">
        <v>486</v>
      </c>
      <c r="D100" s="72"/>
      <c r="E100" s="211"/>
      <c r="F100" s="68" t="s">
        <v>406</v>
      </c>
      <c r="G100" s="68" t="s">
        <v>407</v>
      </c>
      <c r="H100" s="12" t="s">
        <v>408</v>
      </c>
      <c r="I100" s="25" t="s">
        <v>143</v>
      </c>
      <c r="J100" s="1" t="s">
        <v>149</v>
      </c>
      <c r="K100" s="25" t="s">
        <v>196</v>
      </c>
      <c r="L100" s="24">
        <v>30</v>
      </c>
      <c r="M100" s="69" t="s">
        <v>197</v>
      </c>
      <c r="N100" s="70" t="s">
        <v>365</v>
      </c>
      <c r="O100" s="24" t="s">
        <v>126</v>
      </c>
      <c r="P100" s="25" t="s">
        <v>125</v>
      </c>
      <c r="Q100" s="24" t="s">
        <v>122</v>
      </c>
      <c r="R100" s="25" t="s">
        <v>200</v>
      </c>
      <c r="S100" s="25" t="s">
        <v>201</v>
      </c>
      <c r="T100" s="24"/>
      <c r="U100" s="24" t="s">
        <v>398</v>
      </c>
      <c r="V100" s="24" t="s">
        <v>146</v>
      </c>
      <c r="W100" s="9">
        <v>30</v>
      </c>
      <c r="X100" s="9">
        <v>60</v>
      </c>
      <c r="Y100" s="16">
        <v>10</v>
      </c>
      <c r="Z100" s="86" t="s">
        <v>409</v>
      </c>
      <c r="AA100" s="5" t="s">
        <v>138</v>
      </c>
      <c r="AB100" s="71">
        <v>0.4</v>
      </c>
      <c r="AC100" s="190">
        <v>89159.61</v>
      </c>
      <c r="AD100" s="71">
        <f t="shared" si="34"/>
        <v>35663.844000000005</v>
      </c>
      <c r="AE100" s="71">
        <f t="shared" si="35"/>
        <v>39943.505280000012</v>
      </c>
      <c r="AF100" s="71">
        <v>0.4</v>
      </c>
      <c r="AG100" s="190">
        <v>89159.61</v>
      </c>
      <c r="AH100" s="71">
        <f t="shared" si="36"/>
        <v>35663.844000000005</v>
      </c>
      <c r="AI100" s="71">
        <f t="shared" si="37"/>
        <v>39943.505280000012</v>
      </c>
      <c r="AJ100" s="19">
        <v>0</v>
      </c>
      <c r="AK100" s="19">
        <v>0</v>
      </c>
      <c r="AL100" s="19">
        <v>0</v>
      </c>
      <c r="AM100" s="19">
        <v>0</v>
      </c>
      <c r="AN100" s="19">
        <v>0</v>
      </c>
      <c r="AO100" s="19">
        <v>0</v>
      </c>
      <c r="AP100" s="19">
        <v>0</v>
      </c>
      <c r="AQ100" s="19">
        <v>0</v>
      </c>
      <c r="AR100" s="19">
        <v>0</v>
      </c>
      <c r="AS100" s="19">
        <v>0</v>
      </c>
      <c r="AT100" s="19">
        <v>0</v>
      </c>
      <c r="AU100" s="19">
        <v>0</v>
      </c>
      <c r="AV100" s="64">
        <f t="shared" si="38"/>
        <v>0.8</v>
      </c>
      <c r="AW100" s="41">
        <v>0</v>
      </c>
      <c r="AX100" s="41">
        <f t="shared" si="28"/>
        <v>0</v>
      </c>
      <c r="AY100" s="4" t="s">
        <v>203</v>
      </c>
      <c r="AZ100" s="25"/>
      <c r="BA100" s="25"/>
      <c r="BB100" s="44"/>
      <c r="BC100" s="12" t="s">
        <v>437</v>
      </c>
      <c r="BD100" s="12" t="s">
        <v>437</v>
      </c>
      <c r="BE100" s="44"/>
      <c r="BF100" s="44"/>
      <c r="BG100" s="44"/>
      <c r="BH100" s="44"/>
      <c r="BI100" s="44"/>
      <c r="BJ100" s="87"/>
      <c r="BK100" s="87"/>
    </row>
    <row r="101" spans="1:63" s="164" customFormat="1" ht="12.95" customHeight="1" x14ac:dyDescent="0.25">
      <c r="A101" s="66" t="s">
        <v>405</v>
      </c>
      <c r="B101" s="111"/>
      <c r="C101" s="191" t="s">
        <v>569</v>
      </c>
      <c r="D101" s="111"/>
      <c r="E101" s="211"/>
      <c r="F101" s="68" t="s">
        <v>406</v>
      </c>
      <c r="G101" s="68" t="s">
        <v>407</v>
      </c>
      <c r="H101" s="12" t="s">
        <v>408</v>
      </c>
      <c r="I101" s="25" t="s">
        <v>143</v>
      </c>
      <c r="J101" s="1" t="s">
        <v>149</v>
      </c>
      <c r="K101" s="25" t="s">
        <v>196</v>
      </c>
      <c r="L101" s="24">
        <v>30</v>
      </c>
      <c r="M101" s="69" t="s">
        <v>197</v>
      </c>
      <c r="N101" s="70" t="s">
        <v>365</v>
      </c>
      <c r="O101" s="1" t="s">
        <v>166</v>
      </c>
      <c r="P101" s="25" t="s">
        <v>125</v>
      </c>
      <c r="Q101" s="24" t="s">
        <v>122</v>
      </c>
      <c r="R101" s="25" t="s">
        <v>200</v>
      </c>
      <c r="S101" s="25" t="s">
        <v>201</v>
      </c>
      <c r="T101" s="24"/>
      <c r="U101" s="24" t="s">
        <v>398</v>
      </c>
      <c r="V101" s="24" t="s">
        <v>146</v>
      </c>
      <c r="W101" s="9">
        <v>30</v>
      </c>
      <c r="X101" s="9">
        <v>60</v>
      </c>
      <c r="Y101" s="16">
        <v>10</v>
      </c>
      <c r="Z101" s="86" t="s">
        <v>409</v>
      </c>
      <c r="AA101" s="5" t="s">
        <v>138</v>
      </c>
      <c r="AB101" s="102">
        <v>0.4</v>
      </c>
      <c r="AC101" s="192">
        <v>89159.61</v>
      </c>
      <c r="AD101" s="103">
        <f t="shared" ref="AD101" si="77">AB101*AC101</f>
        <v>35663.844000000005</v>
      </c>
      <c r="AE101" s="103">
        <f t="shared" si="35"/>
        <v>39943.505280000012</v>
      </c>
      <c r="AF101" s="104">
        <v>0.4</v>
      </c>
      <c r="AG101" s="192">
        <v>89159.61</v>
      </c>
      <c r="AH101" s="103">
        <f t="shared" ref="AH101" si="78">AF101*AG101</f>
        <v>35663.844000000005</v>
      </c>
      <c r="AI101" s="103">
        <f t="shared" si="37"/>
        <v>39943.505280000012</v>
      </c>
      <c r="AJ101" s="105">
        <v>0</v>
      </c>
      <c r="AK101" s="105">
        <v>0</v>
      </c>
      <c r="AL101" s="105">
        <v>0</v>
      </c>
      <c r="AM101" s="105">
        <v>0</v>
      </c>
      <c r="AN101" s="105">
        <v>0</v>
      </c>
      <c r="AO101" s="105">
        <v>0</v>
      </c>
      <c r="AP101" s="105">
        <v>0</v>
      </c>
      <c r="AQ101" s="105">
        <v>0</v>
      </c>
      <c r="AR101" s="105">
        <v>0</v>
      </c>
      <c r="AS101" s="105">
        <v>0</v>
      </c>
      <c r="AT101" s="105">
        <v>0</v>
      </c>
      <c r="AU101" s="105">
        <v>0</v>
      </c>
      <c r="AV101" s="106">
        <f t="shared" si="38"/>
        <v>0.8</v>
      </c>
      <c r="AW101" s="41">
        <v>0</v>
      </c>
      <c r="AX101" s="41">
        <f t="shared" si="28"/>
        <v>0</v>
      </c>
      <c r="AY101" s="107" t="s">
        <v>203</v>
      </c>
      <c r="AZ101" s="108"/>
      <c r="BA101" s="108"/>
      <c r="BB101" s="110"/>
      <c r="BC101" s="109" t="s">
        <v>437</v>
      </c>
      <c r="BD101" s="109" t="s">
        <v>437</v>
      </c>
      <c r="BE101" s="110"/>
      <c r="BF101" s="110"/>
      <c r="BG101" s="110"/>
      <c r="BH101" s="110"/>
      <c r="BI101" s="110"/>
      <c r="BJ101" s="87"/>
      <c r="BK101" s="27">
        <v>14</v>
      </c>
    </row>
    <row r="102" spans="1:63" s="187" customFormat="1" ht="12.95" customHeight="1" x14ac:dyDescent="0.25">
      <c r="A102" s="182" t="s">
        <v>405</v>
      </c>
      <c r="B102" s="158">
        <v>210015145</v>
      </c>
      <c r="C102" s="158" t="s">
        <v>677</v>
      </c>
      <c r="D102" s="158"/>
      <c r="E102" s="212"/>
      <c r="F102" s="193" t="s">
        <v>406</v>
      </c>
      <c r="G102" s="193" t="s">
        <v>407</v>
      </c>
      <c r="H102" s="193" t="s">
        <v>408</v>
      </c>
      <c r="I102" s="183" t="s">
        <v>143</v>
      </c>
      <c r="J102" s="152" t="s">
        <v>149</v>
      </c>
      <c r="K102" s="183" t="s">
        <v>196</v>
      </c>
      <c r="L102" s="182">
        <v>30</v>
      </c>
      <c r="M102" s="153" t="s">
        <v>197</v>
      </c>
      <c r="N102" s="194" t="s">
        <v>365</v>
      </c>
      <c r="O102" s="152" t="s">
        <v>166</v>
      </c>
      <c r="P102" s="183" t="s">
        <v>125</v>
      </c>
      <c r="Q102" s="182" t="s">
        <v>122</v>
      </c>
      <c r="R102" s="183" t="s">
        <v>200</v>
      </c>
      <c r="S102" s="183" t="s">
        <v>201</v>
      </c>
      <c r="T102" s="182"/>
      <c r="U102" s="182" t="s">
        <v>398</v>
      </c>
      <c r="V102" s="182" t="s">
        <v>146</v>
      </c>
      <c r="W102" s="193">
        <v>30</v>
      </c>
      <c r="X102" s="193">
        <v>60</v>
      </c>
      <c r="Y102" s="156">
        <v>10</v>
      </c>
      <c r="Z102" s="196" t="s">
        <v>409</v>
      </c>
      <c r="AA102" s="181" t="s">
        <v>138</v>
      </c>
      <c r="AB102" s="185">
        <v>0</v>
      </c>
      <c r="AC102" s="197">
        <v>89159.61</v>
      </c>
      <c r="AD102" s="185">
        <v>0</v>
      </c>
      <c r="AE102" s="185">
        <v>0</v>
      </c>
      <c r="AF102" s="185">
        <v>0.4</v>
      </c>
      <c r="AG102" s="185">
        <v>75419.899999999994</v>
      </c>
      <c r="AH102" s="185">
        <v>30167.96</v>
      </c>
      <c r="AI102" s="185">
        <v>33788.1152</v>
      </c>
      <c r="AJ102" s="186">
        <v>0</v>
      </c>
      <c r="AK102" s="186">
        <v>0</v>
      </c>
      <c r="AL102" s="186">
        <v>0</v>
      </c>
      <c r="AM102" s="186">
        <v>0</v>
      </c>
      <c r="AN102" s="186">
        <v>0</v>
      </c>
      <c r="AO102" s="186">
        <v>0</v>
      </c>
      <c r="AP102" s="186">
        <v>0</v>
      </c>
      <c r="AQ102" s="186">
        <v>0</v>
      </c>
      <c r="AR102" s="186">
        <v>0</v>
      </c>
      <c r="AS102" s="186">
        <v>0</v>
      </c>
      <c r="AT102" s="186">
        <v>0</v>
      </c>
      <c r="AU102" s="186">
        <v>0</v>
      </c>
      <c r="AV102" s="186">
        <f t="shared" si="38"/>
        <v>0.4</v>
      </c>
      <c r="AW102" s="185">
        <f t="shared" si="33"/>
        <v>30167.96</v>
      </c>
      <c r="AX102" s="185">
        <f t="shared" si="28"/>
        <v>33788.1152</v>
      </c>
      <c r="AY102" s="158" t="s">
        <v>203</v>
      </c>
      <c r="AZ102" s="183"/>
      <c r="BA102" s="183"/>
      <c r="BB102" s="195"/>
      <c r="BC102" s="193" t="s">
        <v>437</v>
      </c>
      <c r="BD102" s="193" t="s">
        <v>437</v>
      </c>
      <c r="BE102" s="195"/>
      <c r="BF102" s="195"/>
      <c r="BG102" s="195"/>
      <c r="BH102" s="195"/>
      <c r="BI102" s="195"/>
      <c r="BJ102" s="87"/>
      <c r="BK102" s="32" t="s">
        <v>653</v>
      </c>
    </row>
    <row r="103" spans="1:63" s="164" customFormat="1" ht="12.95" customHeight="1" x14ac:dyDescent="0.25">
      <c r="A103" s="66" t="s">
        <v>405</v>
      </c>
      <c r="B103" s="72"/>
      <c r="C103" s="189" t="s">
        <v>487</v>
      </c>
      <c r="D103" s="72"/>
      <c r="E103" s="211"/>
      <c r="F103" s="68" t="s">
        <v>438</v>
      </c>
      <c r="G103" s="68" t="s">
        <v>407</v>
      </c>
      <c r="H103" s="12" t="s">
        <v>439</v>
      </c>
      <c r="I103" s="25" t="s">
        <v>143</v>
      </c>
      <c r="J103" s="1" t="s">
        <v>149</v>
      </c>
      <c r="K103" s="25" t="s">
        <v>196</v>
      </c>
      <c r="L103" s="24">
        <v>30</v>
      </c>
      <c r="M103" s="69" t="s">
        <v>197</v>
      </c>
      <c r="N103" s="70" t="s">
        <v>365</v>
      </c>
      <c r="O103" s="24" t="s">
        <v>126</v>
      </c>
      <c r="P103" s="25" t="s">
        <v>125</v>
      </c>
      <c r="Q103" s="24" t="s">
        <v>122</v>
      </c>
      <c r="R103" s="25" t="s">
        <v>200</v>
      </c>
      <c r="S103" s="25" t="s">
        <v>201</v>
      </c>
      <c r="T103" s="24"/>
      <c r="U103" s="24" t="s">
        <v>398</v>
      </c>
      <c r="V103" s="24" t="s">
        <v>146</v>
      </c>
      <c r="W103" s="9">
        <v>30</v>
      </c>
      <c r="X103" s="9">
        <v>60</v>
      </c>
      <c r="Y103" s="16">
        <v>10</v>
      </c>
      <c r="Z103" s="86" t="s">
        <v>409</v>
      </c>
      <c r="AA103" s="5" t="s">
        <v>138</v>
      </c>
      <c r="AB103" s="71">
        <v>1.1499999999999999</v>
      </c>
      <c r="AC103" s="190">
        <v>555734.07999999996</v>
      </c>
      <c r="AD103" s="71">
        <f t="shared" si="34"/>
        <v>639094.19199999992</v>
      </c>
      <c r="AE103" s="71">
        <f t="shared" si="35"/>
        <v>715785.49503999995</v>
      </c>
      <c r="AF103" s="71">
        <v>1.1499999999999999</v>
      </c>
      <c r="AG103" s="190">
        <v>555734.07999999996</v>
      </c>
      <c r="AH103" s="71">
        <f t="shared" si="36"/>
        <v>639094.19199999992</v>
      </c>
      <c r="AI103" s="71">
        <f t="shared" si="37"/>
        <v>715785.49503999995</v>
      </c>
      <c r="AJ103" s="19">
        <v>0</v>
      </c>
      <c r="AK103" s="19">
        <v>0</v>
      </c>
      <c r="AL103" s="19">
        <v>0</v>
      </c>
      <c r="AM103" s="19">
        <v>0</v>
      </c>
      <c r="AN103" s="19">
        <v>0</v>
      </c>
      <c r="AO103" s="19">
        <v>0</v>
      </c>
      <c r="AP103" s="19">
        <v>0</v>
      </c>
      <c r="AQ103" s="19">
        <v>0</v>
      </c>
      <c r="AR103" s="19">
        <v>0</v>
      </c>
      <c r="AS103" s="19">
        <v>0</v>
      </c>
      <c r="AT103" s="19">
        <v>0</v>
      </c>
      <c r="AU103" s="19">
        <v>0</v>
      </c>
      <c r="AV103" s="64">
        <f t="shared" si="38"/>
        <v>2.2999999999999998</v>
      </c>
      <c r="AW103" s="41">
        <v>0</v>
      </c>
      <c r="AX103" s="41">
        <f t="shared" si="28"/>
        <v>0</v>
      </c>
      <c r="AY103" s="4" t="s">
        <v>203</v>
      </c>
      <c r="AZ103" s="25"/>
      <c r="BA103" s="25"/>
      <c r="BB103" s="44"/>
      <c r="BC103" s="12" t="s">
        <v>440</v>
      </c>
      <c r="BD103" s="12" t="s">
        <v>440</v>
      </c>
      <c r="BE103" s="44"/>
      <c r="BF103" s="44"/>
      <c r="BG103" s="44"/>
      <c r="BH103" s="44"/>
      <c r="BI103" s="44"/>
      <c r="BJ103" s="87"/>
      <c r="BK103" s="87"/>
    </row>
    <row r="104" spans="1:63" s="164" customFormat="1" ht="12.95" customHeight="1" x14ac:dyDescent="0.25">
      <c r="A104" s="66" t="s">
        <v>405</v>
      </c>
      <c r="B104" s="111"/>
      <c r="C104" s="191" t="s">
        <v>570</v>
      </c>
      <c r="D104" s="111"/>
      <c r="E104" s="211"/>
      <c r="F104" s="68" t="s">
        <v>438</v>
      </c>
      <c r="G104" s="68" t="s">
        <v>407</v>
      </c>
      <c r="H104" s="12" t="s">
        <v>439</v>
      </c>
      <c r="I104" s="25" t="s">
        <v>143</v>
      </c>
      <c r="J104" s="1" t="s">
        <v>149</v>
      </c>
      <c r="K104" s="25" t="s">
        <v>196</v>
      </c>
      <c r="L104" s="24">
        <v>30</v>
      </c>
      <c r="M104" s="69" t="s">
        <v>197</v>
      </c>
      <c r="N104" s="70" t="s">
        <v>365</v>
      </c>
      <c r="O104" s="1" t="s">
        <v>166</v>
      </c>
      <c r="P104" s="25" t="s">
        <v>125</v>
      </c>
      <c r="Q104" s="24" t="s">
        <v>122</v>
      </c>
      <c r="R104" s="25" t="s">
        <v>200</v>
      </c>
      <c r="S104" s="25" t="s">
        <v>201</v>
      </c>
      <c r="T104" s="24"/>
      <c r="U104" s="24" t="s">
        <v>398</v>
      </c>
      <c r="V104" s="24" t="s">
        <v>146</v>
      </c>
      <c r="W104" s="9">
        <v>30</v>
      </c>
      <c r="X104" s="9">
        <v>60</v>
      </c>
      <c r="Y104" s="16">
        <v>10</v>
      </c>
      <c r="Z104" s="86" t="s">
        <v>409</v>
      </c>
      <c r="AA104" s="5" t="s">
        <v>138</v>
      </c>
      <c r="AB104" s="102">
        <v>1.1499999999999999</v>
      </c>
      <c r="AC104" s="192">
        <v>555734.07999999996</v>
      </c>
      <c r="AD104" s="103">
        <f t="shared" ref="AD104" si="79">AB104*AC104</f>
        <v>639094.19199999992</v>
      </c>
      <c r="AE104" s="103">
        <f t="shared" si="35"/>
        <v>715785.49503999995</v>
      </c>
      <c r="AF104" s="104">
        <v>1.1499999999999999</v>
      </c>
      <c r="AG104" s="192">
        <v>555734.07999999996</v>
      </c>
      <c r="AH104" s="103">
        <f t="shared" ref="AH104" si="80">AF104*AG104</f>
        <v>639094.19199999992</v>
      </c>
      <c r="AI104" s="103">
        <f t="shared" si="37"/>
        <v>715785.49503999995</v>
      </c>
      <c r="AJ104" s="105">
        <v>0</v>
      </c>
      <c r="AK104" s="105">
        <v>0</v>
      </c>
      <c r="AL104" s="105">
        <v>0</v>
      </c>
      <c r="AM104" s="105">
        <v>0</v>
      </c>
      <c r="AN104" s="105">
        <v>0</v>
      </c>
      <c r="AO104" s="105">
        <v>0</v>
      </c>
      <c r="AP104" s="105">
        <v>0</v>
      </c>
      <c r="AQ104" s="105">
        <v>0</v>
      </c>
      <c r="AR104" s="105">
        <v>0</v>
      </c>
      <c r="AS104" s="105">
        <v>0</v>
      </c>
      <c r="AT104" s="105">
        <v>0</v>
      </c>
      <c r="AU104" s="105">
        <v>0</v>
      </c>
      <c r="AV104" s="106">
        <f t="shared" si="38"/>
        <v>2.2999999999999998</v>
      </c>
      <c r="AW104" s="41">
        <v>0</v>
      </c>
      <c r="AX104" s="41">
        <f t="shared" si="28"/>
        <v>0</v>
      </c>
      <c r="AY104" s="107" t="s">
        <v>203</v>
      </c>
      <c r="AZ104" s="108"/>
      <c r="BA104" s="108"/>
      <c r="BB104" s="110"/>
      <c r="BC104" s="109" t="s">
        <v>440</v>
      </c>
      <c r="BD104" s="109" t="s">
        <v>440</v>
      </c>
      <c r="BE104" s="110"/>
      <c r="BF104" s="110"/>
      <c r="BG104" s="110"/>
      <c r="BH104" s="110"/>
      <c r="BI104" s="110"/>
      <c r="BJ104" s="87"/>
      <c r="BK104" s="27">
        <v>14</v>
      </c>
    </row>
    <row r="105" spans="1:63" s="187" customFormat="1" ht="12.95" customHeight="1" x14ac:dyDescent="0.25">
      <c r="A105" s="182" t="s">
        <v>405</v>
      </c>
      <c r="B105" s="158">
        <v>210015876</v>
      </c>
      <c r="C105" s="158" t="s">
        <v>678</v>
      </c>
      <c r="D105" s="158"/>
      <c r="E105" s="212"/>
      <c r="F105" s="193" t="s">
        <v>438</v>
      </c>
      <c r="G105" s="193" t="s">
        <v>407</v>
      </c>
      <c r="H105" s="193" t="s">
        <v>439</v>
      </c>
      <c r="I105" s="183" t="s">
        <v>143</v>
      </c>
      <c r="J105" s="152" t="s">
        <v>149</v>
      </c>
      <c r="K105" s="183" t="s">
        <v>196</v>
      </c>
      <c r="L105" s="182">
        <v>30</v>
      </c>
      <c r="M105" s="153" t="s">
        <v>197</v>
      </c>
      <c r="N105" s="194" t="s">
        <v>365</v>
      </c>
      <c r="O105" s="152" t="s">
        <v>166</v>
      </c>
      <c r="P105" s="183" t="s">
        <v>125</v>
      </c>
      <c r="Q105" s="182" t="s">
        <v>122</v>
      </c>
      <c r="R105" s="183" t="s">
        <v>200</v>
      </c>
      <c r="S105" s="183" t="s">
        <v>201</v>
      </c>
      <c r="T105" s="182"/>
      <c r="U105" s="182" t="s">
        <v>398</v>
      </c>
      <c r="V105" s="182" t="s">
        <v>146</v>
      </c>
      <c r="W105" s="193">
        <v>30</v>
      </c>
      <c r="X105" s="193">
        <v>60</v>
      </c>
      <c r="Y105" s="156">
        <v>10</v>
      </c>
      <c r="Z105" s="196" t="s">
        <v>409</v>
      </c>
      <c r="AA105" s="181" t="s">
        <v>138</v>
      </c>
      <c r="AB105" s="185">
        <v>1.25</v>
      </c>
      <c r="AC105" s="197">
        <v>550176.74</v>
      </c>
      <c r="AD105" s="185">
        <v>687720.92500000005</v>
      </c>
      <c r="AE105" s="185">
        <v>770247.4360000001</v>
      </c>
      <c r="AF105" s="185">
        <v>1.1499999999999999</v>
      </c>
      <c r="AG105" s="185">
        <v>555734.07999999996</v>
      </c>
      <c r="AH105" s="185">
        <v>639094.19199999992</v>
      </c>
      <c r="AI105" s="185">
        <v>715785.49503999995</v>
      </c>
      <c r="AJ105" s="186">
        <v>0</v>
      </c>
      <c r="AK105" s="186">
        <v>0</v>
      </c>
      <c r="AL105" s="186">
        <v>0</v>
      </c>
      <c r="AM105" s="186">
        <v>0</v>
      </c>
      <c r="AN105" s="186">
        <v>0</v>
      </c>
      <c r="AO105" s="186">
        <v>0</v>
      </c>
      <c r="AP105" s="186">
        <v>0</v>
      </c>
      <c r="AQ105" s="186">
        <v>0</v>
      </c>
      <c r="AR105" s="186">
        <v>0</v>
      </c>
      <c r="AS105" s="186">
        <v>0</v>
      </c>
      <c r="AT105" s="186">
        <v>0</v>
      </c>
      <c r="AU105" s="186">
        <v>0</v>
      </c>
      <c r="AV105" s="186">
        <f t="shared" si="38"/>
        <v>2.4</v>
      </c>
      <c r="AW105" s="185">
        <f t="shared" si="33"/>
        <v>1326815.1170000001</v>
      </c>
      <c r="AX105" s="185">
        <f t="shared" si="28"/>
        <v>1486032.9310400002</v>
      </c>
      <c r="AY105" s="158" t="s">
        <v>203</v>
      </c>
      <c r="AZ105" s="183"/>
      <c r="BA105" s="183"/>
      <c r="BB105" s="195"/>
      <c r="BC105" s="193" t="s">
        <v>440</v>
      </c>
      <c r="BD105" s="193" t="s">
        <v>440</v>
      </c>
      <c r="BE105" s="195"/>
      <c r="BF105" s="195"/>
      <c r="BG105" s="195"/>
      <c r="BH105" s="195"/>
      <c r="BI105" s="195"/>
      <c r="BJ105" s="87"/>
      <c r="BK105" s="32" t="s">
        <v>653</v>
      </c>
    </row>
    <row r="106" spans="1:63" s="164" customFormat="1" ht="12.95" customHeight="1" x14ac:dyDescent="0.25">
      <c r="A106" s="66" t="s">
        <v>405</v>
      </c>
      <c r="B106" s="72"/>
      <c r="C106" s="189" t="s">
        <v>488</v>
      </c>
      <c r="D106" s="72"/>
      <c r="E106" s="211"/>
      <c r="F106" s="68" t="s">
        <v>438</v>
      </c>
      <c r="G106" s="68" t="s">
        <v>407</v>
      </c>
      <c r="H106" s="12" t="s">
        <v>439</v>
      </c>
      <c r="I106" s="25" t="s">
        <v>143</v>
      </c>
      <c r="J106" s="1" t="s">
        <v>149</v>
      </c>
      <c r="K106" s="25" t="s">
        <v>196</v>
      </c>
      <c r="L106" s="24">
        <v>30</v>
      </c>
      <c r="M106" s="69" t="s">
        <v>197</v>
      </c>
      <c r="N106" s="70" t="s">
        <v>365</v>
      </c>
      <c r="O106" s="24" t="s">
        <v>126</v>
      </c>
      <c r="P106" s="25" t="s">
        <v>125</v>
      </c>
      <c r="Q106" s="24" t="s">
        <v>122</v>
      </c>
      <c r="R106" s="25" t="s">
        <v>200</v>
      </c>
      <c r="S106" s="25" t="s">
        <v>201</v>
      </c>
      <c r="T106" s="24"/>
      <c r="U106" s="24" t="s">
        <v>398</v>
      </c>
      <c r="V106" s="24" t="s">
        <v>146</v>
      </c>
      <c r="W106" s="9">
        <v>30</v>
      </c>
      <c r="X106" s="9">
        <v>60</v>
      </c>
      <c r="Y106" s="16">
        <v>10</v>
      </c>
      <c r="Z106" s="86" t="s">
        <v>409</v>
      </c>
      <c r="AA106" s="5" t="s">
        <v>138</v>
      </c>
      <c r="AB106" s="71">
        <v>1.25</v>
      </c>
      <c r="AC106" s="190">
        <v>289771.5</v>
      </c>
      <c r="AD106" s="71">
        <f t="shared" si="34"/>
        <v>362214.375</v>
      </c>
      <c r="AE106" s="71">
        <f t="shared" si="35"/>
        <v>405680.10000000003</v>
      </c>
      <c r="AF106" s="71">
        <v>1.25</v>
      </c>
      <c r="AG106" s="190">
        <v>289771.5</v>
      </c>
      <c r="AH106" s="71">
        <f t="shared" si="36"/>
        <v>362214.375</v>
      </c>
      <c r="AI106" s="71">
        <f t="shared" si="37"/>
        <v>405680.10000000003</v>
      </c>
      <c r="AJ106" s="19">
        <v>0</v>
      </c>
      <c r="AK106" s="19">
        <v>0</v>
      </c>
      <c r="AL106" s="19">
        <v>0</v>
      </c>
      <c r="AM106" s="19">
        <v>0</v>
      </c>
      <c r="AN106" s="19">
        <v>0</v>
      </c>
      <c r="AO106" s="19">
        <v>0</v>
      </c>
      <c r="AP106" s="19">
        <v>0</v>
      </c>
      <c r="AQ106" s="19">
        <v>0</v>
      </c>
      <c r="AR106" s="19">
        <v>0</v>
      </c>
      <c r="AS106" s="19">
        <v>0</v>
      </c>
      <c r="AT106" s="19">
        <v>0</v>
      </c>
      <c r="AU106" s="19">
        <v>0</v>
      </c>
      <c r="AV106" s="64">
        <f t="shared" si="38"/>
        <v>2.5</v>
      </c>
      <c r="AW106" s="41">
        <v>0</v>
      </c>
      <c r="AX106" s="41">
        <f t="shared" si="28"/>
        <v>0</v>
      </c>
      <c r="AY106" s="4" t="s">
        <v>203</v>
      </c>
      <c r="AZ106" s="25"/>
      <c r="BA106" s="25"/>
      <c r="BB106" s="44"/>
      <c r="BC106" s="12" t="s">
        <v>441</v>
      </c>
      <c r="BD106" s="12" t="s">
        <v>441</v>
      </c>
      <c r="BE106" s="44"/>
      <c r="BF106" s="44"/>
      <c r="BG106" s="44"/>
      <c r="BH106" s="44"/>
      <c r="BI106" s="44"/>
      <c r="BJ106" s="87"/>
      <c r="BK106" s="87"/>
    </row>
    <row r="107" spans="1:63" s="164" customFormat="1" ht="12.95" customHeight="1" x14ac:dyDescent="0.25">
      <c r="A107" s="66" t="s">
        <v>405</v>
      </c>
      <c r="B107" s="111"/>
      <c r="C107" s="191" t="s">
        <v>571</v>
      </c>
      <c r="D107" s="111"/>
      <c r="E107" s="211"/>
      <c r="F107" s="68" t="s">
        <v>438</v>
      </c>
      <c r="G107" s="68" t="s">
        <v>407</v>
      </c>
      <c r="H107" s="12" t="s">
        <v>439</v>
      </c>
      <c r="I107" s="25" t="s">
        <v>143</v>
      </c>
      <c r="J107" s="1" t="s">
        <v>149</v>
      </c>
      <c r="K107" s="25" t="s">
        <v>196</v>
      </c>
      <c r="L107" s="24">
        <v>30</v>
      </c>
      <c r="M107" s="69" t="s">
        <v>197</v>
      </c>
      <c r="N107" s="70" t="s">
        <v>365</v>
      </c>
      <c r="O107" s="1" t="s">
        <v>166</v>
      </c>
      <c r="P107" s="25" t="s">
        <v>125</v>
      </c>
      <c r="Q107" s="24" t="s">
        <v>122</v>
      </c>
      <c r="R107" s="25" t="s">
        <v>200</v>
      </c>
      <c r="S107" s="25" t="s">
        <v>201</v>
      </c>
      <c r="T107" s="24"/>
      <c r="U107" s="24" t="s">
        <v>398</v>
      </c>
      <c r="V107" s="24" t="s">
        <v>146</v>
      </c>
      <c r="W107" s="9">
        <v>30</v>
      </c>
      <c r="X107" s="9">
        <v>60</v>
      </c>
      <c r="Y107" s="16">
        <v>10</v>
      </c>
      <c r="Z107" s="86" t="s">
        <v>409</v>
      </c>
      <c r="AA107" s="5" t="s">
        <v>138</v>
      </c>
      <c r="AB107" s="102">
        <v>1.25</v>
      </c>
      <c r="AC107" s="192">
        <v>289771.5</v>
      </c>
      <c r="AD107" s="103">
        <f t="shared" ref="AD107" si="81">AB107*AC107</f>
        <v>362214.375</v>
      </c>
      <c r="AE107" s="103">
        <f t="shared" si="35"/>
        <v>405680.10000000003</v>
      </c>
      <c r="AF107" s="104">
        <v>1.25</v>
      </c>
      <c r="AG107" s="192">
        <v>289771.5</v>
      </c>
      <c r="AH107" s="103">
        <f t="shared" ref="AH107" si="82">AF107*AG107</f>
        <v>362214.375</v>
      </c>
      <c r="AI107" s="103">
        <f t="shared" si="37"/>
        <v>405680.10000000003</v>
      </c>
      <c r="AJ107" s="105">
        <v>0</v>
      </c>
      <c r="AK107" s="105">
        <v>0</v>
      </c>
      <c r="AL107" s="105">
        <v>0</v>
      </c>
      <c r="AM107" s="105">
        <v>0</v>
      </c>
      <c r="AN107" s="105">
        <v>0</v>
      </c>
      <c r="AO107" s="105">
        <v>0</v>
      </c>
      <c r="AP107" s="105">
        <v>0</v>
      </c>
      <c r="AQ107" s="105">
        <v>0</v>
      </c>
      <c r="AR107" s="105">
        <v>0</v>
      </c>
      <c r="AS107" s="105">
        <v>0</v>
      </c>
      <c r="AT107" s="105">
        <v>0</v>
      </c>
      <c r="AU107" s="105">
        <v>0</v>
      </c>
      <c r="AV107" s="106">
        <f t="shared" si="38"/>
        <v>2.5</v>
      </c>
      <c r="AW107" s="41">
        <v>0</v>
      </c>
      <c r="AX107" s="41">
        <f t="shared" si="28"/>
        <v>0</v>
      </c>
      <c r="AY107" s="107" t="s">
        <v>203</v>
      </c>
      <c r="AZ107" s="108"/>
      <c r="BA107" s="108"/>
      <c r="BB107" s="110"/>
      <c r="BC107" s="109" t="s">
        <v>441</v>
      </c>
      <c r="BD107" s="109" t="s">
        <v>441</v>
      </c>
      <c r="BE107" s="110"/>
      <c r="BF107" s="110"/>
      <c r="BG107" s="110"/>
      <c r="BH107" s="110"/>
      <c r="BI107" s="110"/>
      <c r="BJ107" s="87"/>
      <c r="BK107" s="27">
        <v>14</v>
      </c>
    </row>
    <row r="108" spans="1:63" s="187" customFormat="1" ht="12.95" customHeight="1" x14ac:dyDescent="0.25">
      <c r="A108" s="182" t="s">
        <v>405</v>
      </c>
      <c r="B108" s="158">
        <v>210015878</v>
      </c>
      <c r="C108" s="158" t="s">
        <v>679</v>
      </c>
      <c r="D108" s="158"/>
      <c r="E108" s="212"/>
      <c r="F108" s="193" t="s">
        <v>438</v>
      </c>
      <c r="G108" s="193" t="s">
        <v>407</v>
      </c>
      <c r="H108" s="193" t="s">
        <v>439</v>
      </c>
      <c r="I108" s="183" t="s">
        <v>143</v>
      </c>
      <c r="J108" s="152" t="s">
        <v>149</v>
      </c>
      <c r="K108" s="183" t="s">
        <v>196</v>
      </c>
      <c r="L108" s="182">
        <v>30</v>
      </c>
      <c r="M108" s="153" t="s">
        <v>197</v>
      </c>
      <c r="N108" s="194" t="s">
        <v>365</v>
      </c>
      <c r="O108" s="152" t="s">
        <v>166</v>
      </c>
      <c r="P108" s="183" t="s">
        <v>125</v>
      </c>
      <c r="Q108" s="182" t="s">
        <v>122</v>
      </c>
      <c r="R108" s="183" t="s">
        <v>200</v>
      </c>
      <c r="S108" s="183" t="s">
        <v>201</v>
      </c>
      <c r="T108" s="182"/>
      <c r="U108" s="182" t="s">
        <v>398</v>
      </c>
      <c r="V108" s="182" t="s">
        <v>146</v>
      </c>
      <c r="W108" s="193">
        <v>30</v>
      </c>
      <c r="X108" s="193">
        <v>60</v>
      </c>
      <c r="Y108" s="156">
        <v>10</v>
      </c>
      <c r="Z108" s="196" t="s">
        <v>409</v>
      </c>
      <c r="AA108" s="181" t="s">
        <v>138</v>
      </c>
      <c r="AB108" s="185">
        <v>2.5</v>
      </c>
      <c r="AC108" s="197">
        <v>286873.78000000003</v>
      </c>
      <c r="AD108" s="185">
        <v>717184.45000000007</v>
      </c>
      <c r="AE108" s="185">
        <v>803246.58400000015</v>
      </c>
      <c r="AF108" s="185">
        <v>1.25</v>
      </c>
      <c r="AG108" s="185">
        <v>289771.5</v>
      </c>
      <c r="AH108" s="185">
        <v>362214.375</v>
      </c>
      <c r="AI108" s="185">
        <v>405680.10000000003</v>
      </c>
      <c r="AJ108" s="186">
        <v>0</v>
      </c>
      <c r="AK108" s="186">
        <v>0</v>
      </c>
      <c r="AL108" s="186">
        <v>0</v>
      </c>
      <c r="AM108" s="186">
        <v>0</v>
      </c>
      <c r="AN108" s="186">
        <v>0</v>
      </c>
      <c r="AO108" s="186">
        <v>0</v>
      </c>
      <c r="AP108" s="186">
        <v>0</v>
      </c>
      <c r="AQ108" s="186">
        <v>0</v>
      </c>
      <c r="AR108" s="186">
        <v>0</v>
      </c>
      <c r="AS108" s="186">
        <v>0</v>
      </c>
      <c r="AT108" s="186">
        <v>0</v>
      </c>
      <c r="AU108" s="186">
        <v>0</v>
      </c>
      <c r="AV108" s="186">
        <f t="shared" si="38"/>
        <v>3.75</v>
      </c>
      <c r="AW108" s="185">
        <f t="shared" si="33"/>
        <v>1079398.8250000002</v>
      </c>
      <c r="AX108" s="185">
        <f t="shared" si="28"/>
        <v>1208926.6840000004</v>
      </c>
      <c r="AY108" s="158" t="s">
        <v>203</v>
      </c>
      <c r="AZ108" s="183"/>
      <c r="BA108" s="183"/>
      <c r="BB108" s="195"/>
      <c r="BC108" s="193" t="s">
        <v>441</v>
      </c>
      <c r="BD108" s="193" t="s">
        <v>441</v>
      </c>
      <c r="BE108" s="195"/>
      <c r="BF108" s="195"/>
      <c r="BG108" s="195"/>
      <c r="BH108" s="195"/>
      <c r="BI108" s="195"/>
      <c r="BJ108" s="87"/>
      <c r="BK108" s="32" t="s">
        <v>653</v>
      </c>
    </row>
    <row r="109" spans="1:63" s="164" customFormat="1" ht="12.95" customHeight="1" x14ac:dyDescent="0.25">
      <c r="A109" s="66" t="s">
        <v>405</v>
      </c>
      <c r="B109" s="72"/>
      <c r="C109" s="189" t="s">
        <v>489</v>
      </c>
      <c r="D109" s="72"/>
      <c r="E109" s="211"/>
      <c r="F109" s="68" t="s">
        <v>442</v>
      </c>
      <c r="G109" s="68" t="s">
        <v>407</v>
      </c>
      <c r="H109" s="12" t="s">
        <v>443</v>
      </c>
      <c r="I109" s="25" t="s">
        <v>143</v>
      </c>
      <c r="J109" s="1" t="s">
        <v>149</v>
      </c>
      <c r="K109" s="25" t="s">
        <v>196</v>
      </c>
      <c r="L109" s="24">
        <v>30</v>
      </c>
      <c r="M109" s="69" t="s">
        <v>197</v>
      </c>
      <c r="N109" s="70" t="s">
        <v>365</v>
      </c>
      <c r="O109" s="24" t="s">
        <v>126</v>
      </c>
      <c r="P109" s="25" t="s">
        <v>125</v>
      </c>
      <c r="Q109" s="24" t="s">
        <v>122</v>
      </c>
      <c r="R109" s="25" t="s">
        <v>200</v>
      </c>
      <c r="S109" s="25" t="s">
        <v>201</v>
      </c>
      <c r="T109" s="24"/>
      <c r="U109" s="24" t="s">
        <v>398</v>
      </c>
      <c r="V109" s="24" t="s">
        <v>146</v>
      </c>
      <c r="W109" s="9">
        <v>30</v>
      </c>
      <c r="X109" s="9">
        <v>60</v>
      </c>
      <c r="Y109" s="16">
        <v>10</v>
      </c>
      <c r="Z109" s="86" t="s">
        <v>409</v>
      </c>
      <c r="AA109" s="5" t="s">
        <v>138</v>
      </c>
      <c r="AB109" s="71">
        <v>0.7</v>
      </c>
      <c r="AC109" s="190">
        <v>519134.61</v>
      </c>
      <c r="AD109" s="71">
        <f t="shared" si="34"/>
        <v>363394.22699999996</v>
      </c>
      <c r="AE109" s="71">
        <f t="shared" si="35"/>
        <v>407001.53424000001</v>
      </c>
      <c r="AF109" s="71">
        <v>0.7</v>
      </c>
      <c r="AG109" s="190">
        <v>519134.61</v>
      </c>
      <c r="AH109" s="71">
        <f t="shared" si="36"/>
        <v>363394.22699999996</v>
      </c>
      <c r="AI109" s="71">
        <f t="shared" si="37"/>
        <v>407001.53424000001</v>
      </c>
      <c r="AJ109" s="19">
        <v>0</v>
      </c>
      <c r="AK109" s="19">
        <v>0</v>
      </c>
      <c r="AL109" s="19">
        <v>0</v>
      </c>
      <c r="AM109" s="19">
        <v>0</v>
      </c>
      <c r="AN109" s="19">
        <v>0</v>
      </c>
      <c r="AO109" s="19">
        <v>0</v>
      </c>
      <c r="AP109" s="19">
        <v>0</v>
      </c>
      <c r="AQ109" s="19">
        <v>0</v>
      </c>
      <c r="AR109" s="19">
        <v>0</v>
      </c>
      <c r="AS109" s="19">
        <v>0</v>
      </c>
      <c r="AT109" s="19">
        <v>0</v>
      </c>
      <c r="AU109" s="19">
        <v>0</v>
      </c>
      <c r="AV109" s="64">
        <f t="shared" si="38"/>
        <v>1.4</v>
      </c>
      <c r="AW109" s="41">
        <v>0</v>
      </c>
      <c r="AX109" s="41">
        <f t="shared" si="28"/>
        <v>0</v>
      </c>
      <c r="AY109" s="4" t="s">
        <v>203</v>
      </c>
      <c r="AZ109" s="25"/>
      <c r="BA109" s="25"/>
      <c r="BB109" s="44"/>
      <c r="BC109" s="12" t="s">
        <v>444</v>
      </c>
      <c r="BD109" s="12" t="s">
        <v>444</v>
      </c>
      <c r="BE109" s="44"/>
      <c r="BF109" s="44"/>
      <c r="BG109" s="44"/>
      <c r="BH109" s="44"/>
      <c r="BI109" s="44"/>
      <c r="BJ109" s="87"/>
      <c r="BK109" s="87"/>
    </row>
    <row r="110" spans="1:63" s="164" customFormat="1" ht="12.95" customHeight="1" x14ac:dyDescent="0.25">
      <c r="A110" s="66" t="s">
        <v>405</v>
      </c>
      <c r="B110" s="111"/>
      <c r="C110" s="191" t="s">
        <v>572</v>
      </c>
      <c r="D110" s="111"/>
      <c r="E110" s="211"/>
      <c r="F110" s="68" t="s">
        <v>442</v>
      </c>
      <c r="G110" s="68" t="s">
        <v>407</v>
      </c>
      <c r="H110" s="12" t="s">
        <v>443</v>
      </c>
      <c r="I110" s="25" t="s">
        <v>143</v>
      </c>
      <c r="J110" s="1" t="s">
        <v>149</v>
      </c>
      <c r="K110" s="25" t="s">
        <v>196</v>
      </c>
      <c r="L110" s="24">
        <v>30</v>
      </c>
      <c r="M110" s="69" t="s">
        <v>197</v>
      </c>
      <c r="N110" s="70" t="s">
        <v>365</v>
      </c>
      <c r="O110" s="1" t="s">
        <v>166</v>
      </c>
      <c r="P110" s="25" t="s">
        <v>125</v>
      </c>
      <c r="Q110" s="24" t="s">
        <v>122</v>
      </c>
      <c r="R110" s="25" t="s">
        <v>200</v>
      </c>
      <c r="S110" s="25" t="s">
        <v>201</v>
      </c>
      <c r="T110" s="24"/>
      <c r="U110" s="24" t="s">
        <v>398</v>
      </c>
      <c r="V110" s="24" t="s">
        <v>146</v>
      </c>
      <c r="W110" s="9">
        <v>30</v>
      </c>
      <c r="X110" s="9">
        <v>60</v>
      </c>
      <c r="Y110" s="16">
        <v>10</v>
      </c>
      <c r="Z110" s="86" t="s">
        <v>409</v>
      </c>
      <c r="AA110" s="5" t="s">
        <v>138</v>
      </c>
      <c r="AB110" s="102">
        <v>0.7</v>
      </c>
      <c r="AC110" s="192">
        <v>519134.61</v>
      </c>
      <c r="AD110" s="103">
        <f t="shared" ref="AD110" si="83">AB110*AC110</f>
        <v>363394.22699999996</v>
      </c>
      <c r="AE110" s="103">
        <f t="shared" si="35"/>
        <v>407001.53424000001</v>
      </c>
      <c r="AF110" s="104">
        <v>0.7</v>
      </c>
      <c r="AG110" s="192">
        <v>519134.61</v>
      </c>
      <c r="AH110" s="103">
        <f t="shared" ref="AH110" si="84">AF110*AG110</f>
        <v>363394.22699999996</v>
      </c>
      <c r="AI110" s="103">
        <f t="shared" si="37"/>
        <v>407001.53424000001</v>
      </c>
      <c r="AJ110" s="105">
        <v>0</v>
      </c>
      <c r="AK110" s="105">
        <v>0</v>
      </c>
      <c r="AL110" s="105">
        <v>0</v>
      </c>
      <c r="AM110" s="105">
        <v>0</v>
      </c>
      <c r="AN110" s="105">
        <v>0</v>
      </c>
      <c r="AO110" s="105">
        <v>0</v>
      </c>
      <c r="AP110" s="105">
        <v>0</v>
      </c>
      <c r="AQ110" s="105">
        <v>0</v>
      </c>
      <c r="AR110" s="105">
        <v>0</v>
      </c>
      <c r="AS110" s="105">
        <v>0</v>
      </c>
      <c r="AT110" s="105">
        <v>0</v>
      </c>
      <c r="AU110" s="105">
        <v>0</v>
      </c>
      <c r="AV110" s="106">
        <f t="shared" si="38"/>
        <v>1.4</v>
      </c>
      <c r="AW110" s="41">
        <v>0</v>
      </c>
      <c r="AX110" s="41">
        <f t="shared" si="28"/>
        <v>0</v>
      </c>
      <c r="AY110" s="107" t="s">
        <v>203</v>
      </c>
      <c r="AZ110" s="108"/>
      <c r="BA110" s="108"/>
      <c r="BB110" s="110"/>
      <c r="BC110" s="109" t="s">
        <v>444</v>
      </c>
      <c r="BD110" s="109" t="s">
        <v>444</v>
      </c>
      <c r="BE110" s="110"/>
      <c r="BF110" s="110"/>
      <c r="BG110" s="110"/>
      <c r="BH110" s="110"/>
      <c r="BI110" s="110"/>
      <c r="BJ110" s="87"/>
      <c r="BK110" s="27">
        <v>14</v>
      </c>
    </row>
    <row r="111" spans="1:63" s="187" customFormat="1" ht="12.95" customHeight="1" x14ac:dyDescent="0.25">
      <c r="A111" s="182" t="s">
        <v>405</v>
      </c>
      <c r="B111" s="158">
        <v>210023510</v>
      </c>
      <c r="C111" s="158" t="s">
        <v>680</v>
      </c>
      <c r="D111" s="158"/>
      <c r="E111" s="212"/>
      <c r="F111" s="193" t="s">
        <v>442</v>
      </c>
      <c r="G111" s="193" t="s">
        <v>407</v>
      </c>
      <c r="H111" s="193" t="s">
        <v>443</v>
      </c>
      <c r="I111" s="183" t="s">
        <v>143</v>
      </c>
      <c r="J111" s="152" t="s">
        <v>149</v>
      </c>
      <c r="K111" s="183" t="s">
        <v>196</v>
      </c>
      <c r="L111" s="182">
        <v>30</v>
      </c>
      <c r="M111" s="153" t="s">
        <v>197</v>
      </c>
      <c r="N111" s="194" t="s">
        <v>365</v>
      </c>
      <c r="O111" s="152" t="s">
        <v>166</v>
      </c>
      <c r="P111" s="183" t="s">
        <v>125</v>
      </c>
      <c r="Q111" s="182" t="s">
        <v>122</v>
      </c>
      <c r="R111" s="183" t="s">
        <v>200</v>
      </c>
      <c r="S111" s="183" t="s">
        <v>201</v>
      </c>
      <c r="T111" s="182"/>
      <c r="U111" s="182" t="s">
        <v>398</v>
      </c>
      <c r="V111" s="182" t="s">
        <v>146</v>
      </c>
      <c r="W111" s="193">
        <v>30</v>
      </c>
      <c r="X111" s="193">
        <v>60</v>
      </c>
      <c r="Y111" s="156">
        <v>10</v>
      </c>
      <c r="Z111" s="196" t="s">
        <v>409</v>
      </c>
      <c r="AA111" s="181" t="s">
        <v>138</v>
      </c>
      <c r="AB111" s="185">
        <v>0.54</v>
      </c>
      <c r="AC111" s="197">
        <v>513943.26</v>
      </c>
      <c r="AD111" s="185">
        <v>277529.36040000001</v>
      </c>
      <c r="AE111" s="185">
        <v>310832.88364800002</v>
      </c>
      <c r="AF111" s="185">
        <v>0.7</v>
      </c>
      <c r="AG111" s="185">
        <v>519134.61</v>
      </c>
      <c r="AH111" s="185">
        <v>363394.22699999996</v>
      </c>
      <c r="AI111" s="185">
        <v>407001.53424000001</v>
      </c>
      <c r="AJ111" s="186">
        <v>0</v>
      </c>
      <c r="AK111" s="186">
        <v>0</v>
      </c>
      <c r="AL111" s="186">
        <v>0</v>
      </c>
      <c r="AM111" s="186">
        <v>0</v>
      </c>
      <c r="AN111" s="186">
        <v>0</v>
      </c>
      <c r="AO111" s="186">
        <v>0</v>
      </c>
      <c r="AP111" s="186">
        <v>0</v>
      </c>
      <c r="AQ111" s="186">
        <v>0</v>
      </c>
      <c r="AR111" s="186">
        <v>0</v>
      </c>
      <c r="AS111" s="186">
        <v>0</v>
      </c>
      <c r="AT111" s="186">
        <v>0</v>
      </c>
      <c r="AU111" s="186">
        <v>0</v>
      </c>
      <c r="AV111" s="186">
        <f t="shared" si="38"/>
        <v>1.24</v>
      </c>
      <c r="AW111" s="185">
        <f t="shared" si="33"/>
        <v>640923.58739999996</v>
      </c>
      <c r="AX111" s="185">
        <f t="shared" si="28"/>
        <v>717834.41788800003</v>
      </c>
      <c r="AY111" s="158" t="s">
        <v>203</v>
      </c>
      <c r="AZ111" s="183"/>
      <c r="BA111" s="183"/>
      <c r="BB111" s="195"/>
      <c r="BC111" s="193" t="s">
        <v>444</v>
      </c>
      <c r="BD111" s="193" t="s">
        <v>444</v>
      </c>
      <c r="BE111" s="195"/>
      <c r="BF111" s="195"/>
      <c r="BG111" s="195"/>
      <c r="BH111" s="195"/>
      <c r="BI111" s="195"/>
      <c r="BJ111" s="87"/>
      <c r="BK111" s="32" t="s">
        <v>653</v>
      </c>
    </row>
    <row r="112" spans="1:63" s="164" customFormat="1" ht="12.95" customHeight="1" x14ac:dyDescent="0.25">
      <c r="A112" s="66" t="s">
        <v>405</v>
      </c>
      <c r="B112" s="72"/>
      <c r="C112" s="189" t="s">
        <v>490</v>
      </c>
      <c r="D112" s="72"/>
      <c r="E112" s="211"/>
      <c r="F112" s="68" t="s">
        <v>442</v>
      </c>
      <c r="G112" s="68" t="s">
        <v>407</v>
      </c>
      <c r="H112" s="12" t="s">
        <v>443</v>
      </c>
      <c r="I112" s="25" t="s">
        <v>143</v>
      </c>
      <c r="J112" s="1" t="s">
        <v>149</v>
      </c>
      <c r="K112" s="25" t="s">
        <v>196</v>
      </c>
      <c r="L112" s="24">
        <v>30</v>
      </c>
      <c r="M112" s="69" t="s">
        <v>197</v>
      </c>
      <c r="N112" s="70" t="s">
        <v>365</v>
      </c>
      <c r="O112" s="24" t="s">
        <v>126</v>
      </c>
      <c r="P112" s="25" t="s">
        <v>125</v>
      </c>
      <c r="Q112" s="24" t="s">
        <v>122</v>
      </c>
      <c r="R112" s="25" t="s">
        <v>200</v>
      </c>
      <c r="S112" s="25" t="s">
        <v>201</v>
      </c>
      <c r="T112" s="24"/>
      <c r="U112" s="24" t="s">
        <v>398</v>
      </c>
      <c r="V112" s="24" t="s">
        <v>146</v>
      </c>
      <c r="W112" s="9">
        <v>30</v>
      </c>
      <c r="X112" s="9">
        <v>60</v>
      </c>
      <c r="Y112" s="16">
        <v>10</v>
      </c>
      <c r="Z112" s="86" t="s">
        <v>409</v>
      </c>
      <c r="AA112" s="5" t="s">
        <v>138</v>
      </c>
      <c r="AB112" s="71">
        <v>0.6</v>
      </c>
      <c r="AC112" s="190">
        <v>907955.84</v>
      </c>
      <c r="AD112" s="71">
        <f t="shared" si="34"/>
        <v>544773.50399999996</v>
      </c>
      <c r="AE112" s="71">
        <f t="shared" si="35"/>
        <v>610146.32447999995</v>
      </c>
      <c r="AF112" s="71">
        <v>0.6</v>
      </c>
      <c r="AG112" s="190">
        <v>907955.85</v>
      </c>
      <c r="AH112" s="71">
        <f t="shared" si="36"/>
        <v>544773.51</v>
      </c>
      <c r="AI112" s="71">
        <f t="shared" si="37"/>
        <v>610146.33120000002</v>
      </c>
      <c r="AJ112" s="19">
        <v>0</v>
      </c>
      <c r="AK112" s="19">
        <v>0</v>
      </c>
      <c r="AL112" s="19">
        <v>0</v>
      </c>
      <c r="AM112" s="19">
        <v>0</v>
      </c>
      <c r="AN112" s="19">
        <v>0</v>
      </c>
      <c r="AO112" s="19">
        <v>0</v>
      </c>
      <c r="AP112" s="19">
        <v>0</v>
      </c>
      <c r="AQ112" s="19">
        <v>0</v>
      </c>
      <c r="AR112" s="19">
        <v>0</v>
      </c>
      <c r="AS112" s="19">
        <v>0</v>
      </c>
      <c r="AT112" s="19">
        <v>0</v>
      </c>
      <c r="AU112" s="19">
        <v>0</v>
      </c>
      <c r="AV112" s="64">
        <f t="shared" si="38"/>
        <v>1.2</v>
      </c>
      <c r="AW112" s="41">
        <v>0</v>
      </c>
      <c r="AX112" s="41">
        <f t="shared" si="28"/>
        <v>0</v>
      </c>
      <c r="AY112" s="4" t="s">
        <v>203</v>
      </c>
      <c r="AZ112" s="25"/>
      <c r="BA112" s="25"/>
      <c r="BB112" s="44"/>
      <c r="BC112" s="12" t="s">
        <v>445</v>
      </c>
      <c r="BD112" s="12" t="s">
        <v>445</v>
      </c>
      <c r="BE112" s="44"/>
      <c r="BF112" s="44"/>
      <c r="BG112" s="44"/>
      <c r="BH112" s="44"/>
      <c r="BI112" s="44"/>
      <c r="BJ112" s="87"/>
      <c r="BK112" s="87"/>
    </row>
    <row r="113" spans="1:63" s="164" customFormat="1" ht="12.95" customHeight="1" x14ac:dyDescent="0.25">
      <c r="A113" s="66" t="s">
        <v>405</v>
      </c>
      <c r="B113" s="111"/>
      <c r="C113" s="191" t="s">
        <v>573</v>
      </c>
      <c r="D113" s="111"/>
      <c r="E113" s="211"/>
      <c r="F113" s="68" t="s">
        <v>442</v>
      </c>
      <c r="G113" s="68" t="s">
        <v>407</v>
      </c>
      <c r="H113" s="12" t="s">
        <v>443</v>
      </c>
      <c r="I113" s="25" t="s">
        <v>143</v>
      </c>
      <c r="J113" s="1" t="s">
        <v>149</v>
      </c>
      <c r="K113" s="25" t="s">
        <v>196</v>
      </c>
      <c r="L113" s="24">
        <v>30</v>
      </c>
      <c r="M113" s="69" t="s">
        <v>197</v>
      </c>
      <c r="N113" s="70" t="s">
        <v>365</v>
      </c>
      <c r="O113" s="1" t="s">
        <v>166</v>
      </c>
      <c r="P113" s="25" t="s">
        <v>125</v>
      </c>
      <c r="Q113" s="24" t="s">
        <v>122</v>
      </c>
      <c r="R113" s="25" t="s">
        <v>200</v>
      </c>
      <c r="S113" s="25" t="s">
        <v>201</v>
      </c>
      <c r="T113" s="24"/>
      <c r="U113" s="24" t="s">
        <v>398</v>
      </c>
      <c r="V113" s="24" t="s">
        <v>146</v>
      </c>
      <c r="W113" s="9">
        <v>30</v>
      </c>
      <c r="X113" s="9">
        <v>60</v>
      </c>
      <c r="Y113" s="16">
        <v>10</v>
      </c>
      <c r="Z113" s="86" t="s">
        <v>409</v>
      </c>
      <c r="AA113" s="5" t="s">
        <v>138</v>
      </c>
      <c r="AB113" s="102">
        <v>0.6</v>
      </c>
      <c r="AC113" s="192">
        <v>907955.84</v>
      </c>
      <c r="AD113" s="103">
        <f t="shared" ref="AD113" si="85">AB113*AC113</f>
        <v>544773.50399999996</v>
      </c>
      <c r="AE113" s="103">
        <f t="shared" si="35"/>
        <v>610146.32447999995</v>
      </c>
      <c r="AF113" s="104">
        <v>0.6</v>
      </c>
      <c r="AG113" s="192">
        <v>907955.85</v>
      </c>
      <c r="AH113" s="103">
        <f t="shared" ref="AH113" si="86">AF113*AG113</f>
        <v>544773.51</v>
      </c>
      <c r="AI113" s="103">
        <f t="shared" si="37"/>
        <v>610146.33120000002</v>
      </c>
      <c r="AJ113" s="105">
        <v>0</v>
      </c>
      <c r="AK113" s="105">
        <v>0</v>
      </c>
      <c r="AL113" s="105">
        <v>0</v>
      </c>
      <c r="AM113" s="105">
        <v>0</v>
      </c>
      <c r="AN113" s="105">
        <v>0</v>
      </c>
      <c r="AO113" s="105">
        <v>0</v>
      </c>
      <c r="AP113" s="105">
        <v>0</v>
      </c>
      <c r="AQ113" s="105">
        <v>0</v>
      </c>
      <c r="AR113" s="105">
        <v>0</v>
      </c>
      <c r="AS113" s="105">
        <v>0</v>
      </c>
      <c r="AT113" s="105">
        <v>0</v>
      </c>
      <c r="AU113" s="105">
        <v>0</v>
      </c>
      <c r="AV113" s="106">
        <f t="shared" si="38"/>
        <v>1.2</v>
      </c>
      <c r="AW113" s="41">
        <v>0</v>
      </c>
      <c r="AX113" s="41">
        <f t="shared" si="28"/>
        <v>0</v>
      </c>
      <c r="AY113" s="107" t="s">
        <v>203</v>
      </c>
      <c r="AZ113" s="108"/>
      <c r="BA113" s="108"/>
      <c r="BB113" s="110"/>
      <c r="BC113" s="109" t="s">
        <v>445</v>
      </c>
      <c r="BD113" s="109" t="s">
        <v>445</v>
      </c>
      <c r="BE113" s="110"/>
      <c r="BF113" s="110"/>
      <c r="BG113" s="110"/>
      <c r="BH113" s="110"/>
      <c r="BI113" s="110"/>
      <c r="BJ113" s="87"/>
      <c r="BK113" s="27">
        <v>14</v>
      </c>
    </row>
    <row r="114" spans="1:63" s="187" customFormat="1" ht="12.95" customHeight="1" x14ac:dyDescent="0.25">
      <c r="A114" s="182" t="s">
        <v>405</v>
      </c>
      <c r="B114" s="158">
        <v>210023511</v>
      </c>
      <c r="C114" s="158" t="s">
        <v>681</v>
      </c>
      <c r="D114" s="158"/>
      <c r="E114" s="212"/>
      <c r="F114" s="193" t="s">
        <v>442</v>
      </c>
      <c r="G114" s="193" t="s">
        <v>407</v>
      </c>
      <c r="H114" s="193" t="s">
        <v>443</v>
      </c>
      <c r="I114" s="183" t="s">
        <v>143</v>
      </c>
      <c r="J114" s="152" t="s">
        <v>149</v>
      </c>
      <c r="K114" s="183" t="s">
        <v>196</v>
      </c>
      <c r="L114" s="182">
        <v>30</v>
      </c>
      <c r="M114" s="153" t="s">
        <v>197</v>
      </c>
      <c r="N114" s="194" t="s">
        <v>365</v>
      </c>
      <c r="O114" s="152" t="s">
        <v>166</v>
      </c>
      <c r="P114" s="183" t="s">
        <v>125</v>
      </c>
      <c r="Q114" s="182" t="s">
        <v>122</v>
      </c>
      <c r="R114" s="183" t="s">
        <v>200</v>
      </c>
      <c r="S114" s="183" t="s">
        <v>201</v>
      </c>
      <c r="T114" s="182"/>
      <c r="U114" s="182" t="s">
        <v>398</v>
      </c>
      <c r="V114" s="182" t="s">
        <v>146</v>
      </c>
      <c r="W114" s="193">
        <v>30</v>
      </c>
      <c r="X114" s="193">
        <v>60</v>
      </c>
      <c r="Y114" s="156">
        <v>10</v>
      </c>
      <c r="Z114" s="196" t="s">
        <v>409</v>
      </c>
      <c r="AA114" s="181" t="s">
        <v>138</v>
      </c>
      <c r="AB114" s="185">
        <v>0.8</v>
      </c>
      <c r="AC114" s="197">
        <v>898876.29</v>
      </c>
      <c r="AD114" s="185">
        <v>719101.03200000012</v>
      </c>
      <c r="AE114" s="185">
        <v>805393.15584000025</v>
      </c>
      <c r="AF114" s="185">
        <v>0.6</v>
      </c>
      <c r="AG114" s="185">
        <v>907955.85</v>
      </c>
      <c r="AH114" s="185">
        <v>544773.51</v>
      </c>
      <c r="AI114" s="185">
        <v>610146.33120000002</v>
      </c>
      <c r="AJ114" s="186">
        <v>0</v>
      </c>
      <c r="AK114" s="186">
        <v>0</v>
      </c>
      <c r="AL114" s="186">
        <v>0</v>
      </c>
      <c r="AM114" s="186">
        <v>0</v>
      </c>
      <c r="AN114" s="186">
        <v>0</v>
      </c>
      <c r="AO114" s="186">
        <v>0</v>
      </c>
      <c r="AP114" s="186">
        <v>0</v>
      </c>
      <c r="AQ114" s="186">
        <v>0</v>
      </c>
      <c r="AR114" s="186">
        <v>0</v>
      </c>
      <c r="AS114" s="186">
        <v>0</v>
      </c>
      <c r="AT114" s="186">
        <v>0</v>
      </c>
      <c r="AU114" s="186">
        <v>0</v>
      </c>
      <c r="AV114" s="186">
        <f t="shared" si="38"/>
        <v>1.4</v>
      </c>
      <c r="AW114" s="185">
        <f t="shared" si="33"/>
        <v>1263874.5420000001</v>
      </c>
      <c r="AX114" s="185">
        <f t="shared" si="28"/>
        <v>1415539.4870400003</v>
      </c>
      <c r="AY114" s="158" t="s">
        <v>203</v>
      </c>
      <c r="AZ114" s="183"/>
      <c r="BA114" s="183"/>
      <c r="BB114" s="195"/>
      <c r="BC114" s="193" t="s">
        <v>445</v>
      </c>
      <c r="BD114" s="193" t="s">
        <v>445</v>
      </c>
      <c r="BE114" s="195"/>
      <c r="BF114" s="195"/>
      <c r="BG114" s="195"/>
      <c r="BH114" s="195"/>
      <c r="BI114" s="195"/>
      <c r="BJ114" s="87"/>
      <c r="BK114" s="32" t="s">
        <v>653</v>
      </c>
    </row>
    <row r="115" spans="1:63" s="164" customFormat="1" ht="12.95" customHeight="1" x14ac:dyDescent="0.25">
      <c r="A115" s="66" t="s">
        <v>405</v>
      </c>
      <c r="B115" s="72"/>
      <c r="C115" s="189" t="s">
        <v>491</v>
      </c>
      <c r="D115" s="72"/>
      <c r="E115" s="211"/>
      <c r="F115" s="68" t="s">
        <v>406</v>
      </c>
      <c r="G115" s="68" t="s">
        <v>407</v>
      </c>
      <c r="H115" s="12" t="s">
        <v>408</v>
      </c>
      <c r="I115" s="25" t="s">
        <v>143</v>
      </c>
      <c r="J115" s="1" t="s">
        <v>149</v>
      </c>
      <c r="K115" s="25" t="s">
        <v>196</v>
      </c>
      <c r="L115" s="24">
        <v>30</v>
      </c>
      <c r="M115" s="69" t="s">
        <v>197</v>
      </c>
      <c r="N115" s="70" t="s">
        <v>365</v>
      </c>
      <c r="O115" s="24" t="s">
        <v>126</v>
      </c>
      <c r="P115" s="25" t="s">
        <v>125</v>
      </c>
      <c r="Q115" s="24" t="s">
        <v>122</v>
      </c>
      <c r="R115" s="25" t="s">
        <v>200</v>
      </c>
      <c r="S115" s="25" t="s">
        <v>201</v>
      </c>
      <c r="T115" s="24"/>
      <c r="U115" s="24" t="s">
        <v>398</v>
      </c>
      <c r="V115" s="24" t="s">
        <v>146</v>
      </c>
      <c r="W115" s="9">
        <v>30</v>
      </c>
      <c r="X115" s="9">
        <v>60</v>
      </c>
      <c r="Y115" s="16">
        <v>10</v>
      </c>
      <c r="Z115" s="86" t="s">
        <v>409</v>
      </c>
      <c r="AA115" s="5" t="s">
        <v>138</v>
      </c>
      <c r="AB115" s="71">
        <v>0.16</v>
      </c>
      <c r="AC115" s="190">
        <v>620081.28</v>
      </c>
      <c r="AD115" s="71">
        <f t="shared" si="34"/>
        <v>99213.00480000001</v>
      </c>
      <c r="AE115" s="71">
        <f t="shared" si="35"/>
        <v>111118.56537600003</v>
      </c>
      <c r="AF115" s="71">
        <v>0.16</v>
      </c>
      <c r="AG115" s="190">
        <v>620081.28</v>
      </c>
      <c r="AH115" s="71">
        <f t="shared" si="36"/>
        <v>99213.00480000001</v>
      </c>
      <c r="AI115" s="71">
        <f t="shared" si="37"/>
        <v>111118.56537600003</v>
      </c>
      <c r="AJ115" s="19">
        <v>0</v>
      </c>
      <c r="AK115" s="19">
        <v>0</v>
      </c>
      <c r="AL115" s="19">
        <v>0</v>
      </c>
      <c r="AM115" s="19">
        <v>0</v>
      </c>
      <c r="AN115" s="19">
        <v>0</v>
      </c>
      <c r="AO115" s="19">
        <v>0</v>
      </c>
      <c r="AP115" s="19">
        <v>0</v>
      </c>
      <c r="AQ115" s="19">
        <v>0</v>
      </c>
      <c r="AR115" s="19">
        <v>0</v>
      </c>
      <c r="AS115" s="19">
        <v>0</v>
      </c>
      <c r="AT115" s="19">
        <v>0</v>
      </c>
      <c r="AU115" s="19">
        <v>0</v>
      </c>
      <c r="AV115" s="64">
        <f t="shared" si="38"/>
        <v>0.32</v>
      </c>
      <c r="AW115" s="41">
        <v>0</v>
      </c>
      <c r="AX115" s="41">
        <f t="shared" si="28"/>
        <v>0</v>
      </c>
      <c r="AY115" s="4" t="s">
        <v>203</v>
      </c>
      <c r="AZ115" s="25"/>
      <c r="BA115" s="25"/>
      <c r="BB115" s="44"/>
      <c r="BC115" s="12" t="s">
        <v>446</v>
      </c>
      <c r="BD115" s="12" t="s">
        <v>446</v>
      </c>
      <c r="BE115" s="44"/>
      <c r="BF115" s="44"/>
      <c r="BG115" s="44"/>
      <c r="BH115" s="44"/>
      <c r="BI115" s="44"/>
      <c r="BJ115" s="87"/>
      <c r="BK115" s="87"/>
    </row>
    <row r="116" spans="1:63" s="164" customFormat="1" ht="12.95" customHeight="1" x14ac:dyDescent="0.25">
      <c r="A116" s="66" t="s">
        <v>405</v>
      </c>
      <c r="B116" s="111"/>
      <c r="C116" s="191" t="s">
        <v>574</v>
      </c>
      <c r="D116" s="111"/>
      <c r="E116" s="211"/>
      <c r="F116" s="68" t="s">
        <v>406</v>
      </c>
      <c r="G116" s="68" t="s">
        <v>407</v>
      </c>
      <c r="H116" s="12" t="s">
        <v>408</v>
      </c>
      <c r="I116" s="25" t="s">
        <v>143</v>
      </c>
      <c r="J116" s="1" t="s">
        <v>149</v>
      </c>
      <c r="K116" s="25" t="s">
        <v>196</v>
      </c>
      <c r="L116" s="24">
        <v>30</v>
      </c>
      <c r="M116" s="69" t="s">
        <v>197</v>
      </c>
      <c r="N116" s="70" t="s">
        <v>365</v>
      </c>
      <c r="O116" s="1" t="s">
        <v>166</v>
      </c>
      <c r="P116" s="25" t="s">
        <v>125</v>
      </c>
      <c r="Q116" s="24" t="s">
        <v>122</v>
      </c>
      <c r="R116" s="25" t="s">
        <v>200</v>
      </c>
      <c r="S116" s="25" t="s">
        <v>201</v>
      </c>
      <c r="T116" s="24"/>
      <c r="U116" s="24" t="s">
        <v>398</v>
      </c>
      <c r="V116" s="24" t="s">
        <v>146</v>
      </c>
      <c r="W116" s="9">
        <v>30</v>
      </c>
      <c r="X116" s="9">
        <v>60</v>
      </c>
      <c r="Y116" s="16">
        <v>10</v>
      </c>
      <c r="Z116" s="86" t="s">
        <v>409</v>
      </c>
      <c r="AA116" s="5" t="s">
        <v>138</v>
      </c>
      <c r="AB116" s="102">
        <v>0.16</v>
      </c>
      <c r="AC116" s="192">
        <v>620081.28</v>
      </c>
      <c r="AD116" s="103">
        <f t="shared" ref="AD116" si="87">AB116*AC116</f>
        <v>99213.00480000001</v>
      </c>
      <c r="AE116" s="103">
        <f t="shared" si="35"/>
        <v>111118.56537600003</v>
      </c>
      <c r="AF116" s="104">
        <v>0.16</v>
      </c>
      <c r="AG116" s="192">
        <v>620081.28</v>
      </c>
      <c r="AH116" s="103">
        <f t="shared" ref="AH116" si="88">AF116*AG116</f>
        <v>99213.00480000001</v>
      </c>
      <c r="AI116" s="103">
        <f t="shared" si="37"/>
        <v>111118.56537600003</v>
      </c>
      <c r="AJ116" s="105">
        <v>0</v>
      </c>
      <c r="AK116" s="105">
        <v>0</v>
      </c>
      <c r="AL116" s="105">
        <v>0</v>
      </c>
      <c r="AM116" s="105">
        <v>0</v>
      </c>
      <c r="AN116" s="105">
        <v>0</v>
      </c>
      <c r="AO116" s="105">
        <v>0</v>
      </c>
      <c r="AP116" s="105">
        <v>0</v>
      </c>
      <c r="AQ116" s="105">
        <v>0</v>
      </c>
      <c r="AR116" s="105">
        <v>0</v>
      </c>
      <c r="AS116" s="105">
        <v>0</v>
      </c>
      <c r="AT116" s="105">
        <v>0</v>
      </c>
      <c r="AU116" s="105">
        <v>0</v>
      </c>
      <c r="AV116" s="106">
        <f t="shared" si="38"/>
        <v>0.32</v>
      </c>
      <c r="AW116" s="201">
        <f t="shared" si="33"/>
        <v>198426.00960000002</v>
      </c>
      <c r="AX116" s="201">
        <f t="shared" si="28"/>
        <v>222237.13075200006</v>
      </c>
      <c r="AY116" s="107" t="s">
        <v>203</v>
      </c>
      <c r="AZ116" s="108"/>
      <c r="BA116" s="108"/>
      <c r="BB116" s="110"/>
      <c r="BC116" s="109" t="s">
        <v>446</v>
      </c>
      <c r="BD116" s="109" t="s">
        <v>446</v>
      </c>
      <c r="BE116" s="110"/>
      <c r="BF116" s="110"/>
      <c r="BG116" s="110"/>
      <c r="BH116" s="110"/>
      <c r="BI116" s="110"/>
      <c r="BJ116" s="87"/>
      <c r="BK116" s="27">
        <v>14</v>
      </c>
    </row>
    <row r="117" spans="1:63" s="164" customFormat="1" ht="12.95" customHeight="1" x14ac:dyDescent="0.25">
      <c r="A117" s="66" t="s">
        <v>405</v>
      </c>
      <c r="B117" s="72"/>
      <c r="C117" s="189" t="s">
        <v>492</v>
      </c>
      <c r="D117" s="72"/>
      <c r="E117" s="211"/>
      <c r="F117" s="68" t="s">
        <v>438</v>
      </c>
      <c r="G117" s="68" t="s">
        <v>407</v>
      </c>
      <c r="H117" s="12" t="s">
        <v>439</v>
      </c>
      <c r="I117" s="25" t="s">
        <v>143</v>
      </c>
      <c r="J117" s="1" t="s">
        <v>149</v>
      </c>
      <c r="K117" s="25" t="s">
        <v>196</v>
      </c>
      <c r="L117" s="24">
        <v>30</v>
      </c>
      <c r="M117" s="69" t="s">
        <v>197</v>
      </c>
      <c r="N117" s="70" t="s">
        <v>365</v>
      </c>
      <c r="O117" s="24" t="s">
        <v>126</v>
      </c>
      <c r="P117" s="25" t="s">
        <v>125</v>
      </c>
      <c r="Q117" s="24" t="s">
        <v>122</v>
      </c>
      <c r="R117" s="25" t="s">
        <v>200</v>
      </c>
      <c r="S117" s="25" t="s">
        <v>201</v>
      </c>
      <c r="T117" s="24"/>
      <c r="U117" s="24" t="s">
        <v>398</v>
      </c>
      <c r="V117" s="24" t="s">
        <v>146</v>
      </c>
      <c r="W117" s="9">
        <v>30</v>
      </c>
      <c r="X117" s="9">
        <v>60</v>
      </c>
      <c r="Y117" s="16">
        <v>10</v>
      </c>
      <c r="Z117" s="86" t="s">
        <v>409</v>
      </c>
      <c r="AA117" s="5" t="s">
        <v>138</v>
      </c>
      <c r="AB117" s="71">
        <v>0.55000000000000004</v>
      </c>
      <c r="AC117" s="190">
        <v>208713.3</v>
      </c>
      <c r="AD117" s="71">
        <f t="shared" si="34"/>
        <v>114792.315</v>
      </c>
      <c r="AE117" s="71">
        <f t="shared" si="35"/>
        <v>128567.39280000002</v>
      </c>
      <c r="AF117" s="71">
        <v>0.55000000000000004</v>
      </c>
      <c r="AG117" s="190">
        <v>208713.3</v>
      </c>
      <c r="AH117" s="71">
        <f t="shared" si="36"/>
        <v>114792.315</v>
      </c>
      <c r="AI117" s="71">
        <f t="shared" si="37"/>
        <v>128567.39280000002</v>
      </c>
      <c r="AJ117" s="19">
        <v>0</v>
      </c>
      <c r="AK117" s="19">
        <v>0</v>
      </c>
      <c r="AL117" s="19">
        <v>0</v>
      </c>
      <c r="AM117" s="19">
        <v>0</v>
      </c>
      <c r="AN117" s="19">
        <v>0</v>
      </c>
      <c r="AO117" s="19">
        <v>0</v>
      </c>
      <c r="AP117" s="19">
        <v>0</v>
      </c>
      <c r="AQ117" s="19">
        <v>0</v>
      </c>
      <c r="AR117" s="19">
        <v>0</v>
      </c>
      <c r="AS117" s="19">
        <v>0</v>
      </c>
      <c r="AT117" s="19">
        <v>0</v>
      </c>
      <c r="AU117" s="19">
        <v>0</v>
      </c>
      <c r="AV117" s="64">
        <f t="shared" si="38"/>
        <v>1.1000000000000001</v>
      </c>
      <c r="AW117" s="41">
        <v>0</v>
      </c>
      <c r="AX117" s="41">
        <f t="shared" si="28"/>
        <v>0</v>
      </c>
      <c r="AY117" s="4" t="s">
        <v>203</v>
      </c>
      <c r="AZ117" s="25"/>
      <c r="BA117" s="25"/>
      <c r="BB117" s="44"/>
      <c r="BC117" s="12" t="s">
        <v>447</v>
      </c>
      <c r="BD117" s="12" t="s">
        <v>447</v>
      </c>
      <c r="BE117" s="44"/>
      <c r="BF117" s="44"/>
      <c r="BG117" s="44"/>
      <c r="BH117" s="44"/>
      <c r="BI117" s="44"/>
      <c r="BJ117" s="87"/>
      <c r="BK117" s="87"/>
    </row>
    <row r="118" spans="1:63" s="164" customFormat="1" ht="12.95" customHeight="1" x14ac:dyDescent="0.25">
      <c r="A118" s="66" t="s">
        <v>405</v>
      </c>
      <c r="B118" s="111"/>
      <c r="C118" s="191" t="s">
        <v>575</v>
      </c>
      <c r="D118" s="111"/>
      <c r="E118" s="211"/>
      <c r="F118" s="68" t="s">
        <v>438</v>
      </c>
      <c r="G118" s="68" t="s">
        <v>407</v>
      </c>
      <c r="H118" s="12" t="s">
        <v>439</v>
      </c>
      <c r="I118" s="25" t="s">
        <v>143</v>
      </c>
      <c r="J118" s="1" t="s">
        <v>149</v>
      </c>
      <c r="K118" s="25" t="s">
        <v>196</v>
      </c>
      <c r="L118" s="24">
        <v>30</v>
      </c>
      <c r="M118" s="69" t="s">
        <v>197</v>
      </c>
      <c r="N118" s="70" t="s">
        <v>365</v>
      </c>
      <c r="O118" s="1" t="s">
        <v>166</v>
      </c>
      <c r="P118" s="25" t="s">
        <v>125</v>
      </c>
      <c r="Q118" s="24" t="s">
        <v>122</v>
      </c>
      <c r="R118" s="25" t="s">
        <v>200</v>
      </c>
      <c r="S118" s="25" t="s">
        <v>201</v>
      </c>
      <c r="T118" s="24"/>
      <c r="U118" s="24" t="s">
        <v>398</v>
      </c>
      <c r="V118" s="24" t="s">
        <v>146</v>
      </c>
      <c r="W118" s="9">
        <v>30</v>
      </c>
      <c r="X118" s="9">
        <v>60</v>
      </c>
      <c r="Y118" s="16">
        <v>10</v>
      </c>
      <c r="Z118" s="86" t="s">
        <v>409</v>
      </c>
      <c r="AA118" s="5" t="s">
        <v>138</v>
      </c>
      <c r="AB118" s="102">
        <v>0.55000000000000004</v>
      </c>
      <c r="AC118" s="192">
        <v>208713.3</v>
      </c>
      <c r="AD118" s="103">
        <f t="shared" ref="AD118" si="89">AB118*AC118</f>
        <v>114792.315</v>
      </c>
      <c r="AE118" s="103">
        <f t="shared" si="35"/>
        <v>128567.39280000002</v>
      </c>
      <c r="AF118" s="104">
        <v>0.55000000000000004</v>
      </c>
      <c r="AG118" s="192">
        <v>208713.3</v>
      </c>
      <c r="AH118" s="103">
        <f t="shared" ref="AH118" si="90">AF118*AG118</f>
        <v>114792.315</v>
      </c>
      <c r="AI118" s="103">
        <f t="shared" si="37"/>
        <v>128567.39280000002</v>
      </c>
      <c r="AJ118" s="105">
        <v>0</v>
      </c>
      <c r="AK118" s="105">
        <v>0</v>
      </c>
      <c r="AL118" s="105">
        <v>0</v>
      </c>
      <c r="AM118" s="105">
        <v>0</v>
      </c>
      <c r="AN118" s="105">
        <v>0</v>
      </c>
      <c r="AO118" s="105">
        <v>0</v>
      </c>
      <c r="AP118" s="105">
        <v>0</v>
      </c>
      <c r="AQ118" s="105">
        <v>0</v>
      </c>
      <c r="AR118" s="105">
        <v>0</v>
      </c>
      <c r="AS118" s="105">
        <v>0</v>
      </c>
      <c r="AT118" s="105">
        <v>0</v>
      </c>
      <c r="AU118" s="105">
        <v>0</v>
      </c>
      <c r="AV118" s="106">
        <f t="shared" si="38"/>
        <v>1.1000000000000001</v>
      </c>
      <c r="AW118" s="41">
        <v>0</v>
      </c>
      <c r="AX118" s="41">
        <f t="shared" si="28"/>
        <v>0</v>
      </c>
      <c r="AY118" s="107" t="s">
        <v>203</v>
      </c>
      <c r="AZ118" s="108"/>
      <c r="BA118" s="108"/>
      <c r="BB118" s="110"/>
      <c r="BC118" s="109" t="s">
        <v>447</v>
      </c>
      <c r="BD118" s="109" t="s">
        <v>447</v>
      </c>
      <c r="BE118" s="110"/>
      <c r="BF118" s="110"/>
      <c r="BG118" s="110"/>
      <c r="BH118" s="110"/>
      <c r="BI118" s="110"/>
      <c r="BJ118" s="87"/>
      <c r="BK118" s="27">
        <v>14</v>
      </c>
    </row>
    <row r="119" spans="1:63" s="187" customFormat="1" ht="12.95" customHeight="1" x14ac:dyDescent="0.25">
      <c r="A119" s="182" t="s">
        <v>405</v>
      </c>
      <c r="B119" s="158">
        <v>210030297</v>
      </c>
      <c r="C119" s="158" t="s">
        <v>682</v>
      </c>
      <c r="D119" s="158"/>
      <c r="E119" s="212"/>
      <c r="F119" s="193" t="s">
        <v>438</v>
      </c>
      <c r="G119" s="193" t="s">
        <v>407</v>
      </c>
      <c r="H119" s="193" t="s">
        <v>439</v>
      </c>
      <c r="I119" s="183" t="s">
        <v>143</v>
      </c>
      <c r="J119" s="152" t="s">
        <v>149</v>
      </c>
      <c r="K119" s="183" t="s">
        <v>196</v>
      </c>
      <c r="L119" s="182">
        <v>30</v>
      </c>
      <c r="M119" s="153" t="s">
        <v>197</v>
      </c>
      <c r="N119" s="194" t="s">
        <v>365</v>
      </c>
      <c r="O119" s="152" t="s">
        <v>166</v>
      </c>
      <c r="P119" s="183" t="s">
        <v>125</v>
      </c>
      <c r="Q119" s="182" t="s">
        <v>122</v>
      </c>
      <c r="R119" s="183" t="s">
        <v>200</v>
      </c>
      <c r="S119" s="183" t="s">
        <v>201</v>
      </c>
      <c r="T119" s="182"/>
      <c r="U119" s="182" t="s">
        <v>398</v>
      </c>
      <c r="V119" s="182" t="s">
        <v>146</v>
      </c>
      <c r="W119" s="193">
        <v>30</v>
      </c>
      <c r="X119" s="193">
        <v>60</v>
      </c>
      <c r="Y119" s="156">
        <v>10</v>
      </c>
      <c r="Z119" s="196" t="s">
        <v>409</v>
      </c>
      <c r="AA119" s="181" t="s">
        <v>138</v>
      </c>
      <c r="AB119" s="185">
        <v>0.69</v>
      </c>
      <c r="AC119" s="197">
        <v>206626.17</v>
      </c>
      <c r="AD119" s="185">
        <v>142572.05729999999</v>
      </c>
      <c r="AE119" s="185">
        <v>159680.704176</v>
      </c>
      <c r="AF119" s="185">
        <v>0.55000000000000004</v>
      </c>
      <c r="AG119" s="185">
        <v>208713.3</v>
      </c>
      <c r="AH119" s="185">
        <v>114792.315</v>
      </c>
      <c r="AI119" s="185">
        <v>128567.39280000002</v>
      </c>
      <c r="AJ119" s="186">
        <v>0</v>
      </c>
      <c r="AK119" s="186">
        <v>0</v>
      </c>
      <c r="AL119" s="186">
        <v>0</v>
      </c>
      <c r="AM119" s="186">
        <v>0</v>
      </c>
      <c r="AN119" s="186">
        <v>0</v>
      </c>
      <c r="AO119" s="186">
        <v>0</v>
      </c>
      <c r="AP119" s="186">
        <v>0</v>
      </c>
      <c r="AQ119" s="186">
        <v>0</v>
      </c>
      <c r="AR119" s="186">
        <v>0</v>
      </c>
      <c r="AS119" s="186">
        <v>0</v>
      </c>
      <c r="AT119" s="186">
        <v>0</v>
      </c>
      <c r="AU119" s="186">
        <v>0</v>
      </c>
      <c r="AV119" s="186">
        <f t="shared" si="38"/>
        <v>1.24</v>
      </c>
      <c r="AW119" s="185">
        <f t="shared" si="33"/>
        <v>257364.37229999999</v>
      </c>
      <c r="AX119" s="185">
        <f t="shared" si="28"/>
        <v>288248.096976</v>
      </c>
      <c r="AY119" s="158" t="s">
        <v>203</v>
      </c>
      <c r="AZ119" s="183"/>
      <c r="BA119" s="183"/>
      <c r="BB119" s="195"/>
      <c r="BC119" s="193" t="s">
        <v>447</v>
      </c>
      <c r="BD119" s="193" t="s">
        <v>447</v>
      </c>
      <c r="BE119" s="195"/>
      <c r="BF119" s="195"/>
      <c r="BG119" s="195"/>
      <c r="BH119" s="195"/>
      <c r="BI119" s="195"/>
      <c r="BJ119" s="87"/>
      <c r="BK119" s="32" t="s">
        <v>653</v>
      </c>
    </row>
    <row r="120" spans="1:63" s="164" customFormat="1" ht="12.95" customHeight="1" x14ac:dyDescent="0.25">
      <c r="A120" s="66" t="s">
        <v>405</v>
      </c>
      <c r="B120" s="72"/>
      <c r="C120" s="189" t="s">
        <v>493</v>
      </c>
      <c r="D120" s="72"/>
      <c r="E120" s="211"/>
      <c r="F120" s="68" t="s">
        <v>442</v>
      </c>
      <c r="G120" s="68" t="s">
        <v>407</v>
      </c>
      <c r="H120" s="12" t="s">
        <v>443</v>
      </c>
      <c r="I120" s="25" t="s">
        <v>143</v>
      </c>
      <c r="J120" s="1" t="s">
        <v>149</v>
      </c>
      <c r="K120" s="25" t="s">
        <v>196</v>
      </c>
      <c r="L120" s="24">
        <v>30</v>
      </c>
      <c r="M120" s="69" t="s">
        <v>197</v>
      </c>
      <c r="N120" s="70" t="s">
        <v>365</v>
      </c>
      <c r="O120" s="24" t="s">
        <v>126</v>
      </c>
      <c r="P120" s="25" t="s">
        <v>125</v>
      </c>
      <c r="Q120" s="24" t="s">
        <v>122</v>
      </c>
      <c r="R120" s="25" t="s">
        <v>200</v>
      </c>
      <c r="S120" s="25" t="s">
        <v>201</v>
      </c>
      <c r="T120" s="24"/>
      <c r="U120" s="24" t="s">
        <v>398</v>
      </c>
      <c r="V120" s="24" t="s">
        <v>146</v>
      </c>
      <c r="W120" s="9">
        <v>30</v>
      </c>
      <c r="X120" s="9">
        <v>60</v>
      </c>
      <c r="Y120" s="16">
        <v>10</v>
      </c>
      <c r="Z120" s="86" t="s">
        <v>409</v>
      </c>
      <c r="AA120" s="5" t="s">
        <v>138</v>
      </c>
      <c r="AB120" s="71">
        <v>0.4</v>
      </c>
      <c r="AC120" s="190">
        <v>3158727.06</v>
      </c>
      <c r="AD120" s="71">
        <f t="shared" si="34"/>
        <v>1263490.824</v>
      </c>
      <c r="AE120" s="71">
        <f t="shared" si="35"/>
        <v>1415109.7228800002</v>
      </c>
      <c r="AF120" s="71">
        <v>0.4</v>
      </c>
      <c r="AG120" s="190">
        <v>3158727.06</v>
      </c>
      <c r="AH120" s="71">
        <f t="shared" si="36"/>
        <v>1263490.824</v>
      </c>
      <c r="AI120" s="71">
        <f t="shared" si="37"/>
        <v>1415109.7228800002</v>
      </c>
      <c r="AJ120" s="19">
        <v>0</v>
      </c>
      <c r="AK120" s="19">
        <v>0</v>
      </c>
      <c r="AL120" s="19">
        <v>0</v>
      </c>
      <c r="AM120" s="19">
        <v>0</v>
      </c>
      <c r="AN120" s="19">
        <v>0</v>
      </c>
      <c r="AO120" s="19">
        <v>0</v>
      </c>
      <c r="AP120" s="19">
        <v>0</v>
      </c>
      <c r="AQ120" s="19">
        <v>0</v>
      </c>
      <c r="AR120" s="19">
        <v>0</v>
      </c>
      <c r="AS120" s="19">
        <v>0</v>
      </c>
      <c r="AT120" s="19">
        <v>0</v>
      </c>
      <c r="AU120" s="19">
        <v>0</v>
      </c>
      <c r="AV120" s="64">
        <f t="shared" si="38"/>
        <v>0.8</v>
      </c>
      <c r="AW120" s="41">
        <v>0</v>
      </c>
      <c r="AX120" s="41">
        <f t="shared" si="28"/>
        <v>0</v>
      </c>
      <c r="AY120" s="4" t="s">
        <v>203</v>
      </c>
      <c r="AZ120" s="25"/>
      <c r="BA120" s="25"/>
      <c r="BB120" s="44"/>
      <c r="BC120" s="12" t="s">
        <v>448</v>
      </c>
      <c r="BD120" s="12" t="s">
        <v>448</v>
      </c>
      <c r="BE120" s="44"/>
      <c r="BF120" s="44"/>
      <c r="BG120" s="44"/>
      <c r="BH120" s="44"/>
      <c r="BI120" s="44"/>
      <c r="BJ120" s="87"/>
      <c r="BK120" s="87"/>
    </row>
    <row r="121" spans="1:63" s="164" customFormat="1" ht="12.95" customHeight="1" x14ac:dyDescent="0.25">
      <c r="A121" s="66" t="s">
        <v>405</v>
      </c>
      <c r="B121" s="111"/>
      <c r="C121" s="191" t="s">
        <v>576</v>
      </c>
      <c r="D121" s="111"/>
      <c r="E121" s="211"/>
      <c r="F121" s="68" t="s">
        <v>442</v>
      </c>
      <c r="G121" s="68" t="s">
        <v>407</v>
      </c>
      <c r="H121" s="12" t="s">
        <v>443</v>
      </c>
      <c r="I121" s="25" t="s">
        <v>143</v>
      </c>
      <c r="J121" s="1" t="s">
        <v>149</v>
      </c>
      <c r="K121" s="25" t="s">
        <v>196</v>
      </c>
      <c r="L121" s="24">
        <v>30</v>
      </c>
      <c r="M121" s="69" t="s">
        <v>197</v>
      </c>
      <c r="N121" s="70" t="s">
        <v>365</v>
      </c>
      <c r="O121" s="1" t="s">
        <v>166</v>
      </c>
      <c r="P121" s="25" t="s">
        <v>125</v>
      </c>
      <c r="Q121" s="24" t="s">
        <v>122</v>
      </c>
      <c r="R121" s="25" t="s">
        <v>200</v>
      </c>
      <c r="S121" s="25" t="s">
        <v>201</v>
      </c>
      <c r="T121" s="24"/>
      <c r="U121" s="24" t="s">
        <v>398</v>
      </c>
      <c r="V121" s="24" t="s">
        <v>146</v>
      </c>
      <c r="W121" s="9">
        <v>30</v>
      </c>
      <c r="X121" s="9">
        <v>60</v>
      </c>
      <c r="Y121" s="16">
        <v>10</v>
      </c>
      <c r="Z121" s="86" t="s">
        <v>409</v>
      </c>
      <c r="AA121" s="5" t="s">
        <v>138</v>
      </c>
      <c r="AB121" s="102">
        <v>0.4</v>
      </c>
      <c r="AC121" s="192">
        <v>3158727.06</v>
      </c>
      <c r="AD121" s="103">
        <f t="shared" ref="AD121" si="91">AB121*AC121</f>
        <v>1263490.824</v>
      </c>
      <c r="AE121" s="103">
        <f t="shared" si="35"/>
        <v>1415109.7228800002</v>
      </c>
      <c r="AF121" s="104">
        <v>0.4</v>
      </c>
      <c r="AG121" s="192">
        <v>3158727.06</v>
      </c>
      <c r="AH121" s="103">
        <f t="shared" ref="AH121" si="92">AF121*AG121</f>
        <v>1263490.824</v>
      </c>
      <c r="AI121" s="103">
        <f t="shared" si="37"/>
        <v>1415109.7228800002</v>
      </c>
      <c r="AJ121" s="105">
        <v>0</v>
      </c>
      <c r="AK121" s="105">
        <v>0</v>
      </c>
      <c r="AL121" s="105">
        <v>0</v>
      </c>
      <c r="AM121" s="105">
        <v>0</v>
      </c>
      <c r="AN121" s="105">
        <v>0</v>
      </c>
      <c r="AO121" s="105">
        <v>0</v>
      </c>
      <c r="AP121" s="105">
        <v>0</v>
      </c>
      <c r="AQ121" s="105">
        <v>0</v>
      </c>
      <c r="AR121" s="105">
        <v>0</v>
      </c>
      <c r="AS121" s="105">
        <v>0</v>
      </c>
      <c r="AT121" s="105">
        <v>0</v>
      </c>
      <c r="AU121" s="105">
        <v>0</v>
      </c>
      <c r="AV121" s="106">
        <f t="shared" si="38"/>
        <v>0.8</v>
      </c>
      <c r="AW121" s="41">
        <v>0</v>
      </c>
      <c r="AX121" s="41">
        <f t="shared" si="28"/>
        <v>0</v>
      </c>
      <c r="AY121" s="107" t="s">
        <v>203</v>
      </c>
      <c r="AZ121" s="108"/>
      <c r="BA121" s="108"/>
      <c r="BB121" s="110"/>
      <c r="BC121" s="109" t="s">
        <v>448</v>
      </c>
      <c r="BD121" s="109" t="s">
        <v>448</v>
      </c>
      <c r="BE121" s="110"/>
      <c r="BF121" s="110"/>
      <c r="BG121" s="110"/>
      <c r="BH121" s="110"/>
      <c r="BI121" s="110"/>
      <c r="BJ121" s="87"/>
      <c r="BK121" s="27">
        <v>14</v>
      </c>
    </row>
    <row r="122" spans="1:63" s="187" customFormat="1" ht="12.95" customHeight="1" x14ac:dyDescent="0.25">
      <c r="A122" s="182" t="s">
        <v>405</v>
      </c>
      <c r="B122" s="158">
        <v>210032303</v>
      </c>
      <c r="C122" s="158" t="s">
        <v>683</v>
      </c>
      <c r="D122" s="158"/>
      <c r="E122" s="212"/>
      <c r="F122" s="193" t="s">
        <v>442</v>
      </c>
      <c r="G122" s="193" t="s">
        <v>407</v>
      </c>
      <c r="H122" s="193" t="s">
        <v>443</v>
      </c>
      <c r="I122" s="183" t="s">
        <v>143</v>
      </c>
      <c r="J122" s="152" t="s">
        <v>149</v>
      </c>
      <c r="K122" s="183" t="s">
        <v>196</v>
      </c>
      <c r="L122" s="182">
        <v>30</v>
      </c>
      <c r="M122" s="153" t="s">
        <v>197</v>
      </c>
      <c r="N122" s="194" t="s">
        <v>365</v>
      </c>
      <c r="O122" s="152" t="s">
        <v>166</v>
      </c>
      <c r="P122" s="183" t="s">
        <v>125</v>
      </c>
      <c r="Q122" s="182" t="s">
        <v>122</v>
      </c>
      <c r="R122" s="183" t="s">
        <v>200</v>
      </c>
      <c r="S122" s="183" t="s">
        <v>201</v>
      </c>
      <c r="T122" s="182"/>
      <c r="U122" s="182" t="s">
        <v>398</v>
      </c>
      <c r="V122" s="182" t="s">
        <v>146</v>
      </c>
      <c r="W122" s="193">
        <v>30</v>
      </c>
      <c r="X122" s="193">
        <v>60</v>
      </c>
      <c r="Y122" s="156">
        <v>10</v>
      </c>
      <c r="Z122" s="196" t="s">
        <v>409</v>
      </c>
      <c r="AA122" s="181" t="s">
        <v>138</v>
      </c>
      <c r="AB122" s="185">
        <v>0.8</v>
      </c>
      <c r="AC122" s="197">
        <v>3127139.79</v>
      </c>
      <c r="AD122" s="185">
        <v>2501711.8319999999</v>
      </c>
      <c r="AE122" s="185">
        <v>2801917.25184</v>
      </c>
      <c r="AF122" s="185">
        <v>0.4</v>
      </c>
      <c r="AG122" s="185">
        <v>2942347.64</v>
      </c>
      <c r="AH122" s="185">
        <v>1176939.0560000001</v>
      </c>
      <c r="AI122" s="185">
        <v>1318171.7427200002</v>
      </c>
      <c r="AJ122" s="186">
        <v>0</v>
      </c>
      <c r="AK122" s="186">
        <v>0</v>
      </c>
      <c r="AL122" s="186">
        <v>0</v>
      </c>
      <c r="AM122" s="186">
        <v>0</v>
      </c>
      <c r="AN122" s="186">
        <v>0</v>
      </c>
      <c r="AO122" s="186">
        <v>0</v>
      </c>
      <c r="AP122" s="186">
        <v>0</v>
      </c>
      <c r="AQ122" s="186">
        <v>0</v>
      </c>
      <c r="AR122" s="186">
        <v>0</v>
      </c>
      <c r="AS122" s="186">
        <v>0</v>
      </c>
      <c r="AT122" s="186">
        <v>0</v>
      </c>
      <c r="AU122" s="186">
        <v>0</v>
      </c>
      <c r="AV122" s="186">
        <f t="shared" si="38"/>
        <v>1.2000000000000002</v>
      </c>
      <c r="AW122" s="185">
        <f t="shared" si="33"/>
        <v>3678650.8880000003</v>
      </c>
      <c r="AX122" s="185">
        <f t="shared" si="28"/>
        <v>4120088.9945600005</v>
      </c>
      <c r="AY122" s="158" t="s">
        <v>203</v>
      </c>
      <c r="AZ122" s="183"/>
      <c r="BA122" s="183"/>
      <c r="BB122" s="195"/>
      <c r="BC122" s="193" t="s">
        <v>448</v>
      </c>
      <c r="BD122" s="193" t="s">
        <v>448</v>
      </c>
      <c r="BE122" s="195"/>
      <c r="BF122" s="195"/>
      <c r="BG122" s="195"/>
      <c r="BH122" s="195"/>
      <c r="BI122" s="195"/>
      <c r="BJ122" s="87"/>
      <c r="BK122" s="32" t="s">
        <v>653</v>
      </c>
    </row>
    <row r="123" spans="1:63" s="164" customFormat="1" ht="12.95" customHeight="1" x14ac:dyDescent="0.25">
      <c r="A123" s="66" t="s">
        <v>405</v>
      </c>
      <c r="B123" s="72"/>
      <c r="C123" s="189" t="s">
        <v>494</v>
      </c>
      <c r="D123" s="72"/>
      <c r="E123" s="211"/>
      <c r="F123" s="68" t="s">
        <v>442</v>
      </c>
      <c r="G123" s="68" t="s">
        <v>407</v>
      </c>
      <c r="H123" s="12" t="s">
        <v>443</v>
      </c>
      <c r="I123" s="25" t="s">
        <v>143</v>
      </c>
      <c r="J123" s="1" t="s">
        <v>149</v>
      </c>
      <c r="K123" s="25" t="s">
        <v>196</v>
      </c>
      <c r="L123" s="24">
        <v>30</v>
      </c>
      <c r="M123" s="69" t="s">
        <v>197</v>
      </c>
      <c r="N123" s="70" t="s">
        <v>365</v>
      </c>
      <c r="O123" s="24" t="s">
        <v>126</v>
      </c>
      <c r="P123" s="25" t="s">
        <v>125</v>
      </c>
      <c r="Q123" s="24" t="s">
        <v>122</v>
      </c>
      <c r="R123" s="25" t="s">
        <v>200</v>
      </c>
      <c r="S123" s="25" t="s">
        <v>201</v>
      </c>
      <c r="T123" s="24"/>
      <c r="U123" s="24" t="s">
        <v>398</v>
      </c>
      <c r="V123" s="24" t="s">
        <v>146</v>
      </c>
      <c r="W123" s="9">
        <v>30</v>
      </c>
      <c r="X123" s="9">
        <v>60</v>
      </c>
      <c r="Y123" s="16">
        <v>10</v>
      </c>
      <c r="Z123" s="86" t="s">
        <v>409</v>
      </c>
      <c r="AA123" s="5" t="s">
        <v>138</v>
      </c>
      <c r="AB123" s="71">
        <v>1.1499999999999999</v>
      </c>
      <c r="AC123" s="190">
        <v>490740.83</v>
      </c>
      <c r="AD123" s="71">
        <f t="shared" si="34"/>
        <v>564351.95449999999</v>
      </c>
      <c r="AE123" s="71">
        <f t="shared" si="35"/>
        <v>632074.18904000008</v>
      </c>
      <c r="AF123" s="71">
        <v>1.1499999999999999</v>
      </c>
      <c r="AG123" s="190">
        <v>490740.83</v>
      </c>
      <c r="AH123" s="71">
        <f t="shared" si="36"/>
        <v>564351.95449999999</v>
      </c>
      <c r="AI123" s="71">
        <f t="shared" si="37"/>
        <v>632074.18904000008</v>
      </c>
      <c r="AJ123" s="19">
        <v>0</v>
      </c>
      <c r="AK123" s="19">
        <v>0</v>
      </c>
      <c r="AL123" s="19">
        <v>0</v>
      </c>
      <c r="AM123" s="19">
        <v>0</v>
      </c>
      <c r="AN123" s="19">
        <v>0</v>
      </c>
      <c r="AO123" s="19">
        <v>0</v>
      </c>
      <c r="AP123" s="19">
        <v>0</v>
      </c>
      <c r="AQ123" s="19">
        <v>0</v>
      </c>
      <c r="AR123" s="19">
        <v>0</v>
      </c>
      <c r="AS123" s="19">
        <v>0</v>
      </c>
      <c r="AT123" s="19">
        <v>0</v>
      </c>
      <c r="AU123" s="19">
        <v>0</v>
      </c>
      <c r="AV123" s="64">
        <f t="shared" si="38"/>
        <v>2.2999999999999998</v>
      </c>
      <c r="AW123" s="41">
        <v>0</v>
      </c>
      <c r="AX123" s="41">
        <f t="shared" si="28"/>
        <v>0</v>
      </c>
      <c r="AY123" s="4" t="s">
        <v>203</v>
      </c>
      <c r="AZ123" s="25"/>
      <c r="BA123" s="25"/>
      <c r="BB123" s="44"/>
      <c r="BC123" s="12" t="s">
        <v>449</v>
      </c>
      <c r="BD123" s="12" t="s">
        <v>449</v>
      </c>
      <c r="BE123" s="44"/>
      <c r="BF123" s="44"/>
      <c r="BG123" s="44"/>
      <c r="BH123" s="44"/>
      <c r="BI123" s="44"/>
      <c r="BJ123" s="87"/>
      <c r="BK123" s="87"/>
    </row>
    <row r="124" spans="1:63" s="164" customFormat="1" ht="12.95" customHeight="1" x14ac:dyDescent="0.25">
      <c r="A124" s="66" t="s">
        <v>405</v>
      </c>
      <c r="B124" s="111"/>
      <c r="C124" s="191" t="s">
        <v>577</v>
      </c>
      <c r="D124" s="111"/>
      <c r="E124" s="211"/>
      <c r="F124" s="68" t="s">
        <v>442</v>
      </c>
      <c r="G124" s="68" t="s">
        <v>407</v>
      </c>
      <c r="H124" s="12" t="s">
        <v>443</v>
      </c>
      <c r="I124" s="25" t="s">
        <v>143</v>
      </c>
      <c r="J124" s="1" t="s">
        <v>149</v>
      </c>
      <c r="K124" s="25" t="s">
        <v>196</v>
      </c>
      <c r="L124" s="24">
        <v>30</v>
      </c>
      <c r="M124" s="69" t="s">
        <v>197</v>
      </c>
      <c r="N124" s="70" t="s">
        <v>365</v>
      </c>
      <c r="O124" s="1" t="s">
        <v>166</v>
      </c>
      <c r="P124" s="25" t="s">
        <v>125</v>
      </c>
      <c r="Q124" s="24" t="s">
        <v>122</v>
      </c>
      <c r="R124" s="25" t="s">
        <v>200</v>
      </c>
      <c r="S124" s="25" t="s">
        <v>201</v>
      </c>
      <c r="T124" s="24"/>
      <c r="U124" s="24" t="s">
        <v>398</v>
      </c>
      <c r="V124" s="24" t="s">
        <v>146</v>
      </c>
      <c r="W124" s="9">
        <v>30</v>
      </c>
      <c r="X124" s="9">
        <v>60</v>
      </c>
      <c r="Y124" s="16">
        <v>10</v>
      </c>
      <c r="Z124" s="86" t="s">
        <v>409</v>
      </c>
      <c r="AA124" s="5" t="s">
        <v>138</v>
      </c>
      <c r="AB124" s="102">
        <v>1.1499999999999999</v>
      </c>
      <c r="AC124" s="192">
        <v>490740.83</v>
      </c>
      <c r="AD124" s="103">
        <f t="shared" ref="AD124" si="93">AB124*AC124</f>
        <v>564351.95449999999</v>
      </c>
      <c r="AE124" s="103">
        <f t="shared" si="35"/>
        <v>632074.18904000008</v>
      </c>
      <c r="AF124" s="104">
        <v>1.1499999999999999</v>
      </c>
      <c r="AG124" s="192">
        <v>490740.83</v>
      </c>
      <c r="AH124" s="103">
        <f t="shared" ref="AH124" si="94">AF124*AG124</f>
        <v>564351.95449999999</v>
      </c>
      <c r="AI124" s="103">
        <f t="shared" si="37"/>
        <v>632074.18904000008</v>
      </c>
      <c r="AJ124" s="105">
        <v>0</v>
      </c>
      <c r="AK124" s="105">
        <v>0</v>
      </c>
      <c r="AL124" s="105">
        <v>0</v>
      </c>
      <c r="AM124" s="105">
        <v>0</v>
      </c>
      <c r="AN124" s="105">
        <v>0</v>
      </c>
      <c r="AO124" s="105">
        <v>0</v>
      </c>
      <c r="AP124" s="105">
        <v>0</v>
      </c>
      <c r="AQ124" s="105">
        <v>0</v>
      </c>
      <c r="AR124" s="105">
        <v>0</v>
      </c>
      <c r="AS124" s="105">
        <v>0</v>
      </c>
      <c r="AT124" s="105">
        <v>0</v>
      </c>
      <c r="AU124" s="105">
        <v>0</v>
      </c>
      <c r="AV124" s="106">
        <f t="shared" si="38"/>
        <v>2.2999999999999998</v>
      </c>
      <c r="AW124" s="41">
        <v>0</v>
      </c>
      <c r="AX124" s="41">
        <f t="shared" si="28"/>
        <v>0</v>
      </c>
      <c r="AY124" s="107" t="s">
        <v>203</v>
      </c>
      <c r="AZ124" s="108"/>
      <c r="BA124" s="108"/>
      <c r="BB124" s="110"/>
      <c r="BC124" s="109" t="s">
        <v>449</v>
      </c>
      <c r="BD124" s="109" t="s">
        <v>449</v>
      </c>
      <c r="BE124" s="110"/>
      <c r="BF124" s="110"/>
      <c r="BG124" s="110"/>
      <c r="BH124" s="110"/>
      <c r="BI124" s="110"/>
      <c r="BJ124" s="87"/>
      <c r="BK124" s="27">
        <v>14</v>
      </c>
    </row>
    <row r="125" spans="1:63" s="187" customFormat="1" ht="12.95" customHeight="1" x14ac:dyDescent="0.25">
      <c r="A125" s="182" t="s">
        <v>405</v>
      </c>
      <c r="B125" s="158">
        <v>210032304</v>
      </c>
      <c r="C125" s="158" t="s">
        <v>684</v>
      </c>
      <c r="D125" s="158"/>
      <c r="E125" s="212"/>
      <c r="F125" s="193" t="s">
        <v>442</v>
      </c>
      <c r="G125" s="193" t="s">
        <v>407</v>
      </c>
      <c r="H125" s="193" t="s">
        <v>443</v>
      </c>
      <c r="I125" s="183" t="s">
        <v>143</v>
      </c>
      <c r="J125" s="152" t="s">
        <v>149</v>
      </c>
      <c r="K125" s="183" t="s">
        <v>196</v>
      </c>
      <c r="L125" s="182">
        <v>30</v>
      </c>
      <c r="M125" s="153" t="s">
        <v>197</v>
      </c>
      <c r="N125" s="194" t="s">
        <v>365</v>
      </c>
      <c r="O125" s="152" t="s">
        <v>166</v>
      </c>
      <c r="P125" s="183" t="s">
        <v>125</v>
      </c>
      <c r="Q125" s="182" t="s">
        <v>122</v>
      </c>
      <c r="R125" s="183" t="s">
        <v>200</v>
      </c>
      <c r="S125" s="183" t="s">
        <v>201</v>
      </c>
      <c r="T125" s="182"/>
      <c r="U125" s="182" t="s">
        <v>398</v>
      </c>
      <c r="V125" s="182" t="s">
        <v>146</v>
      </c>
      <c r="W125" s="193">
        <v>30</v>
      </c>
      <c r="X125" s="193">
        <v>60</v>
      </c>
      <c r="Y125" s="156">
        <v>10</v>
      </c>
      <c r="Z125" s="196" t="s">
        <v>409</v>
      </c>
      <c r="AA125" s="181" t="s">
        <v>138</v>
      </c>
      <c r="AB125" s="185">
        <v>0.69</v>
      </c>
      <c r="AC125" s="197">
        <v>485833.42</v>
      </c>
      <c r="AD125" s="185">
        <v>335225.05979999999</v>
      </c>
      <c r="AE125" s="185">
        <v>375452.06697600003</v>
      </c>
      <c r="AF125" s="185">
        <v>1.1499999999999999</v>
      </c>
      <c r="AG125" s="185">
        <v>490740.83</v>
      </c>
      <c r="AH125" s="185">
        <v>564351.95449999999</v>
      </c>
      <c r="AI125" s="185">
        <v>632074.18904000008</v>
      </c>
      <c r="AJ125" s="186">
        <v>0</v>
      </c>
      <c r="AK125" s="186">
        <v>0</v>
      </c>
      <c r="AL125" s="186">
        <v>0</v>
      </c>
      <c r="AM125" s="186">
        <v>0</v>
      </c>
      <c r="AN125" s="186">
        <v>0</v>
      </c>
      <c r="AO125" s="186">
        <v>0</v>
      </c>
      <c r="AP125" s="186">
        <v>0</v>
      </c>
      <c r="AQ125" s="186">
        <v>0</v>
      </c>
      <c r="AR125" s="186">
        <v>0</v>
      </c>
      <c r="AS125" s="186">
        <v>0</v>
      </c>
      <c r="AT125" s="186">
        <v>0</v>
      </c>
      <c r="AU125" s="186">
        <v>0</v>
      </c>
      <c r="AV125" s="186">
        <f t="shared" si="38"/>
        <v>1.8399999999999999</v>
      </c>
      <c r="AW125" s="185">
        <f t="shared" si="33"/>
        <v>899577.01429999992</v>
      </c>
      <c r="AX125" s="185">
        <f t="shared" si="28"/>
        <v>1007526.2560160001</v>
      </c>
      <c r="AY125" s="158" t="s">
        <v>203</v>
      </c>
      <c r="AZ125" s="183"/>
      <c r="BA125" s="183"/>
      <c r="BB125" s="195"/>
      <c r="BC125" s="193" t="s">
        <v>449</v>
      </c>
      <c r="BD125" s="193" t="s">
        <v>449</v>
      </c>
      <c r="BE125" s="195"/>
      <c r="BF125" s="195"/>
      <c r="BG125" s="195"/>
      <c r="BH125" s="195"/>
      <c r="BI125" s="195"/>
      <c r="BJ125" s="87"/>
      <c r="BK125" s="32" t="s">
        <v>653</v>
      </c>
    </row>
    <row r="126" spans="1:63" s="164" customFormat="1" ht="12.95" customHeight="1" x14ac:dyDescent="0.25">
      <c r="A126" s="66" t="s">
        <v>405</v>
      </c>
      <c r="B126" s="72"/>
      <c r="C126" s="189" t="s">
        <v>495</v>
      </c>
      <c r="D126" s="72"/>
      <c r="E126" s="211"/>
      <c r="F126" s="68" t="s">
        <v>450</v>
      </c>
      <c r="G126" s="68" t="s">
        <v>407</v>
      </c>
      <c r="H126" s="12" t="s">
        <v>451</v>
      </c>
      <c r="I126" s="25" t="s">
        <v>143</v>
      </c>
      <c r="J126" s="1" t="s">
        <v>149</v>
      </c>
      <c r="K126" s="25" t="s">
        <v>196</v>
      </c>
      <c r="L126" s="24">
        <v>30</v>
      </c>
      <c r="M126" s="69" t="s">
        <v>197</v>
      </c>
      <c r="N126" s="70" t="s">
        <v>365</v>
      </c>
      <c r="O126" s="24" t="s">
        <v>126</v>
      </c>
      <c r="P126" s="25" t="s">
        <v>125</v>
      </c>
      <c r="Q126" s="24" t="s">
        <v>122</v>
      </c>
      <c r="R126" s="25" t="s">
        <v>200</v>
      </c>
      <c r="S126" s="25" t="s">
        <v>201</v>
      </c>
      <c r="T126" s="24"/>
      <c r="U126" s="24" t="s">
        <v>398</v>
      </c>
      <c r="V126" s="24" t="s">
        <v>146</v>
      </c>
      <c r="W126" s="9">
        <v>30</v>
      </c>
      <c r="X126" s="9">
        <v>60</v>
      </c>
      <c r="Y126" s="16">
        <v>10</v>
      </c>
      <c r="Z126" s="86" t="s">
        <v>409</v>
      </c>
      <c r="AA126" s="5" t="s">
        <v>138</v>
      </c>
      <c r="AB126" s="71">
        <v>0.2</v>
      </c>
      <c r="AC126" s="190">
        <v>1167422.25</v>
      </c>
      <c r="AD126" s="71">
        <f t="shared" si="34"/>
        <v>233484.45</v>
      </c>
      <c r="AE126" s="71">
        <f t="shared" si="35"/>
        <v>261502.58400000003</v>
      </c>
      <c r="AF126" s="71">
        <v>0.2</v>
      </c>
      <c r="AG126" s="190">
        <v>1167422.25</v>
      </c>
      <c r="AH126" s="71">
        <f t="shared" si="36"/>
        <v>233484.45</v>
      </c>
      <c r="AI126" s="71">
        <f t="shared" si="37"/>
        <v>261502.58400000003</v>
      </c>
      <c r="AJ126" s="19">
        <v>0</v>
      </c>
      <c r="AK126" s="19">
        <v>0</v>
      </c>
      <c r="AL126" s="19">
        <v>0</v>
      </c>
      <c r="AM126" s="19">
        <v>0</v>
      </c>
      <c r="AN126" s="19">
        <v>0</v>
      </c>
      <c r="AO126" s="19">
        <v>0</v>
      </c>
      <c r="AP126" s="19">
        <v>0</v>
      </c>
      <c r="AQ126" s="19">
        <v>0</v>
      </c>
      <c r="AR126" s="19">
        <v>0</v>
      </c>
      <c r="AS126" s="19">
        <v>0</v>
      </c>
      <c r="AT126" s="19">
        <v>0</v>
      </c>
      <c r="AU126" s="19">
        <v>0</v>
      </c>
      <c r="AV126" s="64">
        <f t="shared" si="38"/>
        <v>0.4</v>
      </c>
      <c r="AW126" s="41">
        <v>0</v>
      </c>
      <c r="AX126" s="41">
        <f t="shared" si="28"/>
        <v>0</v>
      </c>
      <c r="AY126" s="4" t="s">
        <v>203</v>
      </c>
      <c r="AZ126" s="25"/>
      <c r="BA126" s="25"/>
      <c r="BB126" s="44"/>
      <c r="BC126" s="12" t="s">
        <v>452</v>
      </c>
      <c r="BD126" s="12" t="s">
        <v>452</v>
      </c>
      <c r="BE126" s="44"/>
      <c r="BF126" s="44"/>
      <c r="BG126" s="44"/>
      <c r="BH126" s="44"/>
      <c r="BI126" s="44"/>
      <c r="BJ126" s="87"/>
      <c r="BK126" s="87"/>
    </row>
    <row r="127" spans="1:63" s="164" customFormat="1" ht="12.95" customHeight="1" x14ac:dyDescent="0.25">
      <c r="A127" s="66" t="s">
        <v>405</v>
      </c>
      <c r="B127" s="111"/>
      <c r="C127" s="191" t="s">
        <v>578</v>
      </c>
      <c r="D127" s="111"/>
      <c r="E127" s="211"/>
      <c r="F127" s="68" t="s">
        <v>450</v>
      </c>
      <c r="G127" s="68" t="s">
        <v>407</v>
      </c>
      <c r="H127" s="12" t="s">
        <v>451</v>
      </c>
      <c r="I127" s="25" t="s">
        <v>143</v>
      </c>
      <c r="J127" s="1" t="s">
        <v>149</v>
      </c>
      <c r="K127" s="25" t="s">
        <v>196</v>
      </c>
      <c r="L127" s="24">
        <v>30</v>
      </c>
      <c r="M127" s="69" t="s">
        <v>197</v>
      </c>
      <c r="N127" s="70" t="s">
        <v>365</v>
      </c>
      <c r="O127" s="1" t="s">
        <v>166</v>
      </c>
      <c r="P127" s="25" t="s">
        <v>125</v>
      </c>
      <c r="Q127" s="24" t="s">
        <v>122</v>
      </c>
      <c r="R127" s="25" t="s">
        <v>200</v>
      </c>
      <c r="S127" s="25" t="s">
        <v>201</v>
      </c>
      <c r="T127" s="24"/>
      <c r="U127" s="24" t="s">
        <v>398</v>
      </c>
      <c r="V127" s="24" t="s">
        <v>146</v>
      </c>
      <c r="W127" s="9">
        <v>30</v>
      </c>
      <c r="X127" s="9">
        <v>60</v>
      </c>
      <c r="Y127" s="16">
        <v>10</v>
      </c>
      <c r="Z127" s="86" t="s">
        <v>409</v>
      </c>
      <c r="AA127" s="5" t="s">
        <v>138</v>
      </c>
      <c r="AB127" s="102">
        <v>0.2</v>
      </c>
      <c r="AC127" s="192">
        <v>1167422.25</v>
      </c>
      <c r="AD127" s="103">
        <f t="shared" ref="AD127" si="95">AB127*AC127</f>
        <v>233484.45</v>
      </c>
      <c r="AE127" s="103">
        <f t="shared" si="35"/>
        <v>261502.58400000003</v>
      </c>
      <c r="AF127" s="104">
        <v>0.2</v>
      </c>
      <c r="AG127" s="192">
        <v>1167422.25</v>
      </c>
      <c r="AH127" s="103">
        <f t="shared" ref="AH127" si="96">AF127*AG127</f>
        <v>233484.45</v>
      </c>
      <c r="AI127" s="103">
        <f t="shared" si="37"/>
        <v>261502.58400000003</v>
      </c>
      <c r="AJ127" s="105">
        <v>0</v>
      </c>
      <c r="AK127" s="105">
        <v>0</v>
      </c>
      <c r="AL127" s="105">
        <v>0</v>
      </c>
      <c r="AM127" s="105">
        <v>0</v>
      </c>
      <c r="AN127" s="105">
        <v>0</v>
      </c>
      <c r="AO127" s="105">
        <v>0</v>
      </c>
      <c r="AP127" s="105">
        <v>0</v>
      </c>
      <c r="AQ127" s="105">
        <v>0</v>
      </c>
      <c r="AR127" s="105">
        <v>0</v>
      </c>
      <c r="AS127" s="105">
        <v>0</v>
      </c>
      <c r="AT127" s="105">
        <v>0</v>
      </c>
      <c r="AU127" s="105">
        <v>0</v>
      </c>
      <c r="AV127" s="106">
        <f t="shared" si="38"/>
        <v>0.4</v>
      </c>
      <c r="AW127" s="41">
        <v>0</v>
      </c>
      <c r="AX127" s="41">
        <f t="shared" si="28"/>
        <v>0</v>
      </c>
      <c r="AY127" s="107" t="s">
        <v>203</v>
      </c>
      <c r="AZ127" s="108"/>
      <c r="BA127" s="108"/>
      <c r="BB127" s="110"/>
      <c r="BC127" s="109" t="s">
        <v>452</v>
      </c>
      <c r="BD127" s="109" t="s">
        <v>452</v>
      </c>
      <c r="BE127" s="110"/>
      <c r="BF127" s="110"/>
      <c r="BG127" s="110"/>
      <c r="BH127" s="110"/>
      <c r="BI127" s="110"/>
      <c r="BJ127" s="87"/>
      <c r="BK127" s="27">
        <v>14</v>
      </c>
    </row>
    <row r="128" spans="1:63" s="187" customFormat="1" ht="12.95" customHeight="1" x14ac:dyDescent="0.25">
      <c r="A128" s="182" t="s">
        <v>405</v>
      </c>
      <c r="B128" s="158">
        <v>210035227</v>
      </c>
      <c r="C128" s="158" t="s">
        <v>685</v>
      </c>
      <c r="D128" s="158"/>
      <c r="E128" s="212"/>
      <c r="F128" s="193" t="s">
        <v>450</v>
      </c>
      <c r="G128" s="193" t="s">
        <v>407</v>
      </c>
      <c r="H128" s="193" t="s">
        <v>451</v>
      </c>
      <c r="I128" s="183" t="s">
        <v>143</v>
      </c>
      <c r="J128" s="152" t="s">
        <v>149</v>
      </c>
      <c r="K128" s="183" t="s">
        <v>196</v>
      </c>
      <c r="L128" s="182">
        <v>30</v>
      </c>
      <c r="M128" s="153" t="s">
        <v>197</v>
      </c>
      <c r="N128" s="194" t="s">
        <v>365</v>
      </c>
      <c r="O128" s="152" t="s">
        <v>166</v>
      </c>
      <c r="P128" s="183" t="s">
        <v>125</v>
      </c>
      <c r="Q128" s="182" t="s">
        <v>122</v>
      </c>
      <c r="R128" s="183" t="s">
        <v>200</v>
      </c>
      <c r="S128" s="183" t="s">
        <v>201</v>
      </c>
      <c r="T128" s="182"/>
      <c r="U128" s="182" t="s">
        <v>398</v>
      </c>
      <c r="V128" s="182" t="s">
        <v>146</v>
      </c>
      <c r="W128" s="193">
        <v>30</v>
      </c>
      <c r="X128" s="193">
        <v>60</v>
      </c>
      <c r="Y128" s="156">
        <v>10</v>
      </c>
      <c r="Z128" s="196" t="s">
        <v>409</v>
      </c>
      <c r="AA128" s="181" t="s">
        <v>138</v>
      </c>
      <c r="AB128" s="185">
        <v>0.03</v>
      </c>
      <c r="AC128" s="197">
        <v>1155748.03</v>
      </c>
      <c r="AD128" s="185">
        <v>34672.440900000001</v>
      </c>
      <c r="AE128" s="185">
        <v>38833.133808000006</v>
      </c>
      <c r="AF128" s="185">
        <v>0.2</v>
      </c>
      <c r="AG128" s="185">
        <v>1002928.8</v>
      </c>
      <c r="AH128" s="185">
        <v>200585.76</v>
      </c>
      <c r="AI128" s="185">
        <v>224656.05120000005</v>
      </c>
      <c r="AJ128" s="186">
        <v>0</v>
      </c>
      <c r="AK128" s="186">
        <v>0</v>
      </c>
      <c r="AL128" s="186">
        <v>0</v>
      </c>
      <c r="AM128" s="186">
        <v>0</v>
      </c>
      <c r="AN128" s="186">
        <v>0</v>
      </c>
      <c r="AO128" s="186">
        <v>0</v>
      </c>
      <c r="AP128" s="186">
        <v>0</v>
      </c>
      <c r="AQ128" s="186">
        <v>0</v>
      </c>
      <c r="AR128" s="186">
        <v>0</v>
      </c>
      <c r="AS128" s="186">
        <v>0</v>
      </c>
      <c r="AT128" s="186">
        <v>0</v>
      </c>
      <c r="AU128" s="186">
        <v>0</v>
      </c>
      <c r="AV128" s="186">
        <f t="shared" si="38"/>
        <v>0.23</v>
      </c>
      <c r="AW128" s="185">
        <f t="shared" si="33"/>
        <v>235258.2009</v>
      </c>
      <c r="AX128" s="185">
        <f t="shared" si="28"/>
        <v>263489.185008</v>
      </c>
      <c r="AY128" s="158" t="s">
        <v>203</v>
      </c>
      <c r="AZ128" s="183"/>
      <c r="BA128" s="183"/>
      <c r="BB128" s="195"/>
      <c r="BC128" s="193" t="s">
        <v>452</v>
      </c>
      <c r="BD128" s="193" t="s">
        <v>452</v>
      </c>
      <c r="BE128" s="195"/>
      <c r="BF128" s="195"/>
      <c r="BG128" s="195"/>
      <c r="BH128" s="195"/>
      <c r="BI128" s="195"/>
      <c r="BJ128" s="87"/>
      <c r="BK128" s="32" t="s">
        <v>653</v>
      </c>
    </row>
    <row r="129" spans="1:63" s="164" customFormat="1" ht="12.95" customHeight="1" x14ac:dyDescent="0.25">
      <c r="A129" s="66" t="s">
        <v>405</v>
      </c>
      <c r="B129" s="72"/>
      <c r="C129" s="189" t="s">
        <v>496</v>
      </c>
      <c r="D129" s="72"/>
      <c r="E129" s="211"/>
      <c r="F129" s="68" t="s">
        <v>453</v>
      </c>
      <c r="G129" s="68" t="s">
        <v>407</v>
      </c>
      <c r="H129" s="12" t="s">
        <v>454</v>
      </c>
      <c r="I129" s="25" t="s">
        <v>143</v>
      </c>
      <c r="J129" s="1" t="s">
        <v>149</v>
      </c>
      <c r="K129" s="25" t="s">
        <v>196</v>
      </c>
      <c r="L129" s="24">
        <v>30</v>
      </c>
      <c r="M129" s="69" t="s">
        <v>197</v>
      </c>
      <c r="N129" s="70" t="s">
        <v>365</v>
      </c>
      <c r="O129" s="24" t="s">
        <v>126</v>
      </c>
      <c r="P129" s="25" t="s">
        <v>125</v>
      </c>
      <c r="Q129" s="24" t="s">
        <v>122</v>
      </c>
      <c r="R129" s="25" t="s">
        <v>200</v>
      </c>
      <c r="S129" s="25" t="s">
        <v>201</v>
      </c>
      <c r="T129" s="24"/>
      <c r="U129" s="24" t="s">
        <v>398</v>
      </c>
      <c r="V129" s="24" t="s">
        <v>146</v>
      </c>
      <c r="W129" s="9">
        <v>30</v>
      </c>
      <c r="X129" s="9">
        <v>60</v>
      </c>
      <c r="Y129" s="16">
        <v>10</v>
      </c>
      <c r="Z129" s="86" t="s">
        <v>409</v>
      </c>
      <c r="AA129" s="5" t="s">
        <v>138</v>
      </c>
      <c r="AB129" s="71">
        <v>0.1</v>
      </c>
      <c r="AC129" s="190">
        <v>347450.49</v>
      </c>
      <c r="AD129" s="71">
        <f t="shared" si="34"/>
        <v>34745.048999999999</v>
      </c>
      <c r="AE129" s="71">
        <f t="shared" si="35"/>
        <v>38914.454880000005</v>
      </c>
      <c r="AF129" s="71">
        <v>0.1</v>
      </c>
      <c r="AG129" s="190">
        <v>347450.49</v>
      </c>
      <c r="AH129" s="71">
        <f t="shared" si="36"/>
        <v>34745.048999999999</v>
      </c>
      <c r="AI129" s="71">
        <f t="shared" si="37"/>
        <v>38914.454880000005</v>
      </c>
      <c r="AJ129" s="19">
        <v>0</v>
      </c>
      <c r="AK129" s="19">
        <v>0</v>
      </c>
      <c r="AL129" s="19">
        <v>0</v>
      </c>
      <c r="AM129" s="19">
        <v>0</v>
      </c>
      <c r="AN129" s="19">
        <v>0</v>
      </c>
      <c r="AO129" s="19">
        <v>0</v>
      </c>
      <c r="AP129" s="19">
        <v>0</v>
      </c>
      <c r="AQ129" s="19">
        <v>0</v>
      </c>
      <c r="AR129" s="19">
        <v>0</v>
      </c>
      <c r="AS129" s="19">
        <v>0</v>
      </c>
      <c r="AT129" s="19">
        <v>0</v>
      </c>
      <c r="AU129" s="19">
        <v>0</v>
      </c>
      <c r="AV129" s="64">
        <f t="shared" si="38"/>
        <v>0.2</v>
      </c>
      <c r="AW129" s="41">
        <v>0</v>
      </c>
      <c r="AX129" s="41">
        <f t="shared" si="28"/>
        <v>0</v>
      </c>
      <c r="AY129" s="4" t="s">
        <v>203</v>
      </c>
      <c r="AZ129" s="25"/>
      <c r="BA129" s="25"/>
      <c r="BB129" s="44"/>
      <c r="BC129" s="12" t="s">
        <v>455</v>
      </c>
      <c r="BD129" s="12" t="s">
        <v>455</v>
      </c>
      <c r="BE129" s="44"/>
      <c r="BF129" s="44"/>
      <c r="BG129" s="44"/>
      <c r="BH129" s="44"/>
      <c r="BI129" s="44"/>
      <c r="BJ129" s="87"/>
      <c r="BK129" s="87"/>
    </row>
    <row r="130" spans="1:63" s="164" customFormat="1" ht="12.95" customHeight="1" x14ac:dyDescent="0.25">
      <c r="A130" s="66" t="s">
        <v>405</v>
      </c>
      <c r="B130" s="111"/>
      <c r="C130" s="191" t="s">
        <v>579</v>
      </c>
      <c r="D130" s="111"/>
      <c r="E130" s="211"/>
      <c r="F130" s="68" t="s">
        <v>453</v>
      </c>
      <c r="G130" s="68" t="s">
        <v>407</v>
      </c>
      <c r="H130" s="12" t="s">
        <v>454</v>
      </c>
      <c r="I130" s="25" t="s">
        <v>143</v>
      </c>
      <c r="J130" s="1" t="s">
        <v>149</v>
      </c>
      <c r="K130" s="25" t="s">
        <v>196</v>
      </c>
      <c r="L130" s="24">
        <v>30</v>
      </c>
      <c r="M130" s="69" t="s">
        <v>197</v>
      </c>
      <c r="N130" s="70" t="s">
        <v>365</v>
      </c>
      <c r="O130" s="1" t="s">
        <v>166</v>
      </c>
      <c r="P130" s="25" t="s">
        <v>125</v>
      </c>
      <c r="Q130" s="24" t="s">
        <v>122</v>
      </c>
      <c r="R130" s="25" t="s">
        <v>200</v>
      </c>
      <c r="S130" s="25" t="s">
        <v>201</v>
      </c>
      <c r="T130" s="24"/>
      <c r="U130" s="24" t="s">
        <v>398</v>
      </c>
      <c r="V130" s="24" t="s">
        <v>146</v>
      </c>
      <c r="W130" s="9">
        <v>30</v>
      </c>
      <c r="X130" s="9">
        <v>60</v>
      </c>
      <c r="Y130" s="16">
        <v>10</v>
      </c>
      <c r="Z130" s="86" t="s">
        <v>409</v>
      </c>
      <c r="AA130" s="5" t="s">
        <v>138</v>
      </c>
      <c r="AB130" s="102">
        <v>0.1</v>
      </c>
      <c r="AC130" s="192">
        <v>347450.49</v>
      </c>
      <c r="AD130" s="103">
        <f t="shared" ref="AD130" si="97">AB130*AC130</f>
        <v>34745.048999999999</v>
      </c>
      <c r="AE130" s="103">
        <f t="shared" si="35"/>
        <v>38914.454880000005</v>
      </c>
      <c r="AF130" s="104">
        <v>0.1</v>
      </c>
      <c r="AG130" s="192">
        <v>347450.49</v>
      </c>
      <c r="AH130" s="103">
        <f t="shared" ref="AH130" si="98">AF130*AG130</f>
        <v>34745.048999999999</v>
      </c>
      <c r="AI130" s="103">
        <f t="shared" si="37"/>
        <v>38914.454880000005</v>
      </c>
      <c r="AJ130" s="105">
        <v>0</v>
      </c>
      <c r="AK130" s="105">
        <v>0</v>
      </c>
      <c r="AL130" s="105">
        <v>0</v>
      </c>
      <c r="AM130" s="105">
        <v>0</v>
      </c>
      <c r="AN130" s="105">
        <v>0</v>
      </c>
      <c r="AO130" s="105">
        <v>0</v>
      </c>
      <c r="AP130" s="105">
        <v>0</v>
      </c>
      <c r="AQ130" s="105">
        <v>0</v>
      </c>
      <c r="AR130" s="105">
        <v>0</v>
      </c>
      <c r="AS130" s="105">
        <v>0</v>
      </c>
      <c r="AT130" s="105">
        <v>0</v>
      </c>
      <c r="AU130" s="105">
        <v>0</v>
      </c>
      <c r="AV130" s="106">
        <f t="shared" si="38"/>
        <v>0.2</v>
      </c>
      <c r="AW130" s="41">
        <v>0</v>
      </c>
      <c r="AX130" s="41">
        <f t="shared" si="28"/>
        <v>0</v>
      </c>
      <c r="AY130" s="107" t="s">
        <v>203</v>
      </c>
      <c r="AZ130" s="108"/>
      <c r="BA130" s="108"/>
      <c r="BB130" s="110"/>
      <c r="BC130" s="109" t="s">
        <v>455</v>
      </c>
      <c r="BD130" s="109" t="s">
        <v>455</v>
      </c>
      <c r="BE130" s="110"/>
      <c r="BF130" s="110"/>
      <c r="BG130" s="110"/>
      <c r="BH130" s="110"/>
      <c r="BI130" s="110"/>
      <c r="BJ130" s="87"/>
      <c r="BK130" s="27">
        <v>14</v>
      </c>
    </row>
    <row r="131" spans="1:63" s="187" customFormat="1" ht="12.95" customHeight="1" x14ac:dyDescent="0.25">
      <c r="A131" s="182" t="s">
        <v>405</v>
      </c>
      <c r="B131" s="158">
        <v>210035482</v>
      </c>
      <c r="C131" s="158" t="s">
        <v>686</v>
      </c>
      <c r="D131" s="158"/>
      <c r="E131" s="212"/>
      <c r="F131" s="193" t="s">
        <v>453</v>
      </c>
      <c r="G131" s="193" t="s">
        <v>407</v>
      </c>
      <c r="H131" s="193" t="s">
        <v>454</v>
      </c>
      <c r="I131" s="183" t="s">
        <v>143</v>
      </c>
      <c r="J131" s="152" t="s">
        <v>149</v>
      </c>
      <c r="K131" s="183" t="s">
        <v>196</v>
      </c>
      <c r="L131" s="182">
        <v>30</v>
      </c>
      <c r="M131" s="153" t="s">
        <v>197</v>
      </c>
      <c r="N131" s="194" t="s">
        <v>365</v>
      </c>
      <c r="O131" s="152" t="s">
        <v>166</v>
      </c>
      <c r="P131" s="183" t="s">
        <v>125</v>
      </c>
      <c r="Q131" s="182" t="s">
        <v>122</v>
      </c>
      <c r="R131" s="183" t="s">
        <v>200</v>
      </c>
      <c r="S131" s="183" t="s">
        <v>201</v>
      </c>
      <c r="T131" s="182"/>
      <c r="U131" s="182" t="s">
        <v>398</v>
      </c>
      <c r="V131" s="182" t="s">
        <v>146</v>
      </c>
      <c r="W131" s="193">
        <v>30</v>
      </c>
      <c r="X131" s="193">
        <v>60</v>
      </c>
      <c r="Y131" s="156">
        <v>10</v>
      </c>
      <c r="Z131" s="196" t="s">
        <v>409</v>
      </c>
      <c r="AA131" s="181" t="s">
        <v>138</v>
      </c>
      <c r="AB131" s="185">
        <v>0</v>
      </c>
      <c r="AC131" s="197">
        <v>347450.49</v>
      </c>
      <c r="AD131" s="185">
        <v>0</v>
      </c>
      <c r="AE131" s="185">
        <v>0</v>
      </c>
      <c r="AF131" s="185">
        <v>0.1</v>
      </c>
      <c r="AG131" s="185">
        <v>306656.82</v>
      </c>
      <c r="AH131" s="185">
        <v>30665.682000000001</v>
      </c>
      <c r="AI131" s="185">
        <v>34345.563840000003</v>
      </c>
      <c r="AJ131" s="186">
        <v>0</v>
      </c>
      <c r="AK131" s="186">
        <v>0</v>
      </c>
      <c r="AL131" s="186">
        <v>0</v>
      </c>
      <c r="AM131" s="186">
        <v>0</v>
      </c>
      <c r="AN131" s="186">
        <v>0</v>
      </c>
      <c r="AO131" s="186">
        <v>0</v>
      </c>
      <c r="AP131" s="186">
        <v>0</v>
      </c>
      <c r="AQ131" s="186">
        <v>0</v>
      </c>
      <c r="AR131" s="186">
        <v>0</v>
      </c>
      <c r="AS131" s="186">
        <v>0</v>
      </c>
      <c r="AT131" s="186">
        <v>0</v>
      </c>
      <c r="AU131" s="186">
        <v>0</v>
      </c>
      <c r="AV131" s="186">
        <f t="shared" si="38"/>
        <v>0.1</v>
      </c>
      <c r="AW131" s="185">
        <f t="shared" si="33"/>
        <v>30665.682000000001</v>
      </c>
      <c r="AX131" s="185">
        <f t="shared" si="28"/>
        <v>34345.563840000003</v>
      </c>
      <c r="AY131" s="158" t="s">
        <v>203</v>
      </c>
      <c r="AZ131" s="183"/>
      <c r="BA131" s="183"/>
      <c r="BB131" s="195"/>
      <c r="BC131" s="193" t="s">
        <v>455</v>
      </c>
      <c r="BD131" s="193" t="s">
        <v>455</v>
      </c>
      <c r="BE131" s="195"/>
      <c r="BF131" s="195"/>
      <c r="BG131" s="195"/>
      <c r="BH131" s="195"/>
      <c r="BI131" s="195"/>
      <c r="BJ131" s="87"/>
      <c r="BK131" s="32" t="s">
        <v>653</v>
      </c>
    </row>
    <row r="132" spans="1:63" s="164" customFormat="1" ht="12.95" customHeight="1" x14ac:dyDescent="0.25">
      <c r="A132" s="66" t="s">
        <v>405</v>
      </c>
      <c r="B132" s="72"/>
      <c r="C132" s="189" t="s">
        <v>497</v>
      </c>
      <c r="D132" s="72"/>
      <c r="E132" s="211"/>
      <c r="F132" s="68" t="s">
        <v>456</v>
      </c>
      <c r="G132" s="68" t="s">
        <v>457</v>
      </c>
      <c r="H132" s="12" t="s">
        <v>458</v>
      </c>
      <c r="I132" s="25" t="s">
        <v>143</v>
      </c>
      <c r="J132" s="1" t="s">
        <v>149</v>
      </c>
      <c r="K132" s="25" t="s">
        <v>196</v>
      </c>
      <c r="L132" s="24">
        <v>30</v>
      </c>
      <c r="M132" s="69" t="s">
        <v>197</v>
      </c>
      <c r="N132" s="70" t="s">
        <v>365</v>
      </c>
      <c r="O132" s="24" t="s">
        <v>126</v>
      </c>
      <c r="P132" s="25" t="s">
        <v>125</v>
      </c>
      <c r="Q132" s="24" t="s">
        <v>122</v>
      </c>
      <c r="R132" s="25" t="s">
        <v>200</v>
      </c>
      <c r="S132" s="25" t="s">
        <v>201</v>
      </c>
      <c r="T132" s="24"/>
      <c r="U132" s="24" t="s">
        <v>398</v>
      </c>
      <c r="V132" s="24" t="s">
        <v>146</v>
      </c>
      <c r="W132" s="9">
        <v>30</v>
      </c>
      <c r="X132" s="9">
        <v>60</v>
      </c>
      <c r="Y132" s="16">
        <v>10</v>
      </c>
      <c r="Z132" s="86" t="s">
        <v>409</v>
      </c>
      <c r="AA132" s="5" t="s">
        <v>138</v>
      </c>
      <c r="AB132" s="71">
        <v>0.3</v>
      </c>
      <c r="AC132" s="190">
        <v>47898.58</v>
      </c>
      <c r="AD132" s="71">
        <f t="shared" si="34"/>
        <v>14369.574000000001</v>
      </c>
      <c r="AE132" s="71">
        <f t="shared" si="35"/>
        <v>16093.922880000002</v>
      </c>
      <c r="AF132" s="71">
        <v>0.3</v>
      </c>
      <c r="AG132" s="190">
        <v>47898.58</v>
      </c>
      <c r="AH132" s="71">
        <f t="shared" si="36"/>
        <v>14369.574000000001</v>
      </c>
      <c r="AI132" s="71">
        <f t="shared" si="37"/>
        <v>16093.922880000002</v>
      </c>
      <c r="AJ132" s="19">
        <v>0</v>
      </c>
      <c r="AK132" s="19">
        <v>0</v>
      </c>
      <c r="AL132" s="19">
        <v>0</v>
      </c>
      <c r="AM132" s="19">
        <v>0</v>
      </c>
      <c r="AN132" s="19">
        <v>0</v>
      </c>
      <c r="AO132" s="19">
        <v>0</v>
      </c>
      <c r="AP132" s="19">
        <v>0</v>
      </c>
      <c r="AQ132" s="19">
        <v>0</v>
      </c>
      <c r="AR132" s="19">
        <v>0</v>
      </c>
      <c r="AS132" s="19">
        <v>0</v>
      </c>
      <c r="AT132" s="19">
        <v>0</v>
      </c>
      <c r="AU132" s="19">
        <v>0</v>
      </c>
      <c r="AV132" s="64">
        <f t="shared" si="38"/>
        <v>0.6</v>
      </c>
      <c r="AW132" s="41">
        <v>0</v>
      </c>
      <c r="AX132" s="41">
        <f t="shared" si="28"/>
        <v>0</v>
      </c>
      <c r="AY132" s="4" t="s">
        <v>203</v>
      </c>
      <c r="AZ132" s="25"/>
      <c r="BA132" s="25"/>
      <c r="BB132" s="44"/>
      <c r="BC132" s="12" t="s">
        <v>459</v>
      </c>
      <c r="BD132" s="12" t="s">
        <v>459</v>
      </c>
      <c r="BE132" s="44"/>
      <c r="BF132" s="44"/>
      <c r="BG132" s="44"/>
      <c r="BH132" s="44"/>
      <c r="BI132" s="44"/>
      <c r="BJ132" s="87"/>
      <c r="BK132" s="87"/>
    </row>
    <row r="133" spans="1:63" s="164" customFormat="1" ht="12.95" customHeight="1" x14ac:dyDescent="0.25">
      <c r="A133" s="66" t="s">
        <v>405</v>
      </c>
      <c r="B133" s="111"/>
      <c r="C133" s="191" t="s">
        <v>580</v>
      </c>
      <c r="D133" s="111"/>
      <c r="E133" s="211"/>
      <c r="F133" s="68" t="s">
        <v>456</v>
      </c>
      <c r="G133" s="68" t="s">
        <v>457</v>
      </c>
      <c r="H133" s="12" t="s">
        <v>458</v>
      </c>
      <c r="I133" s="25" t="s">
        <v>143</v>
      </c>
      <c r="J133" s="1" t="s">
        <v>149</v>
      </c>
      <c r="K133" s="25" t="s">
        <v>196</v>
      </c>
      <c r="L133" s="24">
        <v>30</v>
      </c>
      <c r="M133" s="69" t="s">
        <v>197</v>
      </c>
      <c r="N133" s="70" t="s">
        <v>365</v>
      </c>
      <c r="O133" s="1" t="s">
        <v>166</v>
      </c>
      <c r="P133" s="25" t="s">
        <v>125</v>
      </c>
      <c r="Q133" s="24" t="s">
        <v>122</v>
      </c>
      <c r="R133" s="25" t="s">
        <v>200</v>
      </c>
      <c r="S133" s="25" t="s">
        <v>201</v>
      </c>
      <c r="T133" s="24"/>
      <c r="U133" s="24" t="s">
        <v>398</v>
      </c>
      <c r="V133" s="24" t="s">
        <v>146</v>
      </c>
      <c r="W133" s="9">
        <v>30</v>
      </c>
      <c r="X133" s="9">
        <v>60</v>
      </c>
      <c r="Y133" s="16">
        <v>10</v>
      </c>
      <c r="Z133" s="86" t="s">
        <v>409</v>
      </c>
      <c r="AA133" s="5" t="s">
        <v>138</v>
      </c>
      <c r="AB133" s="102">
        <v>0.3</v>
      </c>
      <c r="AC133" s="192">
        <v>47898.58</v>
      </c>
      <c r="AD133" s="103">
        <f t="shared" ref="AD133" si="99">AB133*AC133</f>
        <v>14369.574000000001</v>
      </c>
      <c r="AE133" s="103">
        <f t="shared" si="35"/>
        <v>16093.922880000002</v>
      </c>
      <c r="AF133" s="104">
        <v>0.3</v>
      </c>
      <c r="AG133" s="192">
        <v>47898.58</v>
      </c>
      <c r="AH133" s="103">
        <f t="shared" ref="AH133" si="100">AF133*AG133</f>
        <v>14369.574000000001</v>
      </c>
      <c r="AI133" s="103">
        <f t="shared" si="37"/>
        <v>16093.922880000002</v>
      </c>
      <c r="AJ133" s="105">
        <v>0</v>
      </c>
      <c r="AK133" s="105">
        <v>0</v>
      </c>
      <c r="AL133" s="105">
        <v>0</v>
      </c>
      <c r="AM133" s="105">
        <v>0</v>
      </c>
      <c r="AN133" s="105">
        <v>0</v>
      </c>
      <c r="AO133" s="105">
        <v>0</v>
      </c>
      <c r="AP133" s="105">
        <v>0</v>
      </c>
      <c r="AQ133" s="105">
        <v>0</v>
      </c>
      <c r="AR133" s="105">
        <v>0</v>
      </c>
      <c r="AS133" s="105">
        <v>0</v>
      </c>
      <c r="AT133" s="105">
        <v>0</v>
      </c>
      <c r="AU133" s="105">
        <v>0</v>
      </c>
      <c r="AV133" s="106">
        <f t="shared" si="38"/>
        <v>0.6</v>
      </c>
      <c r="AW133" s="41">
        <v>0</v>
      </c>
      <c r="AX133" s="41">
        <f t="shared" si="28"/>
        <v>0</v>
      </c>
      <c r="AY133" s="107" t="s">
        <v>203</v>
      </c>
      <c r="AZ133" s="108"/>
      <c r="BA133" s="108"/>
      <c r="BB133" s="110"/>
      <c r="BC133" s="109" t="s">
        <v>459</v>
      </c>
      <c r="BD133" s="109" t="s">
        <v>459</v>
      </c>
      <c r="BE133" s="110"/>
      <c r="BF133" s="110"/>
      <c r="BG133" s="110"/>
      <c r="BH133" s="110"/>
      <c r="BI133" s="110"/>
      <c r="BJ133" s="87"/>
      <c r="BK133" s="27">
        <v>14</v>
      </c>
    </row>
    <row r="134" spans="1:63" s="187" customFormat="1" ht="12.95" customHeight="1" x14ac:dyDescent="0.25">
      <c r="A134" s="182" t="s">
        <v>405</v>
      </c>
      <c r="B134" s="158">
        <v>210020076</v>
      </c>
      <c r="C134" s="158" t="s">
        <v>687</v>
      </c>
      <c r="D134" s="158"/>
      <c r="E134" s="212"/>
      <c r="F134" s="193" t="s">
        <v>456</v>
      </c>
      <c r="G134" s="193" t="s">
        <v>457</v>
      </c>
      <c r="H134" s="193" t="s">
        <v>458</v>
      </c>
      <c r="I134" s="183" t="s">
        <v>143</v>
      </c>
      <c r="J134" s="152" t="s">
        <v>149</v>
      </c>
      <c r="K134" s="183" t="s">
        <v>196</v>
      </c>
      <c r="L134" s="182">
        <v>30</v>
      </c>
      <c r="M134" s="153" t="s">
        <v>197</v>
      </c>
      <c r="N134" s="194" t="s">
        <v>365</v>
      </c>
      <c r="O134" s="152" t="s">
        <v>166</v>
      </c>
      <c r="P134" s="183" t="s">
        <v>125</v>
      </c>
      <c r="Q134" s="182" t="s">
        <v>122</v>
      </c>
      <c r="R134" s="183" t="s">
        <v>200</v>
      </c>
      <c r="S134" s="183" t="s">
        <v>201</v>
      </c>
      <c r="T134" s="182"/>
      <c r="U134" s="182" t="s">
        <v>398</v>
      </c>
      <c r="V134" s="182" t="s">
        <v>146</v>
      </c>
      <c r="W134" s="193">
        <v>30</v>
      </c>
      <c r="X134" s="193">
        <v>60</v>
      </c>
      <c r="Y134" s="156">
        <v>10</v>
      </c>
      <c r="Z134" s="196" t="s">
        <v>409</v>
      </c>
      <c r="AA134" s="181" t="s">
        <v>138</v>
      </c>
      <c r="AB134" s="185">
        <v>0</v>
      </c>
      <c r="AC134" s="197">
        <v>47898.58</v>
      </c>
      <c r="AD134" s="185">
        <v>0</v>
      </c>
      <c r="AE134" s="185">
        <v>0</v>
      </c>
      <c r="AF134" s="185">
        <v>0.3</v>
      </c>
      <c r="AG134" s="185">
        <v>47898.58</v>
      </c>
      <c r="AH134" s="185">
        <v>14369.574000000001</v>
      </c>
      <c r="AI134" s="185">
        <v>16093.922880000002</v>
      </c>
      <c r="AJ134" s="186">
        <v>0</v>
      </c>
      <c r="AK134" s="186">
        <v>0</v>
      </c>
      <c r="AL134" s="186">
        <v>0</v>
      </c>
      <c r="AM134" s="186">
        <v>0</v>
      </c>
      <c r="AN134" s="186">
        <v>0</v>
      </c>
      <c r="AO134" s="186">
        <v>0</v>
      </c>
      <c r="AP134" s="186">
        <v>0</v>
      </c>
      <c r="AQ134" s="186">
        <v>0</v>
      </c>
      <c r="AR134" s="186">
        <v>0</v>
      </c>
      <c r="AS134" s="186">
        <v>0</v>
      </c>
      <c r="AT134" s="186">
        <v>0</v>
      </c>
      <c r="AU134" s="186">
        <v>0</v>
      </c>
      <c r="AV134" s="186">
        <f t="shared" si="38"/>
        <v>0.3</v>
      </c>
      <c r="AW134" s="185">
        <f t="shared" si="33"/>
        <v>14369.574000000001</v>
      </c>
      <c r="AX134" s="185">
        <f t="shared" si="28"/>
        <v>16093.922880000002</v>
      </c>
      <c r="AY134" s="158" t="s">
        <v>203</v>
      </c>
      <c r="AZ134" s="183"/>
      <c r="BA134" s="183"/>
      <c r="BB134" s="195"/>
      <c r="BC134" s="193" t="s">
        <v>459</v>
      </c>
      <c r="BD134" s="193" t="s">
        <v>459</v>
      </c>
      <c r="BE134" s="195"/>
      <c r="BF134" s="195"/>
      <c r="BG134" s="195"/>
      <c r="BH134" s="195"/>
      <c r="BI134" s="195"/>
      <c r="BJ134" s="87"/>
      <c r="BK134" s="32" t="s">
        <v>653</v>
      </c>
    </row>
    <row r="135" spans="1:63" s="164" customFormat="1" ht="12.95" customHeight="1" x14ac:dyDescent="0.25">
      <c r="A135" s="66" t="s">
        <v>405</v>
      </c>
      <c r="B135" s="72"/>
      <c r="C135" s="189" t="s">
        <v>498</v>
      </c>
      <c r="D135" s="72"/>
      <c r="E135" s="211"/>
      <c r="F135" s="68" t="s">
        <v>460</v>
      </c>
      <c r="G135" s="68" t="s">
        <v>457</v>
      </c>
      <c r="H135" s="12" t="s">
        <v>461</v>
      </c>
      <c r="I135" s="25" t="s">
        <v>143</v>
      </c>
      <c r="J135" s="1" t="s">
        <v>149</v>
      </c>
      <c r="K135" s="25" t="s">
        <v>196</v>
      </c>
      <c r="L135" s="24">
        <v>30</v>
      </c>
      <c r="M135" s="69" t="s">
        <v>197</v>
      </c>
      <c r="N135" s="70" t="s">
        <v>365</v>
      </c>
      <c r="O135" s="24" t="s">
        <v>126</v>
      </c>
      <c r="P135" s="25" t="s">
        <v>125</v>
      </c>
      <c r="Q135" s="24" t="s">
        <v>122</v>
      </c>
      <c r="R135" s="25" t="s">
        <v>200</v>
      </c>
      <c r="S135" s="25" t="s">
        <v>201</v>
      </c>
      <c r="T135" s="24"/>
      <c r="U135" s="24" t="s">
        <v>398</v>
      </c>
      <c r="V135" s="24" t="s">
        <v>146</v>
      </c>
      <c r="W135" s="9">
        <v>30</v>
      </c>
      <c r="X135" s="9">
        <v>60</v>
      </c>
      <c r="Y135" s="16">
        <v>10</v>
      </c>
      <c r="Z135" s="86" t="s">
        <v>409</v>
      </c>
      <c r="AA135" s="5" t="s">
        <v>138</v>
      </c>
      <c r="AB135" s="71">
        <v>57.2</v>
      </c>
      <c r="AC135" s="190">
        <v>255882.98</v>
      </c>
      <c r="AD135" s="71">
        <f t="shared" si="34"/>
        <v>14636506.456000002</v>
      </c>
      <c r="AE135" s="71">
        <f t="shared" si="35"/>
        <v>16392887.230720004</v>
      </c>
      <c r="AF135" s="71">
        <v>57.2</v>
      </c>
      <c r="AG135" s="190">
        <v>255882.98</v>
      </c>
      <c r="AH135" s="71">
        <f t="shared" si="36"/>
        <v>14636506.456000002</v>
      </c>
      <c r="AI135" s="71">
        <f t="shared" si="37"/>
        <v>16392887.230720004</v>
      </c>
      <c r="AJ135" s="19">
        <v>0</v>
      </c>
      <c r="AK135" s="19">
        <v>0</v>
      </c>
      <c r="AL135" s="19">
        <v>0</v>
      </c>
      <c r="AM135" s="19">
        <v>0</v>
      </c>
      <c r="AN135" s="19">
        <v>0</v>
      </c>
      <c r="AO135" s="19">
        <v>0</v>
      </c>
      <c r="AP135" s="19">
        <v>0</v>
      </c>
      <c r="AQ135" s="19">
        <v>0</v>
      </c>
      <c r="AR135" s="19">
        <v>0</v>
      </c>
      <c r="AS135" s="19">
        <v>0</v>
      </c>
      <c r="AT135" s="19">
        <v>0</v>
      </c>
      <c r="AU135" s="19">
        <v>0</v>
      </c>
      <c r="AV135" s="64">
        <f t="shared" si="38"/>
        <v>114.4</v>
      </c>
      <c r="AW135" s="41">
        <v>0</v>
      </c>
      <c r="AX135" s="41">
        <f t="shared" si="28"/>
        <v>0</v>
      </c>
      <c r="AY135" s="4" t="s">
        <v>203</v>
      </c>
      <c r="AZ135" s="25"/>
      <c r="BA135" s="25"/>
      <c r="BB135" s="44"/>
      <c r="BC135" s="12" t="s">
        <v>462</v>
      </c>
      <c r="BD135" s="12" t="s">
        <v>462</v>
      </c>
      <c r="BE135" s="44"/>
      <c r="BF135" s="44"/>
      <c r="BG135" s="44"/>
      <c r="BH135" s="44"/>
      <c r="BI135" s="44"/>
      <c r="BJ135" s="87"/>
      <c r="BK135" s="87"/>
    </row>
    <row r="136" spans="1:63" s="164" customFormat="1" ht="12.95" customHeight="1" x14ac:dyDescent="0.25">
      <c r="A136" s="66" t="s">
        <v>405</v>
      </c>
      <c r="B136" s="111"/>
      <c r="C136" s="191" t="s">
        <v>581</v>
      </c>
      <c r="D136" s="111"/>
      <c r="E136" s="211"/>
      <c r="F136" s="68" t="s">
        <v>460</v>
      </c>
      <c r="G136" s="68" t="s">
        <v>457</v>
      </c>
      <c r="H136" s="12" t="s">
        <v>461</v>
      </c>
      <c r="I136" s="25" t="s">
        <v>143</v>
      </c>
      <c r="J136" s="1" t="s">
        <v>149</v>
      </c>
      <c r="K136" s="25" t="s">
        <v>196</v>
      </c>
      <c r="L136" s="24">
        <v>30</v>
      </c>
      <c r="M136" s="69" t="s">
        <v>197</v>
      </c>
      <c r="N136" s="70" t="s">
        <v>365</v>
      </c>
      <c r="O136" s="1" t="s">
        <v>166</v>
      </c>
      <c r="P136" s="25" t="s">
        <v>125</v>
      </c>
      <c r="Q136" s="24" t="s">
        <v>122</v>
      </c>
      <c r="R136" s="25" t="s">
        <v>200</v>
      </c>
      <c r="S136" s="25" t="s">
        <v>201</v>
      </c>
      <c r="T136" s="24"/>
      <c r="U136" s="24" t="s">
        <v>398</v>
      </c>
      <c r="V136" s="24" t="s">
        <v>146</v>
      </c>
      <c r="W136" s="9">
        <v>30</v>
      </c>
      <c r="X136" s="9">
        <v>60</v>
      </c>
      <c r="Y136" s="16">
        <v>10</v>
      </c>
      <c r="Z136" s="86" t="s">
        <v>409</v>
      </c>
      <c r="AA136" s="5" t="s">
        <v>138</v>
      </c>
      <c r="AB136" s="102">
        <v>57.2</v>
      </c>
      <c r="AC136" s="192">
        <v>255882.98</v>
      </c>
      <c r="AD136" s="103">
        <f t="shared" ref="AD136" si="101">AB136*AC136</f>
        <v>14636506.456000002</v>
      </c>
      <c r="AE136" s="103">
        <f t="shared" si="35"/>
        <v>16392887.230720004</v>
      </c>
      <c r="AF136" s="104">
        <v>57.2</v>
      </c>
      <c r="AG136" s="192">
        <v>255882.98</v>
      </c>
      <c r="AH136" s="103">
        <f t="shared" ref="AH136" si="102">AF136*AG136</f>
        <v>14636506.456000002</v>
      </c>
      <c r="AI136" s="103">
        <f t="shared" si="37"/>
        <v>16392887.230720004</v>
      </c>
      <c r="AJ136" s="105">
        <v>0</v>
      </c>
      <c r="AK136" s="105">
        <v>0</v>
      </c>
      <c r="AL136" s="105">
        <v>0</v>
      </c>
      <c r="AM136" s="105">
        <v>0</v>
      </c>
      <c r="AN136" s="105">
        <v>0</v>
      </c>
      <c r="AO136" s="105">
        <v>0</v>
      </c>
      <c r="AP136" s="105">
        <v>0</v>
      </c>
      <c r="AQ136" s="105">
        <v>0</v>
      </c>
      <c r="AR136" s="105">
        <v>0</v>
      </c>
      <c r="AS136" s="105">
        <v>0</v>
      </c>
      <c r="AT136" s="105">
        <v>0</v>
      </c>
      <c r="AU136" s="105">
        <v>0</v>
      </c>
      <c r="AV136" s="106">
        <f t="shared" si="38"/>
        <v>114.4</v>
      </c>
      <c r="AW136" s="41">
        <v>0</v>
      </c>
      <c r="AX136" s="41">
        <f t="shared" si="28"/>
        <v>0</v>
      </c>
      <c r="AY136" s="107" t="s">
        <v>203</v>
      </c>
      <c r="AZ136" s="108"/>
      <c r="BA136" s="108"/>
      <c r="BB136" s="110"/>
      <c r="BC136" s="109" t="s">
        <v>462</v>
      </c>
      <c r="BD136" s="109" t="s">
        <v>462</v>
      </c>
      <c r="BE136" s="110"/>
      <c r="BF136" s="110"/>
      <c r="BG136" s="110"/>
      <c r="BH136" s="110"/>
      <c r="BI136" s="110"/>
      <c r="BJ136" s="87"/>
      <c r="BK136" s="27">
        <v>14</v>
      </c>
    </row>
    <row r="137" spans="1:63" s="187" customFormat="1" ht="12.95" customHeight="1" x14ac:dyDescent="0.25">
      <c r="A137" s="182" t="s">
        <v>405</v>
      </c>
      <c r="B137" s="158">
        <v>210023515</v>
      </c>
      <c r="C137" s="158" t="s">
        <v>688</v>
      </c>
      <c r="D137" s="158"/>
      <c r="E137" s="212"/>
      <c r="F137" s="193" t="s">
        <v>460</v>
      </c>
      <c r="G137" s="193" t="s">
        <v>457</v>
      </c>
      <c r="H137" s="193" t="s">
        <v>461</v>
      </c>
      <c r="I137" s="183" t="s">
        <v>143</v>
      </c>
      <c r="J137" s="152" t="s">
        <v>149</v>
      </c>
      <c r="K137" s="183" t="s">
        <v>196</v>
      </c>
      <c r="L137" s="182">
        <v>30</v>
      </c>
      <c r="M137" s="153" t="s">
        <v>197</v>
      </c>
      <c r="N137" s="194" t="s">
        <v>365</v>
      </c>
      <c r="O137" s="152" t="s">
        <v>166</v>
      </c>
      <c r="P137" s="183" t="s">
        <v>125</v>
      </c>
      <c r="Q137" s="182" t="s">
        <v>122</v>
      </c>
      <c r="R137" s="183" t="s">
        <v>200</v>
      </c>
      <c r="S137" s="183" t="s">
        <v>201</v>
      </c>
      <c r="T137" s="182"/>
      <c r="U137" s="182" t="s">
        <v>398</v>
      </c>
      <c r="V137" s="182" t="s">
        <v>146</v>
      </c>
      <c r="W137" s="193">
        <v>30</v>
      </c>
      <c r="X137" s="193">
        <v>60</v>
      </c>
      <c r="Y137" s="156">
        <v>10</v>
      </c>
      <c r="Z137" s="196" t="s">
        <v>409</v>
      </c>
      <c r="AA137" s="181" t="s">
        <v>138</v>
      </c>
      <c r="AB137" s="185">
        <v>48.91</v>
      </c>
      <c r="AC137" s="197">
        <v>255882.98</v>
      </c>
      <c r="AD137" s="185">
        <v>12515236.5518</v>
      </c>
      <c r="AE137" s="185">
        <v>14017064.938016001</v>
      </c>
      <c r="AF137" s="185">
        <v>57.2</v>
      </c>
      <c r="AG137" s="185">
        <v>229950</v>
      </c>
      <c r="AH137" s="185">
        <v>13153140</v>
      </c>
      <c r="AI137" s="185">
        <v>14731516.800000001</v>
      </c>
      <c r="AJ137" s="186">
        <v>0</v>
      </c>
      <c r="AK137" s="186">
        <v>0</v>
      </c>
      <c r="AL137" s="186">
        <v>0</v>
      </c>
      <c r="AM137" s="186">
        <v>0</v>
      </c>
      <c r="AN137" s="186">
        <v>0</v>
      </c>
      <c r="AO137" s="186">
        <v>0</v>
      </c>
      <c r="AP137" s="186">
        <v>0</v>
      </c>
      <c r="AQ137" s="186">
        <v>0</v>
      </c>
      <c r="AR137" s="186">
        <v>0</v>
      </c>
      <c r="AS137" s="186">
        <v>0</v>
      </c>
      <c r="AT137" s="186">
        <v>0</v>
      </c>
      <c r="AU137" s="186">
        <v>0</v>
      </c>
      <c r="AV137" s="186">
        <f t="shared" si="38"/>
        <v>106.11</v>
      </c>
      <c r="AW137" s="185">
        <f t="shared" ref="AW137" si="103">AD137+AH137+AL137+AP137+AT137</f>
        <v>25668376.551799998</v>
      </c>
      <c r="AX137" s="185">
        <f t="shared" si="28"/>
        <v>28748581.738016002</v>
      </c>
      <c r="AY137" s="158" t="s">
        <v>203</v>
      </c>
      <c r="AZ137" s="183"/>
      <c r="BA137" s="183"/>
      <c r="BB137" s="195"/>
      <c r="BC137" s="193" t="s">
        <v>462</v>
      </c>
      <c r="BD137" s="193" t="s">
        <v>462</v>
      </c>
      <c r="BE137" s="195"/>
      <c r="BF137" s="195"/>
      <c r="BG137" s="195"/>
      <c r="BH137" s="195"/>
      <c r="BI137" s="195"/>
      <c r="BJ137" s="87"/>
      <c r="BK137" s="32" t="s">
        <v>653</v>
      </c>
    </row>
    <row r="138" spans="1:63" s="164" customFormat="1" ht="12.95" customHeight="1" x14ac:dyDescent="0.25">
      <c r="A138" s="66" t="s">
        <v>405</v>
      </c>
      <c r="B138" s="72"/>
      <c r="C138" s="189" t="s">
        <v>499</v>
      </c>
      <c r="D138" s="72"/>
      <c r="E138" s="211"/>
      <c r="F138" s="68" t="s">
        <v>463</v>
      </c>
      <c r="G138" s="68" t="s">
        <v>457</v>
      </c>
      <c r="H138" s="12" t="s">
        <v>464</v>
      </c>
      <c r="I138" s="25" t="s">
        <v>143</v>
      </c>
      <c r="J138" s="1" t="s">
        <v>149</v>
      </c>
      <c r="K138" s="25" t="s">
        <v>196</v>
      </c>
      <c r="L138" s="24">
        <v>30</v>
      </c>
      <c r="M138" s="69" t="s">
        <v>197</v>
      </c>
      <c r="N138" s="70" t="s">
        <v>365</v>
      </c>
      <c r="O138" s="24" t="s">
        <v>126</v>
      </c>
      <c r="P138" s="25" t="s">
        <v>125</v>
      </c>
      <c r="Q138" s="24" t="s">
        <v>122</v>
      </c>
      <c r="R138" s="25" t="s">
        <v>200</v>
      </c>
      <c r="S138" s="25" t="s">
        <v>201</v>
      </c>
      <c r="T138" s="24"/>
      <c r="U138" s="24" t="s">
        <v>398</v>
      </c>
      <c r="V138" s="24" t="s">
        <v>146</v>
      </c>
      <c r="W138" s="9">
        <v>30</v>
      </c>
      <c r="X138" s="9">
        <v>60</v>
      </c>
      <c r="Y138" s="16">
        <v>10</v>
      </c>
      <c r="Z138" s="86" t="s">
        <v>409</v>
      </c>
      <c r="AA138" s="5" t="s">
        <v>138</v>
      </c>
      <c r="AB138" s="71">
        <v>5</v>
      </c>
      <c r="AC138" s="190">
        <v>609901.93000000005</v>
      </c>
      <c r="AD138" s="71">
        <f t="shared" si="34"/>
        <v>3049509.6500000004</v>
      </c>
      <c r="AE138" s="71">
        <f t="shared" si="35"/>
        <v>3415450.8080000007</v>
      </c>
      <c r="AF138" s="71">
        <v>5</v>
      </c>
      <c r="AG138" s="190">
        <v>609901.93000000005</v>
      </c>
      <c r="AH138" s="71">
        <f t="shared" si="36"/>
        <v>3049509.6500000004</v>
      </c>
      <c r="AI138" s="71">
        <f t="shared" si="37"/>
        <v>3415450.8080000007</v>
      </c>
      <c r="AJ138" s="19">
        <v>0</v>
      </c>
      <c r="AK138" s="19">
        <v>0</v>
      </c>
      <c r="AL138" s="19">
        <v>0</v>
      </c>
      <c r="AM138" s="19">
        <v>0</v>
      </c>
      <c r="AN138" s="19">
        <v>0</v>
      </c>
      <c r="AO138" s="19">
        <v>0</v>
      </c>
      <c r="AP138" s="19">
        <v>0</v>
      </c>
      <c r="AQ138" s="19">
        <v>0</v>
      </c>
      <c r="AR138" s="19">
        <v>0</v>
      </c>
      <c r="AS138" s="19">
        <v>0</v>
      </c>
      <c r="AT138" s="19">
        <v>0</v>
      </c>
      <c r="AU138" s="19">
        <v>0</v>
      </c>
      <c r="AV138" s="64">
        <f t="shared" si="38"/>
        <v>10</v>
      </c>
      <c r="AW138" s="41">
        <v>0</v>
      </c>
      <c r="AX138" s="41">
        <f t="shared" si="28"/>
        <v>0</v>
      </c>
      <c r="AY138" s="4" t="s">
        <v>203</v>
      </c>
      <c r="AZ138" s="25"/>
      <c r="BA138" s="25"/>
      <c r="BB138" s="44"/>
      <c r="BC138" s="12" t="s">
        <v>465</v>
      </c>
      <c r="BD138" s="25"/>
      <c r="BE138" s="44"/>
      <c r="BF138" s="44"/>
      <c r="BG138" s="44"/>
      <c r="BH138" s="44"/>
      <c r="BI138" s="44"/>
      <c r="BJ138" s="87"/>
      <c r="BK138" s="87"/>
    </row>
    <row r="139" spans="1:63" s="164" customFormat="1" ht="12.95" customHeight="1" x14ac:dyDescent="0.25">
      <c r="A139" s="66" t="s">
        <v>405</v>
      </c>
      <c r="B139" s="101"/>
      <c r="C139" s="191" t="s">
        <v>582</v>
      </c>
      <c r="D139" s="111"/>
      <c r="E139" s="211"/>
      <c r="F139" s="68" t="s">
        <v>463</v>
      </c>
      <c r="G139" s="68" t="s">
        <v>457</v>
      </c>
      <c r="H139" s="12" t="s">
        <v>464</v>
      </c>
      <c r="I139" s="25" t="s">
        <v>143</v>
      </c>
      <c r="J139" s="1" t="s">
        <v>149</v>
      </c>
      <c r="K139" s="25" t="s">
        <v>196</v>
      </c>
      <c r="L139" s="24">
        <v>30</v>
      </c>
      <c r="M139" s="69" t="s">
        <v>197</v>
      </c>
      <c r="N139" s="70" t="s">
        <v>365</v>
      </c>
      <c r="O139" s="1" t="s">
        <v>166</v>
      </c>
      <c r="P139" s="25" t="s">
        <v>125</v>
      </c>
      <c r="Q139" s="24" t="s">
        <v>122</v>
      </c>
      <c r="R139" s="25" t="s">
        <v>200</v>
      </c>
      <c r="S139" s="25" t="s">
        <v>201</v>
      </c>
      <c r="T139" s="24"/>
      <c r="U139" s="24" t="s">
        <v>398</v>
      </c>
      <c r="V139" s="24" t="s">
        <v>146</v>
      </c>
      <c r="W139" s="9">
        <v>30</v>
      </c>
      <c r="X139" s="9">
        <v>60</v>
      </c>
      <c r="Y139" s="16">
        <v>10</v>
      </c>
      <c r="Z139" s="86" t="s">
        <v>409</v>
      </c>
      <c r="AA139" s="5" t="s">
        <v>138</v>
      </c>
      <c r="AB139" s="102">
        <v>5</v>
      </c>
      <c r="AC139" s="192">
        <v>609901.93000000005</v>
      </c>
      <c r="AD139" s="103">
        <f t="shared" ref="AD139" si="104">AB139*AC139</f>
        <v>3049509.6500000004</v>
      </c>
      <c r="AE139" s="103">
        <f t="shared" ref="AE139" si="105">AD139*1.12</f>
        <v>3415450.8080000007</v>
      </c>
      <c r="AF139" s="104">
        <v>5</v>
      </c>
      <c r="AG139" s="192">
        <v>609901.93000000005</v>
      </c>
      <c r="AH139" s="103">
        <f t="shared" ref="AH139" si="106">AF139*AG139</f>
        <v>3049509.6500000004</v>
      </c>
      <c r="AI139" s="103">
        <f t="shared" ref="AI139:AI160" si="107">AH139*1.12</f>
        <v>3415450.8080000007</v>
      </c>
      <c r="AJ139" s="105">
        <v>0</v>
      </c>
      <c r="AK139" s="105">
        <v>0</v>
      </c>
      <c r="AL139" s="105">
        <v>0</v>
      </c>
      <c r="AM139" s="105">
        <v>0</v>
      </c>
      <c r="AN139" s="105">
        <v>0</v>
      </c>
      <c r="AO139" s="105">
        <v>0</v>
      </c>
      <c r="AP139" s="105">
        <v>0</v>
      </c>
      <c r="AQ139" s="105">
        <v>0</v>
      </c>
      <c r="AR139" s="105">
        <v>0</v>
      </c>
      <c r="AS139" s="105">
        <v>0</v>
      </c>
      <c r="AT139" s="105">
        <v>0</v>
      </c>
      <c r="AU139" s="105">
        <v>0</v>
      </c>
      <c r="AV139" s="106">
        <f t="shared" ref="AV139:AV140" si="108">AB139+AF139+AJ139+AN139+AR139</f>
        <v>10</v>
      </c>
      <c r="AW139" s="41">
        <v>0</v>
      </c>
      <c r="AX139" s="41">
        <f t="shared" ref="AX139" si="109">AW139*1.12</f>
        <v>0</v>
      </c>
      <c r="AY139" s="107" t="s">
        <v>203</v>
      </c>
      <c r="AZ139" s="108"/>
      <c r="BA139" s="108"/>
      <c r="BB139" s="110"/>
      <c r="BC139" s="109" t="s">
        <v>465</v>
      </c>
      <c r="BD139" s="108"/>
      <c r="BE139" s="110"/>
      <c r="BF139" s="110"/>
      <c r="BG139" s="110"/>
      <c r="BH139" s="110"/>
      <c r="BI139" s="110"/>
      <c r="BJ139" s="87"/>
      <c r="BK139" s="27">
        <v>14</v>
      </c>
    </row>
    <row r="140" spans="1:63" s="187" customFormat="1" ht="12.95" customHeight="1" x14ac:dyDescent="0.25">
      <c r="A140" s="182" t="s">
        <v>405</v>
      </c>
      <c r="B140" s="158">
        <v>210034665</v>
      </c>
      <c r="C140" s="158" t="s">
        <v>689</v>
      </c>
      <c r="D140" s="158"/>
      <c r="E140" s="212"/>
      <c r="F140" s="193" t="s">
        <v>463</v>
      </c>
      <c r="G140" s="193" t="s">
        <v>457</v>
      </c>
      <c r="H140" s="193" t="s">
        <v>464</v>
      </c>
      <c r="I140" s="183" t="s">
        <v>143</v>
      </c>
      <c r="J140" s="152" t="s">
        <v>149</v>
      </c>
      <c r="K140" s="183" t="s">
        <v>196</v>
      </c>
      <c r="L140" s="182">
        <v>30</v>
      </c>
      <c r="M140" s="153" t="s">
        <v>197</v>
      </c>
      <c r="N140" s="194" t="s">
        <v>365</v>
      </c>
      <c r="O140" s="152" t="s">
        <v>166</v>
      </c>
      <c r="P140" s="183" t="s">
        <v>125</v>
      </c>
      <c r="Q140" s="182" t="s">
        <v>122</v>
      </c>
      <c r="R140" s="183" t="s">
        <v>200</v>
      </c>
      <c r="S140" s="183" t="s">
        <v>201</v>
      </c>
      <c r="T140" s="182"/>
      <c r="U140" s="182" t="s">
        <v>398</v>
      </c>
      <c r="V140" s="182" t="s">
        <v>146</v>
      </c>
      <c r="W140" s="193">
        <v>30</v>
      </c>
      <c r="X140" s="193">
        <v>60</v>
      </c>
      <c r="Y140" s="156">
        <v>10</v>
      </c>
      <c r="Z140" s="196" t="s">
        <v>409</v>
      </c>
      <c r="AA140" s="181" t="s">
        <v>138</v>
      </c>
      <c r="AB140" s="185">
        <v>2.4500000000000002</v>
      </c>
      <c r="AC140" s="197">
        <v>609901.93000000005</v>
      </c>
      <c r="AD140" s="185">
        <v>1494259.7285000002</v>
      </c>
      <c r="AE140" s="185">
        <v>1673570.8959200003</v>
      </c>
      <c r="AF140" s="185">
        <v>5</v>
      </c>
      <c r="AG140" s="185">
        <v>609901.93000000005</v>
      </c>
      <c r="AH140" s="185">
        <v>3049509.6500000004</v>
      </c>
      <c r="AI140" s="185">
        <v>3415450.8080000007</v>
      </c>
      <c r="AJ140" s="186">
        <v>0</v>
      </c>
      <c r="AK140" s="186">
        <v>0</v>
      </c>
      <c r="AL140" s="186">
        <v>0</v>
      </c>
      <c r="AM140" s="186">
        <v>0</v>
      </c>
      <c r="AN140" s="186">
        <v>0</v>
      </c>
      <c r="AO140" s="186">
        <v>0</v>
      </c>
      <c r="AP140" s="186">
        <v>0</v>
      </c>
      <c r="AQ140" s="186">
        <v>0</v>
      </c>
      <c r="AR140" s="186">
        <v>0</v>
      </c>
      <c r="AS140" s="186">
        <v>0</v>
      </c>
      <c r="AT140" s="186">
        <v>0</v>
      </c>
      <c r="AU140" s="186">
        <v>0</v>
      </c>
      <c r="AV140" s="186">
        <f t="shared" si="108"/>
        <v>7.45</v>
      </c>
      <c r="AW140" s="185">
        <f t="shared" ref="AW140" si="110">AD140+AH140+AL140+AP140+AT140</f>
        <v>4543769.3785000006</v>
      </c>
      <c r="AX140" s="185">
        <f t="shared" ref="AX140:AX160" si="111">AW140*1.12</f>
        <v>5089021.7039200012</v>
      </c>
      <c r="AY140" s="158" t="s">
        <v>203</v>
      </c>
      <c r="AZ140" s="183"/>
      <c r="BA140" s="183"/>
      <c r="BB140" s="195"/>
      <c r="BC140" s="193" t="s">
        <v>465</v>
      </c>
      <c r="BD140" s="183"/>
      <c r="BE140" s="195"/>
      <c r="BF140" s="195"/>
      <c r="BG140" s="195"/>
      <c r="BH140" s="195"/>
      <c r="BI140" s="195"/>
      <c r="BJ140" s="87"/>
      <c r="BK140" s="32" t="s">
        <v>653</v>
      </c>
    </row>
    <row r="141" spans="1:63" s="164" customFormat="1" ht="12.95" customHeight="1" x14ac:dyDescent="0.25">
      <c r="A141" s="1" t="s">
        <v>162</v>
      </c>
      <c r="B141" s="1" t="s">
        <v>218</v>
      </c>
      <c r="C141" s="148" t="s">
        <v>645</v>
      </c>
      <c r="D141" s="15">
        <v>210023363</v>
      </c>
      <c r="E141" s="15"/>
      <c r="F141" s="15" t="s">
        <v>631</v>
      </c>
      <c r="G141" s="15" t="s">
        <v>632</v>
      </c>
      <c r="H141" s="70" t="s">
        <v>633</v>
      </c>
      <c r="I141" s="15" t="s">
        <v>120</v>
      </c>
      <c r="J141" s="15"/>
      <c r="K141" s="15" t="s">
        <v>196</v>
      </c>
      <c r="L141" s="69" t="s">
        <v>76</v>
      </c>
      <c r="M141" s="69" t="s">
        <v>122</v>
      </c>
      <c r="N141" s="70" t="s">
        <v>634</v>
      </c>
      <c r="O141" s="69" t="s">
        <v>144</v>
      </c>
      <c r="P141" s="70" t="s">
        <v>125</v>
      </c>
      <c r="Q141" s="69" t="s">
        <v>122</v>
      </c>
      <c r="R141" s="70" t="s">
        <v>635</v>
      </c>
      <c r="S141" s="70" t="s">
        <v>201</v>
      </c>
      <c r="T141" s="6"/>
      <c r="U141" s="6" t="s">
        <v>636</v>
      </c>
      <c r="V141" s="6" t="s">
        <v>637</v>
      </c>
      <c r="W141" s="149">
        <v>30</v>
      </c>
      <c r="X141" s="70">
        <v>60</v>
      </c>
      <c r="Y141" s="70">
        <v>10</v>
      </c>
      <c r="Z141" s="39" t="s">
        <v>638</v>
      </c>
      <c r="AA141" s="70" t="s">
        <v>138</v>
      </c>
      <c r="AB141" s="39">
        <v>389</v>
      </c>
      <c r="AC141" s="150">
        <v>33487.129999999997</v>
      </c>
      <c r="AD141" s="150">
        <f>AC141*AB141</f>
        <v>13026493.569999998</v>
      </c>
      <c r="AE141" s="150">
        <f>AD141*1.12</f>
        <v>14589672.7984</v>
      </c>
      <c r="AF141" s="10">
        <v>500</v>
      </c>
      <c r="AG141" s="150">
        <v>33487.129999999997</v>
      </c>
      <c r="AH141" s="150">
        <f t="shared" ref="AH141:AH142" si="112">AG141*AF141</f>
        <v>16743564.999999998</v>
      </c>
      <c r="AI141" s="150">
        <f t="shared" si="107"/>
        <v>18752792.800000001</v>
      </c>
      <c r="AJ141" s="10">
        <v>500</v>
      </c>
      <c r="AK141" s="150">
        <v>33487.129999999997</v>
      </c>
      <c r="AL141" s="150">
        <f t="shared" ref="AL141:AL142" si="113">AK141*AJ141</f>
        <v>16743564.999999998</v>
      </c>
      <c r="AM141" s="150">
        <f t="shared" ref="AM141:AM160" si="114">AL141*1.12</f>
        <v>18752792.800000001</v>
      </c>
      <c r="AN141" s="10">
        <v>500</v>
      </c>
      <c r="AO141" s="150">
        <v>33487.129999999997</v>
      </c>
      <c r="AP141" s="150">
        <f t="shared" ref="AP141:AP142" si="115">AO141*AN141</f>
        <v>16743564.999999998</v>
      </c>
      <c r="AQ141" s="150">
        <f t="shared" ref="AQ141:AQ142" si="116">AP141*1.12</f>
        <v>18752792.800000001</v>
      </c>
      <c r="AR141" s="10">
        <v>500</v>
      </c>
      <c r="AS141" s="150">
        <v>33487.129999999997</v>
      </c>
      <c r="AT141" s="150">
        <f t="shared" ref="AT141:AT142" si="117">AS141*AR141</f>
        <v>16743564.999999998</v>
      </c>
      <c r="AU141" s="150">
        <f t="shared" ref="AU141:AU142" si="118">AT141*1.12</f>
        <v>18752792.800000001</v>
      </c>
      <c r="AV141" s="10">
        <f>AR141+AN141+AJ141+AF141+AB141</f>
        <v>2389</v>
      </c>
      <c r="AW141" s="51">
        <f>AT141+AP141+AL141+AH141+AD141</f>
        <v>80000753.569999993</v>
      </c>
      <c r="AX141" s="51">
        <f t="shared" si="111"/>
        <v>89600843.998400003</v>
      </c>
      <c r="AY141" s="69" t="s">
        <v>129</v>
      </c>
      <c r="AZ141" s="15"/>
      <c r="BA141" s="15"/>
      <c r="BB141" s="15"/>
      <c r="BC141" s="15"/>
      <c r="BD141" s="70" t="s">
        <v>639</v>
      </c>
      <c r="BE141" s="15"/>
      <c r="BF141" s="15"/>
      <c r="BG141" s="15"/>
      <c r="BH141" s="15"/>
      <c r="BI141" s="15"/>
      <c r="BJ141" s="27"/>
      <c r="BK141" s="27"/>
    </row>
    <row r="142" spans="1:63" s="164" customFormat="1" ht="12.95" customHeight="1" x14ac:dyDescent="0.25">
      <c r="A142" s="1" t="s">
        <v>162</v>
      </c>
      <c r="B142" s="1" t="s">
        <v>218</v>
      </c>
      <c r="C142" s="148" t="s">
        <v>646</v>
      </c>
      <c r="D142" s="15">
        <v>220016065</v>
      </c>
      <c r="E142" s="15"/>
      <c r="F142" s="15" t="s">
        <v>631</v>
      </c>
      <c r="G142" s="15" t="s">
        <v>632</v>
      </c>
      <c r="H142" s="70" t="s">
        <v>633</v>
      </c>
      <c r="I142" s="15" t="s">
        <v>120</v>
      </c>
      <c r="J142" s="15"/>
      <c r="K142" s="15" t="s">
        <v>196</v>
      </c>
      <c r="L142" s="69" t="s">
        <v>76</v>
      </c>
      <c r="M142" s="69" t="s">
        <v>122</v>
      </c>
      <c r="N142" s="70" t="s">
        <v>634</v>
      </c>
      <c r="O142" s="69" t="s">
        <v>144</v>
      </c>
      <c r="P142" s="70" t="s">
        <v>125</v>
      </c>
      <c r="Q142" s="69" t="s">
        <v>122</v>
      </c>
      <c r="R142" s="70" t="s">
        <v>635</v>
      </c>
      <c r="S142" s="70" t="s">
        <v>201</v>
      </c>
      <c r="T142" s="6"/>
      <c r="U142" s="6" t="s">
        <v>636</v>
      </c>
      <c r="V142" s="6" t="s">
        <v>637</v>
      </c>
      <c r="W142" s="149">
        <v>30</v>
      </c>
      <c r="X142" s="70">
        <v>60</v>
      </c>
      <c r="Y142" s="70">
        <v>10</v>
      </c>
      <c r="Z142" s="39" t="s">
        <v>638</v>
      </c>
      <c r="AA142" s="70" t="s">
        <v>138</v>
      </c>
      <c r="AB142" s="39">
        <v>51</v>
      </c>
      <c r="AC142" s="150">
        <v>33904.99</v>
      </c>
      <c r="AD142" s="150">
        <f>AC142*AB142</f>
        <v>1729154.49</v>
      </c>
      <c r="AE142" s="150">
        <f>AD142*1.12</f>
        <v>1936653.0288000002</v>
      </c>
      <c r="AF142" s="10">
        <v>250</v>
      </c>
      <c r="AG142" s="150">
        <v>33904.99</v>
      </c>
      <c r="AH142" s="150">
        <f t="shared" si="112"/>
        <v>8476247.5</v>
      </c>
      <c r="AI142" s="150">
        <f t="shared" si="107"/>
        <v>9493397.2000000011</v>
      </c>
      <c r="AJ142" s="10">
        <v>250</v>
      </c>
      <c r="AK142" s="150">
        <v>33904.99</v>
      </c>
      <c r="AL142" s="150">
        <f t="shared" si="113"/>
        <v>8476247.5</v>
      </c>
      <c r="AM142" s="150">
        <f t="shared" si="114"/>
        <v>9493397.2000000011</v>
      </c>
      <c r="AN142" s="10">
        <v>250</v>
      </c>
      <c r="AO142" s="150">
        <v>33904.99</v>
      </c>
      <c r="AP142" s="150">
        <f t="shared" si="115"/>
        <v>8476247.5</v>
      </c>
      <c r="AQ142" s="150">
        <f t="shared" si="116"/>
        <v>9493397.2000000011</v>
      </c>
      <c r="AR142" s="10">
        <v>250</v>
      </c>
      <c r="AS142" s="150">
        <v>33904.99</v>
      </c>
      <c r="AT142" s="150">
        <f t="shared" si="117"/>
        <v>8476247.5</v>
      </c>
      <c r="AU142" s="150">
        <f t="shared" si="118"/>
        <v>9493397.2000000011</v>
      </c>
      <c r="AV142" s="10">
        <f>AR142+AN142+AJ142+AF142+AB142</f>
        <v>1051</v>
      </c>
      <c r="AW142" s="51">
        <v>0</v>
      </c>
      <c r="AX142" s="51">
        <f t="shared" si="111"/>
        <v>0</v>
      </c>
      <c r="AY142" s="69" t="s">
        <v>129</v>
      </c>
      <c r="AZ142" s="15"/>
      <c r="BA142" s="15"/>
      <c r="BB142" s="15"/>
      <c r="BC142" s="15"/>
      <c r="BD142" s="70" t="s">
        <v>640</v>
      </c>
      <c r="BE142" s="15"/>
      <c r="BF142" s="15"/>
      <c r="BG142" s="15"/>
      <c r="BH142" s="15"/>
      <c r="BI142" s="15"/>
      <c r="BJ142" s="27"/>
      <c r="BK142" s="27" t="s">
        <v>838</v>
      </c>
    </row>
    <row r="143" spans="1:63" s="187" customFormat="1" ht="12.75" customHeight="1" x14ac:dyDescent="0.25">
      <c r="A143" s="152" t="s">
        <v>162</v>
      </c>
      <c r="B143" s="152">
        <v>210013579</v>
      </c>
      <c r="C143" s="178" t="s">
        <v>742</v>
      </c>
      <c r="D143" s="152"/>
      <c r="E143" s="152"/>
      <c r="F143" s="155" t="s">
        <v>690</v>
      </c>
      <c r="G143" s="198" t="s">
        <v>691</v>
      </c>
      <c r="H143" s="198" t="s">
        <v>692</v>
      </c>
      <c r="I143" s="158" t="s">
        <v>120</v>
      </c>
      <c r="J143" s="152" t="s">
        <v>693</v>
      </c>
      <c r="K143" s="152" t="s">
        <v>196</v>
      </c>
      <c r="L143" s="155" t="s">
        <v>76</v>
      </c>
      <c r="M143" s="181" t="s">
        <v>197</v>
      </c>
      <c r="N143" s="155" t="s">
        <v>365</v>
      </c>
      <c r="O143" s="152" t="s">
        <v>694</v>
      </c>
      <c r="P143" s="152" t="s">
        <v>125</v>
      </c>
      <c r="Q143" s="193" t="s">
        <v>122</v>
      </c>
      <c r="R143" s="155" t="s">
        <v>635</v>
      </c>
      <c r="S143" s="152" t="s">
        <v>201</v>
      </c>
      <c r="T143" s="155"/>
      <c r="U143" s="152" t="s">
        <v>695</v>
      </c>
      <c r="V143" s="155" t="s">
        <v>696</v>
      </c>
      <c r="W143" s="156">
        <v>30</v>
      </c>
      <c r="X143" s="156">
        <v>60</v>
      </c>
      <c r="Y143" s="156">
        <v>10</v>
      </c>
      <c r="Z143" s="152" t="s">
        <v>697</v>
      </c>
      <c r="AA143" s="158" t="s">
        <v>138</v>
      </c>
      <c r="AB143" s="186"/>
      <c r="AC143" s="186"/>
      <c r="AD143" s="186"/>
      <c r="AE143" s="186"/>
      <c r="AF143" s="186">
        <v>133.55000000000001</v>
      </c>
      <c r="AG143" s="186">
        <v>1828124.97</v>
      </c>
      <c r="AH143" s="186">
        <f t="shared" ref="AH143:AH160" si="119">AF143*AG143</f>
        <v>244146089.74350002</v>
      </c>
      <c r="AI143" s="186">
        <f t="shared" si="107"/>
        <v>273443620.51272005</v>
      </c>
      <c r="AJ143" s="186">
        <v>133.82</v>
      </c>
      <c r="AK143" s="186">
        <v>1828124.97</v>
      </c>
      <c r="AL143" s="186">
        <f t="shared" ref="AL143:AL160" si="120">AJ143*AK143</f>
        <v>244639683.48539999</v>
      </c>
      <c r="AM143" s="186">
        <f t="shared" si="114"/>
        <v>273996445.50364804</v>
      </c>
      <c r="AN143" s="186"/>
      <c r="AO143" s="186"/>
      <c r="AP143" s="186"/>
      <c r="AQ143" s="186"/>
      <c r="AR143" s="186"/>
      <c r="AS143" s="186"/>
      <c r="AT143" s="186"/>
      <c r="AU143" s="186"/>
      <c r="AV143" s="186">
        <f>AB143+AF143+AJ143+AN143+AR143</f>
        <v>267.37</v>
      </c>
      <c r="AW143" s="185">
        <v>0</v>
      </c>
      <c r="AX143" s="185">
        <f t="shared" si="111"/>
        <v>0</v>
      </c>
      <c r="AY143" s="158" t="s">
        <v>203</v>
      </c>
      <c r="AZ143" s="155"/>
      <c r="BA143" s="155"/>
      <c r="BB143" s="152"/>
      <c r="BC143" s="152" t="s">
        <v>698</v>
      </c>
      <c r="BD143" s="152"/>
      <c r="BE143" s="152"/>
      <c r="BF143" s="152"/>
      <c r="BG143" s="158"/>
      <c r="BH143" s="158"/>
      <c r="BI143" s="158"/>
      <c r="BJ143" s="32"/>
      <c r="BK143" s="32"/>
    </row>
    <row r="144" spans="1:63" s="187" customFormat="1" ht="12.95" customHeight="1" x14ac:dyDescent="0.25">
      <c r="A144" s="152" t="s">
        <v>162</v>
      </c>
      <c r="B144" s="152">
        <v>210013579</v>
      </c>
      <c r="C144" s="178" t="s">
        <v>817</v>
      </c>
      <c r="D144" s="152"/>
      <c r="E144" s="152"/>
      <c r="F144" s="155" t="s">
        <v>690</v>
      </c>
      <c r="G144" s="198" t="s">
        <v>691</v>
      </c>
      <c r="H144" s="198" t="s">
        <v>692</v>
      </c>
      <c r="I144" s="158" t="s">
        <v>120</v>
      </c>
      <c r="J144" s="152" t="s">
        <v>693</v>
      </c>
      <c r="K144" s="152" t="s">
        <v>196</v>
      </c>
      <c r="L144" s="155" t="s">
        <v>76</v>
      </c>
      <c r="M144" s="181" t="s">
        <v>197</v>
      </c>
      <c r="N144" s="155" t="s">
        <v>365</v>
      </c>
      <c r="O144" s="245" t="s">
        <v>806</v>
      </c>
      <c r="P144" s="152" t="s">
        <v>125</v>
      </c>
      <c r="Q144" s="193" t="s">
        <v>122</v>
      </c>
      <c r="R144" s="155" t="s">
        <v>635</v>
      </c>
      <c r="S144" s="152" t="s">
        <v>201</v>
      </c>
      <c r="T144" s="155"/>
      <c r="U144" s="152" t="s">
        <v>695</v>
      </c>
      <c r="V144" s="155" t="s">
        <v>696</v>
      </c>
      <c r="W144" s="156">
        <v>30</v>
      </c>
      <c r="X144" s="156">
        <v>60</v>
      </c>
      <c r="Y144" s="156">
        <v>10</v>
      </c>
      <c r="Z144" s="152" t="s">
        <v>697</v>
      </c>
      <c r="AA144" s="158" t="s">
        <v>138</v>
      </c>
      <c r="AB144" s="186"/>
      <c r="AC144" s="186"/>
      <c r="AD144" s="186"/>
      <c r="AE144" s="186"/>
      <c r="AF144" s="186">
        <v>133.55000000000001</v>
      </c>
      <c r="AG144" s="186">
        <v>1828124.97</v>
      </c>
      <c r="AH144" s="186">
        <f t="shared" si="119"/>
        <v>244146089.74350002</v>
      </c>
      <c r="AI144" s="186">
        <f t="shared" si="107"/>
        <v>273443620.51272005</v>
      </c>
      <c r="AJ144" s="186">
        <v>133.82</v>
      </c>
      <c r="AK144" s="186">
        <v>1828124.97</v>
      </c>
      <c r="AL144" s="186">
        <f t="shared" si="120"/>
        <v>244639683.48539999</v>
      </c>
      <c r="AM144" s="186">
        <f t="shared" si="114"/>
        <v>273996445.50364804</v>
      </c>
      <c r="AN144" s="186"/>
      <c r="AO144" s="186"/>
      <c r="AP144" s="186"/>
      <c r="AQ144" s="186"/>
      <c r="AR144" s="186"/>
      <c r="AS144" s="186"/>
      <c r="AT144" s="186"/>
      <c r="AU144" s="186"/>
      <c r="AV144" s="186">
        <f>AB144+AF144+AJ144+AN144+AR144</f>
        <v>267.37</v>
      </c>
      <c r="AW144" s="185">
        <f t="shared" ref="AW144:AW160" si="121">AD144+AH144+AL144+AP144+AT144</f>
        <v>488785773.22890002</v>
      </c>
      <c r="AX144" s="185">
        <f t="shared" si="111"/>
        <v>547440066.01636803</v>
      </c>
      <c r="AY144" s="158" t="s">
        <v>203</v>
      </c>
      <c r="AZ144" s="155"/>
      <c r="BA144" s="155"/>
      <c r="BB144" s="152"/>
      <c r="BC144" s="152" t="s">
        <v>698</v>
      </c>
      <c r="BD144" s="152"/>
      <c r="BE144" s="152"/>
      <c r="BF144" s="152"/>
      <c r="BG144" s="158"/>
      <c r="BH144" s="158"/>
      <c r="BI144" s="158"/>
      <c r="BJ144" s="271"/>
      <c r="BK144" s="32">
        <v>14</v>
      </c>
    </row>
    <row r="145" spans="1:63" s="187" customFormat="1" ht="12.95" customHeight="1" x14ac:dyDescent="0.25">
      <c r="A145" s="152" t="s">
        <v>162</v>
      </c>
      <c r="B145" s="152">
        <v>210017794</v>
      </c>
      <c r="C145" s="178" t="s">
        <v>743</v>
      </c>
      <c r="D145" s="152"/>
      <c r="E145" s="152"/>
      <c r="F145" s="155" t="s">
        <v>690</v>
      </c>
      <c r="G145" s="198" t="s">
        <v>691</v>
      </c>
      <c r="H145" s="198" t="s">
        <v>692</v>
      </c>
      <c r="I145" s="158" t="s">
        <v>120</v>
      </c>
      <c r="J145" s="152" t="s">
        <v>693</v>
      </c>
      <c r="K145" s="152" t="s">
        <v>196</v>
      </c>
      <c r="L145" s="155" t="s">
        <v>76</v>
      </c>
      <c r="M145" s="181" t="s">
        <v>197</v>
      </c>
      <c r="N145" s="155" t="s">
        <v>365</v>
      </c>
      <c r="O145" s="152" t="s">
        <v>694</v>
      </c>
      <c r="P145" s="152" t="s">
        <v>125</v>
      </c>
      <c r="Q145" s="193" t="s">
        <v>122</v>
      </c>
      <c r="R145" s="155" t="s">
        <v>635</v>
      </c>
      <c r="S145" s="152" t="s">
        <v>201</v>
      </c>
      <c r="T145" s="155"/>
      <c r="U145" s="152" t="s">
        <v>695</v>
      </c>
      <c r="V145" s="155" t="s">
        <v>696</v>
      </c>
      <c r="W145" s="156">
        <v>30</v>
      </c>
      <c r="X145" s="156">
        <v>60</v>
      </c>
      <c r="Y145" s="156">
        <v>10</v>
      </c>
      <c r="Z145" s="152" t="s">
        <v>697</v>
      </c>
      <c r="AA145" s="158" t="s">
        <v>138</v>
      </c>
      <c r="AB145" s="186"/>
      <c r="AC145" s="186"/>
      <c r="AD145" s="186"/>
      <c r="AE145" s="186"/>
      <c r="AF145" s="186">
        <v>105.54</v>
      </c>
      <c r="AG145" s="186">
        <v>2182950</v>
      </c>
      <c r="AH145" s="186">
        <f t="shared" si="119"/>
        <v>230388543</v>
      </c>
      <c r="AI145" s="186">
        <f t="shared" si="107"/>
        <v>258035168.16000003</v>
      </c>
      <c r="AJ145" s="186">
        <v>105.14</v>
      </c>
      <c r="AK145" s="186">
        <v>2182950</v>
      </c>
      <c r="AL145" s="186">
        <f t="shared" si="120"/>
        <v>229515363</v>
      </c>
      <c r="AM145" s="186">
        <f t="shared" si="114"/>
        <v>257057206.56000003</v>
      </c>
      <c r="AN145" s="186"/>
      <c r="AO145" s="186"/>
      <c r="AP145" s="186"/>
      <c r="AQ145" s="186"/>
      <c r="AR145" s="186"/>
      <c r="AS145" s="186"/>
      <c r="AT145" s="186"/>
      <c r="AU145" s="186"/>
      <c r="AV145" s="186">
        <f t="shared" ref="AV145:AV160" si="122">AB145+AF145+AJ145+AN145+AR145</f>
        <v>210.68</v>
      </c>
      <c r="AW145" s="185">
        <v>0</v>
      </c>
      <c r="AX145" s="185">
        <f t="shared" si="111"/>
        <v>0</v>
      </c>
      <c r="AY145" s="158" t="s">
        <v>203</v>
      </c>
      <c r="AZ145" s="155"/>
      <c r="BA145" s="155"/>
      <c r="BB145" s="152"/>
      <c r="BC145" s="152" t="s">
        <v>699</v>
      </c>
      <c r="BD145" s="152"/>
      <c r="BE145" s="152"/>
      <c r="BF145" s="152"/>
      <c r="BG145" s="158"/>
      <c r="BH145" s="158"/>
      <c r="BI145" s="158"/>
      <c r="BJ145" s="32"/>
      <c r="BK145" s="32"/>
    </row>
    <row r="146" spans="1:63" s="187" customFormat="1" ht="12.95" customHeight="1" x14ac:dyDescent="0.25">
      <c r="A146" s="152" t="s">
        <v>162</v>
      </c>
      <c r="B146" s="152">
        <v>210017794</v>
      </c>
      <c r="C146" s="178" t="s">
        <v>818</v>
      </c>
      <c r="D146" s="152"/>
      <c r="E146" s="152"/>
      <c r="F146" s="155" t="s">
        <v>690</v>
      </c>
      <c r="G146" s="198" t="s">
        <v>691</v>
      </c>
      <c r="H146" s="198" t="s">
        <v>692</v>
      </c>
      <c r="I146" s="158" t="s">
        <v>120</v>
      </c>
      <c r="J146" s="152" t="s">
        <v>693</v>
      </c>
      <c r="K146" s="152" t="s">
        <v>196</v>
      </c>
      <c r="L146" s="155" t="s">
        <v>76</v>
      </c>
      <c r="M146" s="181" t="s">
        <v>197</v>
      </c>
      <c r="N146" s="155" t="s">
        <v>365</v>
      </c>
      <c r="O146" s="245" t="s">
        <v>806</v>
      </c>
      <c r="P146" s="152" t="s">
        <v>125</v>
      </c>
      <c r="Q146" s="193" t="s">
        <v>122</v>
      </c>
      <c r="R146" s="155" t="s">
        <v>635</v>
      </c>
      <c r="S146" s="152" t="s">
        <v>201</v>
      </c>
      <c r="T146" s="155"/>
      <c r="U146" s="152" t="s">
        <v>695</v>
      </c>
      <c r="V146" s="155" t="s">
        <v>696</v>
      </c>
      <c r="W146" s="156">
        <v>30</v>
      </c>
      <c r="X146" s="156">
        <v>60</v>
      </c>
      <c r="Y146" s="156">
        <v>10</v>
      </c>
      <c r="Z146" s="152" t="s">
        <v>697</v>
      </c>
      <c r="AA146" s="158" t="s">
        <v>138</v>
      </c>
      <c r="AB146" s="186"/>
      <c r="AC146" s="186"/>
      <c r="AD146" s="186"/>
      <c r="AE146" s="186"/>
      <c r="AF146" s="186">
        <v>105.54</v>
      </c>
      <c r="AG146" s="186">
        <v>2182950</v>
      </c>
      <c r="AH146" s="186">
        <f t="shared" si="119"/>
        <v>230388543</v>
      </c>
      <c r="AI146" s="186">
        <f t="shared" si="107"/>
        <v>258035168.16000003</v>
      </c>
      <c r="AJ146" s="186">
        <v>105.14</v>
      </c>
      <c r="AK146" s="186">
        <v>2182950</v>
      </c>
      <c r="AL146" s="186">
        <f t="shared" si="120"/>
        <v>229515363</v>
      </c>
      <c r="AM146" s="186">
        <f t="shared" si="114"/>
        <v>257057206.56000003</v>
      </c>
      <c r="AN146" s="186"/>
      <c r="AO146" s="186"/>
      <c r="AP146" s="186"/>
      <c r="AQ146" s="186"/>
      <c r="AR146" s="186"/>
      <c r="AS146" s="186"/>
      <c r="AT146" s="186"/>
      <c r="AU146" s="186"/>
      <c r="AV146" s="186">
        <f t="shared" si="122"/>
        <v>210.68</v>
      </c>
      <c r="AW146" s="185">
        <f t="shared" si="121"/>
        <v>459903906</v>
      </c>
      <c r="AX146" s="185">
        <f t="shared" si="111"/>
        <v>515092374.72000003</v>
      </c>
      <c r="AY146" s="158" t="s">
        <v>203</v>
      </c>
      <c r="AZ146" s="155"/>
      <c r="BA146" s="155"/>
      <c r="BB146" s="152"/>
      <c r="BC146" s="152" t="s">
        <v>699</v>
      </c>
      <c r="BD146" s="152"/>
      <c r="BE146" s="152"/>
      <c r="BF146" s="152"/>
      <c r="BG146" s="158"/>
      <c r="BH146" s="158"/>
      <c r="BI146" s="158"/>
      <c r="BJ146" s="271"/>
      <c r="BK146" s="32">
        <v>14</v>
      </c>
    </row>
    <row r="147" spans="1:63" s="187" customFormat="1" ht="12.95" customHeight="1" x14ac:dyDescent="0.25">
      <c r="A147" s="152" t="s">
        <v>162</v>
      </c>
      <c r="B147" s="152">
        <v>210017795</v>
      </c>
      <c r="C147" s="178" t="s">
        <v>744</v>
      </c>
      <c r="D147" s="152"/>
      <c r="E147" s="152"/>
      <c r="F147" s="155" t="s">
        <v>690</v>
      </c>
      <c r="G147" s="198" t="s">
        <v>691</v>
      </c>
      <c r="H147" s="198" t="s">
        <v>692</v>
      </c>
      <c r="I147" s="158" t="s">
        <v>120</v>
      </c>
      <c r="J147" s="152" t="s">
        <v>693</v>
      </c>
      <c r="K147" s="152" t="s">
        <v>196</v>
      </c>
      <c r="L147" s="155" t="s">
        <v>76</v>
      </c>
      <c r="M147" s="181" t="s">
        <v>197</v>
      </c>
      <c r="N147" s="155" t="s">
        <v>365</v>
      </c>
      <c r="O147" s="152" t="s">
        <v>694</v>
      </c>
      <c r="P147" s="152" t="s">
        <v>125</v>
      </c>
      <c r="Q147" s="193" t="s">
        <v>122</v>
      </c>
      <c r="R147" s="155" t="s">
        <v>635</v>
      </c>
      <c r="S147" s="152" t="s">
        <v>201</v>
      </c>
      <c r="T147" s="155"/>
      <c r="U147" s="152" t="s">
        <v>695</v>
      </c>
      <c r="V147" s="155" t="s">
        <v>696</v>
      </c>
      <c r="W147" s="156">
        <v>30</v>
      </c>
      <c r="X147" s="156">
        <v>60</v>
      </c>
      <c r="Y147" s="156">
        <v>10</v>
      </c>
      <c r="Z147" s="152" t="s">
        <v>697</v>
      </c>
      <c r="AA147" s="158" t="s">
        <v>138</v>
      </c>
      <c r="AB147" s="186"/>
      <c r="AC147" s="186"/>
      <c r="AD147" s="186"/>
      <c r="AE147" s="186"/>
      <c r="AF147" s="186">
        <v>12.63</v>
      </c>
      <c r="AG147" s="186">
        <v>2182950</v>
      </c>
      <c r="AH147" s="186">
        <f t="shared" si="119"/>
        <v>27570658.5</v>
      </c>
      <c r="AI147" s="186">
        <f t="shared" si="107"/>
        <v>30879137.520000003</v>
      </c>
      <c r="AJ147" s="186">
        <v>12.38</v>
      </c>
      <c r="AK147" s="186">
        <v>2182950</v>
      </c>
      <c r="AL147" s="186">
        <f t="shared" si="120"/>
        <v>27024921</v>
      </c>
      <c r="AM147" s="186">
        <f t="shared" si="114"/>
        <v>30267911.520000003</v>
      </c>
      <c r="AN147" s="186"/>
      <c r="AO147" s="186"/>
      <c r="AP147" s="186"/>
      <c r="AQ147" s="186"/>
      <c r="AR147" s="186"/>
      <c r="AS147" s="186"/>
      <c r="AT147" s="186"/>
      <c r="AU147" s="186"/>
      <c r="AV147" s="186">
        <f t="shared" si="122"/>
        <v>25.01</v>
      </c>
      <c r="AW147" s="185">
        <v>0</v>
      </c>
      <c r="AX147" s="185">
        <f t="shared" si="111"/>
        <v>0</v>
      </c>
      <c r="AY147" s="158" t="s">
        <v>203</v>
      </c>
      <c r="AZ147" s="155"/>
      <c r="BA147" s="155"/>
      <c r="BB147" s="152"/>
      <c r="BC147" s="152" t="s">
        <v>700</v>
      </c>
      <c r="BD147" s="152"/>
      <c r="BE147" s="152"/>
      <c r="BF147" s="152"/>
      <c r="BG147" s="158"/>
      <c r="BH147" s="158"/>
      <c r="BI147" s="158"/>
      <c r="BJ147" s="32"/>
      <c r="BK147" s="32"/>
    </row>
    <row r="148" spans="1:63" s="187" customFormat="1" ht="12.95" customHeight="1" x14ac:dyDescent="0.25">
      <c r="A148" s="152" t="s">
        <v>162</v>
      </c>
      <c r="B148" s="152">
        <v>210017795</v>
      </c>
      <c r="C148" s="178" t="s">
        <v>819</v>
      </c>
      <c r="D148" s="152"/>
      <c r="E148" s="152"/>
      <c r="F148" s="155" t="s">
        <v>690</v>
      </c>
      <c r="G148" s="198" t="s">
        <v>691</v>
      </c>
      <c r="H148" s="198" t="s">
        <v>692</v>
      </c>
      <c r="I148" s="158" t="s">
        <v>120</v>
      </c>
      <c r="J148" s="152" t="s">
        <v>693</v>
      </c>
      <c r="K148" s="152" t="s">
        <v>196</v>
      </c>
      <c r="L148" s="155" t="s">
        <v>76</v>
      </c>
      <c r="M148" s="181" t="s">
        <v>197</v>
      </c>
      <c r="N148" s="155" t="s">
        <v>365</v>
      </c>
      <c r="O148" s="245" t="s">
        <v>806</v>
      </c>
      <c r="P148" s="152" t="s">
        <v>125</v>
      </c>
      <c r="Q148" s="193" t="s">
        <v>122</v>
      </c>
      <c r="R148" s="155" t="s">
        <v>635</v>
      </c>
      <c r="S148" s="152" t="s">
        <v>201</v>
      </c>
      <c r="T148" s="155"/>
      <c r="U148" s="152" t="s">
        <v>695</v>
      </c>
      <c r="V148" s="155" t="s">
        <v>696</v>
      </c>
      <c r="W148" s="156">
        <v>30</v>
      </c>
      <c r="X148" s="156">
        <v>60</v>
      </c>
      <c r="Y148" s="156">
        <v>10</v>
      </c>
      <c r="Z148" s="152" t="s">
        <v>697</v>
      </c>
      <c r="AA148" s="158" t="s">
        <v>138</v>
      </c>
      <c r="AB148" s="186"/>
      <c r="AC148" s="186"/>
      <c r="AD148" s="186"/>
      <c r="AE148" s="186"/>
      <c r="AF148" s="186">
        <v>12.63</v>
      </c>
      <c r="AG148" s="186">
        <v>2182950</v>
      </c>
      <c r="AH148" s="186">
        <f t="shared" si="119"/>
        <v>27570658.5</v>
      </c>
      <c r="AI148" s="186">
        <f t="shared" si="107"/>
        <v>30879137.520000003</v>
      </c>
      <c r="AJ148" s="186">
        <v>12.38</v>
      </c>
      <c r="AK148" s="186">
        <v>2182950</v>
      </c>
      <c r="AL148" s="186">
        <f t="shared" si="120"/>
        <v>27024921</v>
      </c>
      <c r="AM148" s="186">
        <f t="shared" si="114"/>
        <v>30267911.520000003</v>
      </c>
      <c r="AN148" s="186"/>
      <c r="AO148" s="186"/>
      <c r="AP148" s="186"/>
      <c r="AQ148" s="186"/>
      <c r="AR148" s="186"/>
      <c r="AS148" s="186"/>
      <c r="AT148" s="186"/>
      <c r="AU148" s="186"/>
      <c r="AV148" s="186">
        <f t="shared" si="122"/>
        <v>25.01</v>
      </c>
      <c r="AW148" s="185">
        <f t="shared" si="121"/>
        <v>54595579.5</v>
      </c>
      <c r="AX148" s="185">
        <f t="shared" si="111"/>
        <v>61147049.040000007</v>
      </c>
      <c r="AY148" s="158" t="s">
        <v>203</v>
      </c>
      <c r="AZ148" s="155"/>
      <c r="BA148" s="155"/>
      <c r="BB148" s="152"/>
      <c r="BC148" s="152" t="s">
        <v>700</v>
      </c>
      <c r="BD148" s="152"/>
      <c r="BE148" s="152"/>
      <c r="BF148" s="152"/>
      <c r="BG148" s="158"/>
      <c r="BH148" s="158"/>
      <c r="BI148" s="158"/>
      <c r="BJ148" s="271"/>
      <c r="BK148" s="32">
        <v>14</v>
      </c>
    </row>
    <row r="149" spans="1:63" s="187" customFormat="1" ht="12.95" customHeight="1" x14ac:dyDescent="0.25">
      <c r="A149" s="152" t="s">
        <v>162</v>
      </c>
      <c r="B149" s="152">
        <v>210022792</v>
      </c>
      <c r="C149" s="178" t="s">
        <v>745</v>
      </c>
      <c r="D149" s="152"/>
      <c r="E149" s="152"/>
      <c r="F149" s="155" t="s">
        <v>690</v>
      </c>
      <c r="G149" s="198" t="s">
        <v>691</v>
      </c>
      <c r="H149" s="198" t="s">
        <v>692</v>
      </c>
      <c r="I149" s="158" t="s">
        <v>120</v>
      </c>
      <c r="J149" s="152" t="s">
        <v>693</v>
      </c>
      <c r="K149" s="152" t="s">
        <v>196</v>
      </c>
      <c r="L149" s="155" t="s">
        <v>76</v>
      </c>
      <c r="M149" s="181" t="s">
        <v>197</v>
      </c>
      <c r="N149" s="155" t="s">
        <v>365</v>
      </c>
      <c r="O149" s="152" t="s">
        <v>694</v>
      </c>
      <c r="P149" s="152" t="s">
        <v>125</v>
      </c>
      <c r="Q149" s="193" t="s">
        <v>122</v>
      </c>
      <c r="R149" s="155" t="s">
        <v>635</v>
      </c>
      <c r="S149" s="152" t="s">
        <v>201</v>
      </c>
      <c r="T149" s="155"/>
      <c r="U149" s="152" t="s">
        <v>695</v>
      </c>
      <c r="V149" s="155" t="s">
        <v>696</v>
      </c>
      <c r="W149" s="156">
        <v>30</v>
      </c>
      <c r="X149" s="156">
        <v>60</v>
      </c>
      <c r="Y149" s="156">
        <v>10</v>
      </c>
      <c r="Z149" s="152" t="s">
        <v>697</v>
      </c>
      <c r="AA149" s="158" t="s">
        <v>138</v>
      </c>
      <c r="AB149" s="186"/>
      <c r="AC149" s="186"/>
      <c r="AD149" s="186"/>
      <c r="AE149" s="186"/>
      <c r="AF149" s="186">
        <v>26.33</v>
      </c>
      <c r="AG149" s="186">
        <v>1984500</v>
      </c>
      <c r="AH149" s="186">
        <f t="shared" si="119"/>
        <v>52251885</v>
      </c>
      <c r="AI149" s="186">
        <f t="shared" si="107"/>
        <v>58522111.200000003</v>
      </c>
      <c r="AJ149" s="186">
        <v>26.33</v>
      </c>
      <c r="AK149" s="186">
        <v>1984500</v>
      </c>
      <c r="AL149" s="186">
        <f t="shared" si="120"/>
        <v>52251885</v>
      </c>
      <c r="AM149" s="186">
        <f t="shared" si="114"/>
        <v>58522111.200000003</v>
      </c>
      <c r="AN149" s="186"/>
      <c r="AO149" s="186"/>
      <c r="AP149" s="186"/>
      <c r="AQ149" s="186"/>
      <c r="AR149" s="186"/>
      <c r="AS149" s="186"/>
      <c r="AT149" s="186"/>
      <c r="AU149" s="186"/>
      <c r="AV149" s="186">
        <f t="shared" si="122"/>
        <v>52.66</v>
      </c>
      <c r="AW149" s="185">
        <v>0</v>
      </c>
      <c r="AX149" s="185">
        <f t="shared" si="111"/>
        <v>0</v>
      </c>
      <c r="AY149" s="158" t="s">
        <v>203</v>
      </c>
      <c r="AZ149" s="155"/>
      <c r="BA149" s="155"/>
      <c r="BB149" s="152"/>
      <c r="BC149" s="152" t="s">
        <v>701</v>
      </c>
      <c r="BD149" s="152"/>
      <c r="BE149" s="152"/>
      <c r="BF149" s="152"/>
      <c r="BG149" s="158"/>
      <c r="BH149" s="158"/>
      <c r="BI149" s="158"/>
      <c r="BJ149" s="32"/>
      <c r="BK149" s="32"/>
    </row>
    <row r="150" spans="1:63" s="187" customFormat="1" ht="12.95" customHeight="1" x14ac:dyDescent="0.25">
      <c r="A150" s="152" t="s">
        <v>162</v>
      </c>
      <c r="B150" s="152">
        <v>210022792</v>
      </c>
      <c r="C150" s="178" t="s">
        <v>820</v>
      </c>
      <c r="D150" s="152"/>
      <c r="E150" s="152"/>
      <c r="F150" s="155" t="s">
        <v>690</v>
      </c>
      <c r="G150" s="198" t="s">
        <v>691</v>
      </c>
      <c r="H150" s="198" t="s">
        <v>692</v>
      </c>
      <c r="I150" s="158" t="s">
        <v>120</v>
      </c>
      <c r="J150" s="152" t="s">
        <v>693</v>
      </c>
      <c r="K150" s="152" t="s">
        <v>196</v>
      </c>
      <c r="L150" s="155" t="s">
        <v>76</v>
      </c>
      <c r="M150" s="181" t="s">
        <v>197</v>
      </c>
      <c r="N150" s="155" t="s">
        <v>365</v>
      </c>
      <c r="O150" s="245" t="s">
        <v>806</v>
      </c>
      <c r="P150" s="152" t="s">
        <v>125</v>
      </c>
      <c r="Q150" s="193" t="s">
        <v>122</v>
      </c>
      <c r="R150" s="155" t="s">
        <v>635</v>
      </c>
      <c r="S150" s="152" t="s">
        <v>201</v>
      </c>
      <c r="T150" s="155"/>
      <c r="U150" s="152" t="s">
        <v>695</v>
      </c>
      <c r="V150" s="155" t="s">
        <v>696</v>
      </c>
      <c r="W150" s="156">
        <v>30</v>
      </c>
      <c r="X150" s="156">
        <v>60</v>
      </c>
      <c r="Y150" s="156">
        <v>10</v>
      </c>
      <c r="Z150" s="152" t="s">
        <v>697</v>
      </c>
      <c r="AA150" s="158" t="s">
        <v>138</v>
      </c>
      <c r="AB150" s="186"/>
      <c r="AC150" s="186"/>
      <c r="AD150" s="186"/>
      <c r="AE150" s="186"/>
      <c r="AF150" s="186">
        <v>26.33</v>
      </c>
      <c r="AG150" s="186">
        <v>1984500</v>
      </c>
      <c r="AH150" s="186">
        <f t="shared" si="119"/>
        <v>52251885</v>
      </c>
      <c r="AI150" s="186">
        <f t="shared" si="107"/>
        <v>58522111.200000003</v>
      </c>
      <c r="AJ150" s="186">
        <v>26.33</v>
      </c>
      <c r="AK150" s="186">
        <v>1984500</v>
      </c>
      <c r="AL150" s="186">
        <f t="shared" si="120"/>
        <v>52251885</v>
      </c>
      <c r="AM150" s="186">
        <f t="shared" si="114"/>
        <v>58522111.200000003</v>
      </c>
      <c r="AN150" s="186"/>
      <c r="AO150" s="186"/>
      <c r="AP150" s="186"/>
      <c r="AQ150" s="186"/>
      <c r="AR150" s="186"/>
      <c r="AS150" s="186"/>
      <c r="AT150" s="186"/>
      <c r="AU150" s="186"/>
      <c r="AV150" s="186">
        <f t="shared" si="122"/>
        <v>52.66</v>
      </c>
      <c r="AW150" s="185">
        <f t="shared" si="121"/>
        <v>104503770</v>
      </c>
      <c r="AX150" s="185">
        <f t="shared" si="111"/>
        <v>117044222.40000001</v>
      </c>
      <c r="AY150" s="158" t="s">
        <v>203</v>
      </c>
      <c r="AZ150" s="155"/>
      <c r="BA150" s="155"/>
      <c r="BB150" s="152"/>
      <c r="BC150" s="152" t="s">
        <v>701</v>
      </c>
      <c r="BD150" s="152"/>
      <c r="BE150" s="152"/>
      <c r="BF150" s="152"/>
      <c r="BG150" s="158"/>
      <c r="BH150" s="158"/>
      <c r="BI150" s="158"/>
      <c r="BJ150" s="271"/>
      <c r="BK150" s="32">
        <v>14</v>
      </c>
    </row>
    <row r="151" spans="1:63" s="187" customFormat="1" ht="12.95" customHeight="1" x14ac:dyDescent="0.25">
      <c r="A151" s="152" t="s">
        <v>162</v>
      </c>
      <c r="B151" s="152">
        <v>210024667</v>
      </c>
      <c r="C151" s="178" t="s">
        <v>746</v>
      </c>
      <c r="D151" s="152"/>
      <c r="E151" s="152"/>
      <c r="F151" s="155" t="s">
        <v>690</v>
      </c>
      <c r="G151" s="198" t="s">
        <v>691</v>
      </c>
      <c r="H151" s="198" t="s">
        <v>692</v>
      </c>
      <c r="I151" s="158" t="s">
        <v>120</v>
      </c>
      <c r="J151" s="152" t="s">
        <v>693</v>
      </c>
      <c r="K151" s="152" t="s">
        <v>196</v>
      </c>
      <c r="L151" s="155" t="s">
        <v>76</v>
      </c>
      <c r="M151" s="181" t="s">
        <v>197</v>
      </c>
      <c r="N151" s="155" t="s">
        <v>365</v>
      </c>
      <c r="O151" s="152" t="s">
        <v>694</v>
      </c>
      <c r="P151" s="152" t="s">
        <v>125</v>
      </c>
      <c r="Q151" s="193" t="s">
        <v>122</v>
      </c>
      <c r="R151" s="155" t="s">
        <v>635</v>
      </c>
      <c r="S151" s="152" t="s">
        <v>201</v>
      </c>
      <c r="T151" s="155"/>
      <c r="U151" s="152" t="s">
        <v>695</v>
      </c>
      <c r="V151" s="155" t="s">
        <v>696</v>
      </c>
      <c r="W151" s="156">
        <v>30</v>
      </c>
      <c r="X151" s="156">
        <v>60</v>
      </c>
      <c r="Y151" s="156">
        <v>10</v>
      </c>
      <c r="Z151" s="152" t="s">
        <v>697</v>
      </c>
      <c r="AA151" s="158" t="s">
        <v>138</v>
      </c>
      <c r="AB151" s="186"/>
      <c r="AC151" s="186"/>
      <c r="AD151" s="186"/>
      <c r="AE151" s="186"/>
      <c r="AF151" s="186">
        <v>7</v>
      </c>
      <c r="AG151" s="186">
        <v>2310000</v>
      </c>
      <c r="AH151" s="186">
        <f t="shared" si="119"/>
        <v>16170000</v>
      </c>
      <c r="AI151" s="186">
        <f t="shared" si="107"/>
        <v>18110400</v>
      </c>
      <c r="AJ151" s="186">
        <v>6.73</v>
      </c>
      <c r="AK151" s="186">
        <v>2310000</v>
      </c>
      <c r="AL151" s="186">
        <f t="shared" si="120"/>
        <v>15546300.000000002</v>
      </c>
      <c r="AM151" s="186">
        <f t="shared" si="114"/>
        <v>17411856.000000004</v>
      </c>
      <c r="AN151" s="186"/>
      <c r="AO151" s="186"/>
      <c r="AP151" s="186"/>
      <c r="AQ151" s="186"/>
      <c r="AR151" s="186"/>
      <c r="AS151" s="186"/>
      <c r="AT151" s="186"/>
      <c r="AU151" s="186"/>
      <c r="AV151" s="186">
        <f t="shared" si="122"/>
        <v>13.73</v>
      </c>
      <c r="AW151" s="185">
        <v>0</v>
      </c>
      <c r="AX151" s="185">
        <f t="shared" si="111"/>
        <v>0</v>
      </c>
      <c r="AY151" s="158" t="s">
        <v>203</v>
      </c>
      <c r="AZ151" s="155"/>
      <c r="BA151" s="155"/>
      <c r="BB151" s="152"/>
      <c r="BC151" s="152" t="s">
        <v>702</v>
      </c>
      <c r="BD151" s="152"/>
      <c r="BE151" s="152"/>
      <c r="BF151" s="152"/>
      <c r="BG151" s="158"/>
      <c r="BH151" s="158"/>
      <c r="BI151" s="158"/>
      <c r="BJ151" s="32"/>
      <c r="BK151" s="32"/>
    </row>
    <row r="152" spans="1:63" s="187" customFormat="1" ht="12.95" customHeight="1" x14ac:dyDescent="0.25">
      <c r="A152" s="152" t="s">
        <v>162</v>
      </c>
      <c r="B152" s="152">
        <v>210024667</v>
      </c>
      <c r="C152" s="178" t="s">
        <v>821</v>
      </c>
      <c r="D152" s="152"/>
      <c r="E152" s="152"/>
      <c r="F152" s="155" t="s">
        <v>690</v>
      </c>
      <c r="G152" s="198" t="s">
        <v>691</v>
      </c>
      <c r="H152" s="198" t="s">
        <v>692</v>
      </c>
      <c r="I152" s="158" t="s">
        <v>120</v>
      </c>
      <c r="J152" s="152" t="s">
        <v>693</v>
      </c>
      <c r="K152" s="152" t="s">
        <v>196</v>
      </c>
      <c r="L152" s="155" t="s">
        <v>76</v>
      </c>
      <c r="M152" s="181" t="s">
        <v>197</v>
      </c>
      <c r="N152" s="155" t="s">
        <v>365</v>
      </c>
      <c r="O152" s="245" t="s">
        <v>806</v>
      </c>
      <c r="P152" s="152" t="s">
        <v>125</v>
      </c>
      <c r="Q152" s="193" t="s">
        <v>122</v>
      </c>
      <c r="R152" s="155" t="s">
        <v>635</v>
      </c>
      <c r="S152" s="152" t="s">
        <v>201</v>
      </c>
      <c r="T152" s="155"/>
      <c r="U152" s="152" t="s">
        <v>695</v>
      </c>
      <c r="V152" s="155" t="s">
        <v>696</v>
      </c>
      <c r="W152" s="156">
        <v>30</v>
      </c>
      <c r="X152" s="156">
        <v>60</v>
      </c>
      <c r="Y152" s="156">
        <v>10</v>
      </c>
      <c r="Z152" s="152" t="s">
        <v>697</v>
      </c>
      <c r="AA152" s="158" t="s">
        <v>138</v>
      </c>
      <c r="AB152" s="186"/>
      <c r="AC152" s="186"/>
      <c r="AD152" s="186"/>
      <c r="AE152" s="186"/>
      <c r="AF152" s="186">
        <v>7</v>
      </c>
      <c r="AG152" s="186">
        <v>2310000</v>
      </c>
      <c r="AH152" s="186">
        <f t="shared" si="119"/>
        <v>16170000</v>
      </c>
      <c r="AI152" s="186">
        <f t="shared" si="107"/>
        <v>18110400</v>
      </c>
      <c r="AJ152" s="186">
        <v>6.73</v>
      </c>
      <c r="AK152" s="186">
        <v>2310000</v>
      </c>
      <c r="AL152" s="186">
        <f t="shared" si="120"/>
        <v>15546300.000000002</v>
      </c>
      <c r="AM152" s="186">
        <f t="shared" si="114"/>
        <v>17411856.000000004</v>
      </c>
      <c r="AN152" s="186"/>
      <c r="AO152" s="186"/>
      <c r="AP152" s="186"/>
      <c r="AQ152" s="186"/>
      <c r="AR152" s="186"/>
      <c r="AS152" s="186"/>
      <c r="AT152" s="186"/>
      <c r="AU152" s="186"/>
      <c r="AV152" s="186">
        <f t="shared" si="122"/>
        <v>13.73</v>
      </c>
      <c r="AW152" s="185">
        <f t="shared" si="121"/>
        <v>31716300</v>
      </c>
      <c r="AX152" s="185">
        <f t="shared" si="111"/>
        <v>35522256</v>
      </c>
      <c r="AY152" s="158" t="s">
        <v>203</v>
      </c>
      <c r="AZ152" s="155"/>
      <c r="BA152" s="155"/>
      <c r="BB152" s="152"/>
      <c r="BC152" s="152" t="s">
        <v>702</v>
      </c>
      <c r="BD152" s="152"/>
      <c r="BE152" s="152"/>
      <c r="BF152" s="152"/>
      <c r="BG152" s="158"/>
      <c r="BH152" s="158"/>
      <c r="BI152" s="158"/>
      <c r="BJ152" s="271"/>
      <c r="BK152" s="32">
        <v>14</v>
      </c>
    </row>
    <row r="153" spans="1:63" s="187" customFormat="1" ht="12.95" customHeight="1" x14ac:dyDescent="0.25">
      <c r="A153" s="152" t="s">
        <v>162</v>
      </c>
      <c r="B153" s="152">
        <v>210029197</v>
      </c>
      <c r="C153" s="178" t="s">
        <v>747</v>
      </c>
      <c r="D153" s="152"/>
      <c r="E153" s="152"/>
      <c r="F153" s="155" t="s">
        <v>690</v>
      </c>
      <c r="G153" s="198" t="s">
        <v>691</v>
      </c>
      <c r="H153" s="198" t="s">
        <v>692</v>
      </c>
      <c r="I153" s="158" t="s">
        <v>120</v>
      </c>
      <c r="J153" s="152" t="s">
        <v>693</v>
      </c>
      <c r="K153" s="152" t="s">
        <v>196</v>
      </c>
      <c r="L153" s="155" t="s">
        <v>76</v>
      </c>
      <c r="M153" s="181" t="s">
        <v>197</v>
      </c>
      <c r="N153" s="155" t="s">
        <v>365</v>
      </c>
      <c r="O153" s="152" t="s">
        <v>694</v>
      </c>
      <c r="P153" s="152" t="s">
        <v>125</v>
      </c>
      <c r="Q153" s="193" t="s">
        <v>122</v>
      </c>
      <c r="R153" s="155" t="s">
        <v>635</v>
      </c>
      <c r="S153" s="152" t="s">
        <v>201</v>
      </c>
      <c r="T153" s="155"/>
      <c r="U153" s="152" t="s">
        <v>695</v>
      </c>
      <c r="V153" s="155" t="s">
        <v>696</v>
      </c>
      <c r="W153" s="156">
        <v>30</v>
      </c>
      <c r="X153" s="156">
        <v>60</v>
      </c>
      <c r="Y153" s="156">
        <v>10</v>
      </c>
      <c r="Z153" s="152" t="s">
        <v>697</v>
      </c>
      <c r="AA153" s="158" t="s">
        <v>138</v>
      </c>
      <c r="AB153" s="186"/>
      <c r="AC153" s="186"/>
      <c r="AD153" s="186"/>
      <c r="AE153" s="186"/>
      <c r="AF153" s="186">
        <v>48.58</v>
      </c>
      <c r="AG153" s="186">
        <v>2100000</v>
      </c>
      <c r="AH153" s="186">
        <f t="shared" si="119"/>
        <v>102018000</v>
      </c>
      <c r="AI153" s="186">
        <f t="shared" si="107"/>
        <v>114260160.00000001</v>
      </c>
      <c r="AJ153" s="186">
        <v>48.97</v>
      </c>
      <c r="AK153" s="186">
        <v>2100000</v>
      </c>
      <c r="AL153" s="186">
        <f t="shared" si="120"/>
        <v>102837000</v>
      </c>
      <c r="AM153" s="186">
        <f t="shared" si="114"/>
        <v>115177440.00000001</v>
      </c>
      <c r="AN153" s="186"/>
      <c r="AO153" s="186"/>
      <c r="AP153" s="186"/>
      <c r="AQ153" s="186"/>
      <c r="AR153" s="186"/>
      <c r="AS153" s="186"/>
      <c r="AT153" s="186"/>
      <c r="AU153" s="186"/>
      <c r="AV153" s="186">
        <f t="shared" si="122"/>
        <v>97.55</v>
      </c>
      <c r="AW153" s="185">
        <v>0</v>
      </c>
      <c r="AX153" s="185">
        <f t="shared" si="111"/>
        <v>0</v>
      </c>
      <c r="AY153" s="158" t="s">
        <v>203</v>
      </c>
      <c r="AZ153" s="155"/>
      <c r="BA153" s="155"/>
      <c r="BB153" s="152"/>
      <c r="BC153" s="152" t="s">
        <v>703</v>
      </c>
      <c r="BD153" s="152"/>
      <c r="BE153" s="152"/>
      <c r="BF153" s="152"/>
      <c r="BG153" s="158"/>
      <c r="BH153" s="158"/>
      <c r="BI153" s="158"/>
      <c r="BJ153" s="32"/>
      <c r="BK153" s="32"/>
    </row>
    <row r="154" spans="1:63" s="187" customFormat="1" ht="12.95" customHeight="1" x14ac:dyDescent="0.25">
      <c r="A154" s="152" t="s">
        <v>162</v>
      </c>
      <c r="B154" s="152">
        <v>210029197</v>
      </c>
      <c r="C154" s="178" t="s">
        <v>822</v>
      </c>
      <c r="D154" s="152"/>
      <c r="E154" s="152"/>
      <c r="F154" s="155" t="s">
        <v>690</v>
      </c>
      <c r="G154" s="198" t="s">
        <v>691</v>
      </c>
      <c r="H154" s="198" t="s">
        <v>692</v>
      </c>
      <c r="I154" s="158" t="s">
        <v>120</v>
      </c>
      <c r="J154" s="152" t="s">
        <v>693</v>
      </c>
      <c r="K154" s="152" t="s">
        <v>196</v>
      </c>
      <c r="L154" s="155" t="s">
        <v>76</v>
      </c>
      <c r="M154" s="181" t="s">
        <v>197</v>
      </c>
      <c r="N154" s="155" t="s">
        <v>365</v>
      </c>
      <c r="O154" s="245" t="s">
        <v>806</v>
      </c>
      <c r="P154" s="152" t="s">
        <v>125</v>
      </c>
      <c r="Q154" s="193" t="s">
        <v>122</v>
      </c>
      <c r="R154" s="155" t="s">
        <v>635</v>
      </c>
      <c r="S154" s="152" t="s">
        <v>201</v>
      </c>
      <c r="T154" s="155"/>
      <c r="U154" s="152" t="s">
        <v>695</v>
      </c>
      <c r="V154" s="155" t="s">
        <v>696</v>
      </c>
      <c r="W154" s="156">
        <v>30</v>
      </c>
      <c r="X154" s="156">
        <v>60</v>
      </c>
      <c r="Y154" s="156">
        <v>10</v>
      </c>
      <c r="Z154" s="152" t="s">
        <v>697</v>
      </c>
      <c r="AA154" s="158" t="s">
        <v>138</v>
      </c>
      <c r="AB154" s="186"/>
      <c r="AC154" s="186"/>
      <c r="AD154" s="186"/>
      <c r="AE154" s="186"/>
      <c r="AF154" s="186">
        <v>48.58</v>
      </c>
      <c r="AG154" s="186">
        <v>2100000</v>
      </c>
      <c r="AH154" s="186">
        <f t="shared" si="119"/>
        <v>102018000</v>
      </c>
      <c r="AI154" s="186">
        <f t="shared" si="107"/>
        <v>114260160.00000001</v>
      </c>
      <c r="AJ154" s="186">
        <v>48.97</v>
      </c>
      <c r="AK154" s="186">
        <v>2100000</v>
      </c>
      <c r="AL154" s="186">
        <f t="shared" si="120"/>
        <v>102837000</v>
      </c>
      <c r="AM154" s="186">
        <f t="shared" si="114"/>
        <v>115177440.00000001</v>
      </c>
      <c r="AN154" s="186"/>
      <c r="AO154" s="186"/>
      <c r="AP154" s="186"/>
      <c r="AQ154" s="186"/>
      <c r="AR154" s="186"/>
      <c r="AS154" s="186"/>
      <c r="AT154" s="186"/>
      <c r="AU154" s="186"/>
      <c r="AV154" s="186">
        <f t="shared" si="122"/>
        <v>97.55</v>
      </c>
      <c r="AW154" s="185">
        <f t="shared" si="121"/>
        <v>204855000</v>
      </c>
      <c r="AX154" s="185">
        <f t="shared" si="111"/>
        <v>229437600.00000003</v>
      </c>
      <c r="AY154" s="158" t="s">
        <v>203</v>
      </c>
      <c r="AZ154" s="155"/>
      <c r="BA154" s="155"/>
      <c r="BB154" s="152"/>
      <c r="BC154" s="152" t="s">
        <v>703</v>
      </c>
      <c r="BD154" s="152"/>
      <c r="BE154" s="152"/>
      <c r="BF154" s="152"/>
      <c r="BG154" s="158"/>
      <c r="BH154" s="158"/>
      <c r="BI154" s="158"/>
      <c r="BJ154" s="271"/>
      <c r="BK154" s="32">
        <v>14</v>
      </c>
    </row>
    <row r="155" spans="1:63" s="187" customFormat="1" ht="12.95" customHeight="1" x14ac:dyDescent="0.25">
      <c r="A155" s="152" t="s">
        <v>162</v>
      </c>
      <c r="B155" s="152">
        <v>210029387</v>
      </c>
      <c r="C155" s="178" t="s">
        <v>748</v>
      </c>
      <c r="D155" s="152"/>
      <c r="E155" s="152"/>
      <c r="F155" s="155" t="s">
        <v>690</v>
      </c>
      <c r="G155" s="198" t="s">
        <v>691</v>
      </c>
      <c r="H155" s="198" t="s">
        <v>692</v>
      </c>
      <c r="I155" s="158" t="s">
        <v>120</v>
      </c>
      <c r="J155" s="152" t="s">
        <v>693</v>
      </c>
      <c r="K155" s="152" t="s">
        <v>196</v>
      </c>
      <c r="L155" s="155" t="s">
        <v>76</v>
      </c>
      <c r="M155" s="181" t="s">
        <v>197</v>
      </c>
      <c r="N155" s="155" t="s">
        <v>365</v>
      </c>
      <c r="O155" s="152" t="s">
        <v>694</v>
      </c>
      <c r="P155" s="152" t="s">
        <v>125</v>
      </c>
      <c r="Q155" s="193" t="s">
        <v>122</v>
      </c>
      <c r="R155" s="155" t="s">
        <v>635</v>
      </c>
      <c r="S155" s="152" t="s">
        <v>201</v>
      </c>
      <c r="T155" s="155"/>
      <c r="U155" s="152" t="s">
        <v>695</v>
      </c>
      <c r="V155" s="155" t="s">
        <v>696</v>
      </c>
      <c r="W155" s="156">
        <v>30</v>
      </c>
      <c r="X155" s="156">
        <v>60</v>
      </c>
      <c r="Y155" s="156">
        <v>10</v>
      </c>
      <c r="Z155" s="152" t="s">
        <v>697</v>
      </c>
      <c r="AA155" s="158" t="s">
        <v>138</v>
      </c>
      <c r="AB155" s="186"/>
      <c r="AC155" s="186"/>
      <c r="AD155" s="186"/>
      <c r="AE155" s="186"/>
      <c r="AF155" s="186">
        <v>33.520000000000003</v>
      </c>
      <c r="AG155" s="186">
        <v>2100000</v>
      </c>
      <c r="AH155" s="186">
        <f t="shared" si="119"/>
        <v>70392000</v>
      </c>
      <c r="AI155" s="186">
        <f t="shared" si="107"/>
        <v>78839040.000000015</v>
      </c>
      <c r="AJ155" s="186">
        <v>35.43</v>
      </c>
      <c r="AK155" s="186">
        <v>2100000</v>
      </c>
      <c r="AL155" s="186">
        <f t="shared" si="120"/>
        <v>74403000</v>
      </c>
      <c r="AM155" s="186">
        <f t="shared" si="114"/>
        <v>83331360.000000015</v>
      </c>
      <c r="AN155" s="186"/>
      <c r="AO155" s="186"/>
      <c r="AP155" s="186"/>
      <c r="AQ155" s="186"/>
      <c r="AR155" s="186"/>
      <c r="AS155" s="186"/>
      <c r="AT155" s="186"/>
      <c r="AU155" s="186"/>
      <c r="AV155" s="186">
        <f t="shared" si="122"/>
        <v>68.95</v>
      </c>
      <c r="AW155" s="185">
        <v>0</v>
      </c>
      <c r="AX155" s="185">
        <f t="shared" si="111"/>
        <v>0</v>
      </c>
      <c r="AY155" s="158" t="s">
        <v>203</v>
      </c>
      <c r="AZ155" s="155"/>
      <c r="BA155" s="155"/>
      <c r="BB155" s="152"/>
      <c r="BC155" s="152" t="s">
        <v>704</v>
      </c>
      <c r="BD155" s="152"/>
      <c r="BE155" s="152"/>
      <c r="BF155" s="152"/>
      <c r="BG155" s="158"/>
      <c r="BH155" s="158"/>
      <c r="BI155" s="158"/>
      <c r="BJ155" s="32"/>
      <c r="BK155" s="32"/>
    </row>
    <row r="156" spans="1:63" s="187" customFormat="1" ht="12.95" customHeight="1" x14ac:dyDescent="0.25">
      <c r="A156" s="152" t="s">
        <v>162</v>
      </c>
      <c r="B156" s="152">
        <v>210029387</v>
      </c>
      <c r="C156" s="178" t="s">
        <v>823</v>
      </c>
      <c r="D156" s="152"/>
      <c r="E156" s="152"/>
      <c r="F156" s="155" t="s">
        <v>690</v>
      </c>
      <c r="G156" s="198" t="s">
        <v>691</v>
      </c>
      <c r="H156" s="198" t="s">
        <v>692</v>
      </c>
      <c r="I156" s="158" t="s">
        <v>120</v>
      </c>
      <c r="J156" s="152" t="s">
        <v>693</v>
      </c>
      <c r="K156" s="152" t="s">
        <v>196</v>
      </c>
      <c r="L156" s="155" t="s">
        <v>76</v>
      </c>
      <c r="M156" s="181" t="s">
        <v>197</v>
      </c>
      <c r="N156" s="155" t="s">
        <v>365</v>
      </c>
      <c r="O156" s="245" t="s">
        <v>806</v>
      </c>
      <c r="P156" s="152" t="s">
        <v>125</v>
      </c>
      <c r="Q156" s="193" t="s">
        <v>122</v>
      </c>
      <c r="R156" s="155" t="s">
        <v>635</v>
      </c>
      <c r="S156" s="152" t="s">
        <v>201</v>
      </c>
      <c r="T156" s="155"/>
      <c r="U156" s="152" t="s">
        <v>695</v>
      </c>
      <c r="V156" s="155" t="s">
        <v>696</v>
      </c>
      <c r="W156" s="156">
        <v>30</v>
      </c>
      <c r="X156" s="156">
        <v>60</v>
      </c>
      <c r="Y156" s="156">
        <v>10</v>
      </c>
      <c r="Z156" s="152" t="s">
        <v>697</v>
      </c>
      <c r="AA156" s="158" t="s">
        <v>138</v>
      </c>
      <c r="AB156" s="186"/>
      <c r="AC156" s="186"/>
      <c r="AD156" s="186"/>
      <c r="AE156" s="186"/>
      <c r="AF156" s="186">
        <v>33.520000000000003</v>
      </c>
      <c r="AG156" s="186">
        <v>2100000</v>
      </c>
      <c r="AH156" s="186">
        <f t="shared" si="119"/>
        <v>70392000</v>
      </c>
      <c r="AI156" s="186">
        <f t="shared" si="107"/>
        <v>78839040.000000015</v>
      </c>
      <c r="AJ156" s="186">
        <v>35.43</v>
      </c>
      <c r="AK156" s="186">
        <v>2100000</v>
      </c>
      <c r="AL156" s="186">
        <f t="shared" si="120"/>
        <v>74403000</v>
      </c>
      <c r="AM156" s="186">
        <f t="shared" si="114"/>
        <v>83331360.000000015</v>
      </c>
      <c r="AN156" s="186"/>
      <c r="AO156" s="186"/>
      <c r="AP156" s="186"/>
      <c r="AQ156" s="186"/>
      <c r="AR156" s="186"/>
      <c r="AS156" s="186"/>
      <c r="AT156" s="186"/>
      <c r="AU156" s="186"/>
      <c r="AV156" s="186">
        <f t="shared" si="122"/>
        <v>68.95</v>
      </c>
      <c r="AW156" s="185">
        <f t="shared" si="121"/>
        <v>144795000</v>
      </c>
      <c r="AX156" s="185">
        <f t="shared" si="111"/>
        <v>162170400.00000003</v>
      </c>
      <c r="AY156" s="158" t="s">
        <v>203</v>
      </c>
      <c r="AZ156" s="155"/>
      <c r="BA156" s="155"/>
      <c r="BB156" s="152"/>
      <c r="BC156" s="152" t="s">
        <v>704</v>
      </c>
      <c r="BD156" s="152"/>
      <c r="BE156" s="152"/>
      <c r="BF156" s="152"/>
      <c r="BG156" s="158"/>
      <c r="BH156" s="158"/>
      <c r="BI156" s="158"/>
      <c r="BJ156" s="271"/>
      <c r="BK156" s="32">
        <v>14</v>
      </c>
    </row>
    <row r="157" spans="1:63" s="187" customFormat="1" ht="12.95" customHeight="1" x14ac:dyDescent="0.25">
      <c r="A157" s="152" t="s">
        <v>162</v>
      </c>
      <c r="B157" s="152">
        <v>210033758</v>
      </c>
      <c r="C157" s="178" t="s">
        <v>749</v>
      </c>
      <c r="D157" s="152"/>
      <c r="E157" s="152"/>
      <c r="F157" s="155" t="s">
        <v>690</v>
      </c>
      <c r="G157" s="198" t="s">
        <v>691</v>
      </c>
      <c r="H157" s="198" t="s">
        <v>692</v>
      </c>
      <c r="I157" s="158" t="s">
        <v>120</v>
      </c>
      <c r="J157" s="152" t="s">
        <v>693</v>
      </c>
      <c r="K157" s="152" t="s">
        <v>196</v>
      </c>
      <c r="L157" s="155" t="s">
        <v>76</v>
      </c>
      <c r="M157" s="181" t="s">
        <v>197</v>
      </c>
      <c r="N157" s="155" t="s">
        <v>365</v>
      </c>
      <c r="O157" s="152" t="s">
        <v>694</v>
      </c>
      <c r="P157" s="152" t="s">
        <v>125</v>
      </c>
      <c r="Q157" s="193" t="s">
        <v>122</v>
      </c>
      <c r="R157" s="155" t="s">
        <v>635</v>
      </c>
      <c r="S157" s="152" t="s">
        <v>201</v>
      </c>
      <c r="T157" s="155"/>
      <c r="U157" s="152" t="s">
        <v>695</v>
      </c>
      <c r="V157" s="155" t="s">
        <v>696</v>
      </c>
      <c r="W157" s="156">
        <v>30</v>
      </c>
      <c r="X157" s="156">
        <v>60</v>
      </c>
      <c r="Y157" s="156">
        <v>10</v>
      </c>
      <c r="Z157" s="152" t="s">
        <v>697</v>
      </c>
      <c r="AA157" s="158" t="s">
        <v>138</v>
      </c>
      <c r="AB157" s="186"/>
      <c r="AC157" s="186"/>
      <c r="AD157" s="186"/>
      <c r="AE157" s="186"/>
      <c r="AF157" s="186">
        <v>38.630000000000003</v>
      </c>
      <c r="AG157" s="186">
        <v>1764000</v>
      </c>
      <c r="AH157" s="186">
        <f t="shared" si="119"/>
        <v>68143320</v>
      </c>
      <c r="AI157" s="186">
        <f t="shared" si="107"/>
        <v>76320518.400000006</v>
      </c>
      <c r="AJ157" s="186">
        <v>38</v>
      </c>
      <c r="AK157" s="186">
        <v>1764000</v>
      </c>
      <c r="AL157" s="186">
        <f t="shared" si="120"/>
        <v>67032000</v>
      </c>
      <c r="AM157" s="186">
        <f t="shared" si="114"/>
        <v>75075840</v>
      </c>
      <c r="AN157" s="186"/>
      <c r="AO157" s="186"/>
      <c r="AP157" s="186"/>
      <c r="AQ157" s="186"/>
      <c r="AR157" s="186"/>
      <c r="AS157" s="186"/>
      <c r="AT157" s="186"/>
      <c r="AU157" s="186"/>
      <c r="AV157" s="186">
        <f t="shared" si="122"/>
        <v>76.63</v>
      </c>
      <c r="AW157" s="185">
        <v>0</v>
      </c>
      <c r="AX157" s="185">
        <f t="shared" si="111"/>
        <v>0</v>
      </c>
      <c r="AY157" s="158" t="s">
        <v>203</v>
      </c>
      <c r="AZ157" s="155"/>
      <c r="BA157" s="155"/>
      <c r="BB157" s="152"/>
      <c r="BC157" s="152" t="s">
        <v>705</v>
      </c>
      <c r="BD157" s="152"/>
      <c r="BE157" s="152"/>
      <c r="BF157" s="152"/>
      <c r="BG157" s="158"/>
      <c r="BH157" s="158"/>
      <c r="BI157" s="158"/>
      <c r="BJ157" s="32"/>
      <c r="BK157" s="32"/>
    </row>
    <row r="158" spans="1:63" s="187" customFormat="1" ht="12.95" customHeight="1" x14ac:dyDescent="0.25">
      <c r="A158" s="152" t="s">
        <v>162</v>
      </c>
      <c r="B158" s="152">
        <v>210033758</v>
      </c>
      <c r="C158" s="178" t="s">
        <v>824</v>
      </c>
      <c r="D158" s="152"/>
      <c r="E158" s="152"/>
      <c r="F158" s="155" t="s">
        <v>690</v>
      </c>
      <c r="G158" s="198" t="s">
        <v>691</v>
      </c>
      <c r="H158" s="198" t="s">
        <v>692</v>
      </c>
      <c r="I158" s="158" t="s">
        <v>120</v>
      </c>
      <c r="J158" s="152" t="s">
        <v>693</v>
      </c>
      <c r="K158" s="152" t="s">
        <v>196</v>
      </c>
      <c r="L158" s="155" t="s">
        <v>76</v>
      </c>
      <c r="M158" s="181" t="s">
        <v>197</v>
      </c>
      <c r="N158" s="155" t="s">
        <v>365</v>
      </c>
      <c r="O158" s="245" t="s">
        <v>806</v>
      </c>
      <c r="P158" s="152" t="s">
        <v>125</v>
      </c>
      <c r="Q158" s="193" t="s">
        <v>122</v>
      </c>
      <c r="R158" s="155" t="s">
        <v>635</v>
      </c>
      <c r="S158" s="152" t="s">
        <v>201</v>
      </c>
      <c r="T158" s="155"/>
      <c r="U158" s="152" t="s">
        <v>695</v>
      </c>
      <c r="V158" s="155" t="s">
        <v>696</v>
      </c>
      <c r="W158" s="156">
        <v>30</v>
      </c>
      <c r="X158" s="156">
        <v>60</v>
      </c>
      <c r="Y158" s="156">
        <v>10</v>
      </c>
      <c r="Z158" s="152" t="s">
        <v>697</v>
      </c>
      <c r="AA158" s="158" t="s">
        <v>138</v>
      </c>
      <c r="AB158" s="186"/>
      <c r="AC158" s="186"/>
      <c r="AD158" s="186"/>
      <c r="AE158" s="186"/>
      <c r="AF158" s="186">
        <v>38.630000000000003</v>
      </c>
      <c r="AG158" s="186">
        <v>1764000</v>
      </c>
      <c r="AH158" s="186">
        <f t="shared" si="119"/>
        <v>68143320</v>
      </c>
      <c r="AI158" s="186">
        <f t="shared" si="107"/>
        <v>76320518.400000006</v>
      </c>
      <c r="AJ158" s="186">
        <v>38</v>
      </c>
      <c r="AK158" s="186">
        <v>1764000</v>
      </c>
      <c r="AL158" s="186">
        <f t="shared" si="120"/>
        <v>67032000</v>
      </c>
      <c r="AM158" s="186">
        <f t="shared" si="114"/>
        <v>75075840</v>
      </c>
      <c r="AN158" s="186"/>
      <c r="AO158" s="186"/>
      <c r="AP158" s="186"/>
      <c r="AQ158" s="186"/>
      <c r="AR158" s="186"/>
      <c r="AS158" s="186"/>
      <c r="AT158" s="186"/>
      <c r="AU158" s="186"/>
      <c r="AV158" s="186">
        <f t="shared" si="122"/>
        <v>76.63</v>
      </c>
      <c r="AW158" s="185">
        <f t="shared" si="121"/>
        <v>135175320</v>
      </c>
      <c r="AX158" s="185">
        <f t="shared" si="111"/>
        <v>151396358.40000001</v>
      </c>
      <c r="AY158" s="158" t="s">
        <v>203</v>
      </c>
      <c r="AZ158" s="155"/>
      <c r="BA158" s="155"/>
      <c r="BB158" s="152"/>
      <c r="BC158" s="152" t="s">
        <v>705</v>
      </c>
      <c r="BD158" s="152"/>
      <c r="BE158" s="152"/>
      <c r="BF158" s="152"/>
      <c r="BG158" s="158"/>
      <c r="BH158" s="158"/>
      <c r="BI158" s="158"/>
      <c r="BJ158" s="271"/>
      <c r="BK158" s="32">
        <v>14</v>
      </c>
    </row>
    <row r="159" spans="1:63" s="187" customFormat="1" ht="12.95" customHeight="1" x14ac:dyDescent="0.25">
      <c r="A159" s="152" t="s">
        <v>162</v>
      </c>
      <c r="B159" s="152">
        <v>210033952</v>
      </c>
      <c r="C159" s="178" t="s">
        <v>750</v>
      </c>
      <c r="D159" s="152"/>
      <c r="E159" s="152"/>
      <c r="F159" s="155" t="s">
        <v>690</v>
      </c>
      <c r="G159" s="198" t="s">
        <v>691</v>
      </c>
      <c r="H159" s="198" t="s">
        <v>692</v>
      </c>
      <c r="I159" s="158" t="s">
        <v>120</v>
      </c>
      <c r="J159" s="152" t="s">
        <v>693</v>
      </c>
      <c r="K159" s="152" t="s">
        <v>196</v>
      </c>
      <c r="L159" s="155" t="s">
        <v>76</v>
      </c>
      <c r="M159" s="181" t="s">
        <v>197</v>
      </c>
      <c r="N159" s="155" t="s">
        <v>365</v>
      </c>
      <c r="O159" s="152" t="s">
        <v>694</v>
      </c>
      <c r="P159" s="152" t="s">
        <v>125</v>
      </c>
      <c r="Q159" s="193" t="s">
        <v>122</v>
      </c>
      <c r="R159" s="155" t="s">
        <v>635</v>
      </c>
      <c r="S159" s="152" t="s">
        <v>201</v>
      </c>
      <c r="T159" s="155"/>
      <c r="U159" s="152" t="s">
        <v>695</v>
      </c>
      <c r="V159" s="155" t="s">
        <v>696</v>
      </c>
      <c r="W159" s="156">
        <v>30</v>
      </c>
      <c r="X159" s="156">
        <v>60</v>
      </c>
      <c r="Y159" s="156">
        <v>10</v>
      </c>
      <c r="Z159" s="152" t="s">
        <v>697</v>
      </c>
      <c r="AA159" s="158" t="s">
        <v>138</v>
      </c>
      <c r="AB159" s="186"/>
      <c r="AC159" s="186"/>
      <c r="AD159" s="186"/>
      <c r="AE159" s="186"/>
      <c r="AF159" s="186">
        <v>25.72</v>
      </c>
      <c r="AG159" s="186">
        <v>2079000</v>
      </c>
      <c r="AH159" s="186">
        <f t="shared" si="119"/>
        <v>53471880</v>
      </c>
      <c r="AI159" s="186">
        <f t="shared" si="107"/>
        <v>59888505.600000009</v>
      </c>
      <c r="AJ159" s="186">
        <v>25</v>
      </c>
      <c r="AK159" s="186">
        <v>2079000</v>
      </c>
      <c r="AL159" s="186">
        <f t="shared" si="120"/>
        <v>51975000</v>
      </c>
      <c r="AM159" s="186">
        <f t="shared" si="114"/>
        <v>58212000.000000007</v>
      </c>
      <c r="AN159" s="186"/>
      <c r="AO159" s="186"/>
      <c r="AP159" s="186"/>
      <c r="AQ159" s="186"/>
      <c r="AR159" s="186"/>
      <c r="AS159" s="186"/>
      <c r="AT159" s="186"/>
      <c r="AU159" s="186"/>
      <c r="AV159" s="186">
        <f t="shared" si="122"/>
        <v>50.72</v>
      </c>
      <c r="AW159" s="185">
        <v>0</v>
      </c>
      <c r="AX159" s="185">
        <f t="shared" si="111"/>
        <v>0</v>
      </c>
      <c r="AY159" s="158" t="s">
        <v>203</v>
      </c>
      <c r="AZ159" s="155"/>
      <c r="BA159" s="155"/>
      <c r="BB159" s="152"/>
      <c r="BC159" s="152" t="s">
        <v>706</v>
      </c>
      <c r="BD159" s="152"/>
      <c r="BE159" s="152"/>
      <c r="BF159" s="152"/>
      <c r="BG159" s="158"/>
      <c r="BH159" s="158"/>
      <c r="BI159" s="158"/>
      <c r="BJ159" s="32"/>
      <c r="BK159" s="32"/>
    </row>
    <row r="160" spans="1:63" s="187" customFormat="1" ht="12.95" customHeight="1" x14ac:dyDescent="0.25">
      <c r="A160" s="152" t="s">
        <v>162</v>
      </c>
      <c r="B160" s="152">
        <v>210033952</v>
      </c>
      <c r="C160" s="178" t="s">
        <v>825</v>
      </c>
      <c r="D160" s="152"/>
      <c r="E160" s="152"/>
      <c r="F160" s="155" t="s">
        <v>690</v>
      </c>
      <c r="G160" s="198" t="s">
        <v>691</v>
      </c>
      <c r="H160" s="198" t="s">
        <v>692</v>
      </c>
      <c r="I160" s="158" t="s">
        <v>120</v>
      </c>
      <c r="J160" s="152" t="s">
        <v>693</v>
      </c>
      <c r="K160" s="152" t="s">
        <v>196</v>
      </c>
      <c r="L160" s="155" t="s">
        <v>76</v>
      </c>
      <c r="M160" s="181" t="s">
        <v>197</v>
      </c>
      <c r="N160" s="155" t="s">
        <v>365</v>
      </c>
      <c r="O160" s="245" t="s">
        <v>806</v>
      </c>
      <c r="P160" s="152" t="s">
        <v>125</v>
      </c>
      <c r="Q160" s="193" t="s">
        <v>122</v>
      </c>
      <c r="R160" s="155" t="s">
        <v>635</v>
      </c>
      <c r="S160" s="152" t="s">
        <v>201</v>
      </c>
      <c r="T160" s="155"/>
      <c r="U160" s="152" t="s">
        <v>695</v>
      </c>
      <c r="V160" s="155" t="s">
        <v>696</v>
      </c>
      <c r="W160" s="156">
        <v>30</v>
      </c>
      <c r="X160" s="156">
        <v>60</v>
      </c>
      <c r="Y160" s="156">
        <v>10</v>
      </c>
      <c r="Z160" s="152" t="s">
        <v>697</v>
      </c>
      <c r="AA160" s="158" t="s">
        <v>138</v>
      </c>
      <c r="AB160" s="186"/>
      <c r="AC160" s="186"/>
      <c r="AD160" s="186"/>
      <c r="AE160" s="186"/>
      <c r="AF160" s="186">
        <v>25.72</v>
      </c>
      <c r="AG160" s="186">
        <v>2079000</v>
      </c>
      <c r="AH160" s="186">
        <f t="shared" si="119"/>
        <v>53471880</v>
      </c>
      <c r="AI160" s="186">
        <f t="shared" si="107"/>
        <v>59888505.600000009</v>
      </c>
      <c r="AJ160" s="186">
        <v>25</v>
      </c>
      <c r="AK160" s="186">
        <v>2079000</v>
      </c>
      <c r="AL160" s="186">
        <f t="shared" si="120"/>
        <v>51975000</v>
      </c>
      <c r="AM160" s="186">
        <f t="shared" si="114"/>
        <v>58212000.000000007</v>
      </c>
      <c r="AN160" s="186"/>
      <c r="AO160" s="186"/>
      <c r="AP160" s="186"/>
      <c r="AQ160" s="186"/>
      <c r="AR160" s="186"/>
      <c r="AS160" s="186"/>
      <c r="AT160" s="186"/>
      <c r="AU160" s="186"/>
      <c r="AV160" s="186">
        <f t="shared" si="122"/>
        <v>50.72</v>
      </c>
      <c r="AW160" s="185">
        <f t="shared" si="121"/>
        <v>105446880</v>
      </c>
      <c r="AX160" s="185">
        <f t="shared" si="111"/>
        <v>118100505.60000001</v>
      </c>
      <c r="AY160" s="158" t="s">
        <v>203</v>
      </c>
      <c r="AZ160" s="155"/>
      <c r="BA160" s="155"/>
      <c r="BB160" s="152"/>
      <c r="BC160" s="152" t="s">
        <v>706</v>
      </c>
      <c r="BD160" s="152"/>
      <c r="BE160" s="152"/>
      <c r="BF160" s="152"/>
      <c r="BG160" s="158"/>
      <c r="BH160" s="158"/>
      <c r="BI160" s="158"/>
      <c r="BJ160" s="271"/>
      <c r="BK160" s="32">
        <v>14</v>
      </c>
    </row>
    <row r="161" spans="1:63" ht="12.95" customHeight="1" x14ac:dyDescent="0.25">
      <c r="A161" s="135"/>
      <c r="B161" s="135"/>
      <c r="C161" s="137"/>
      <c r="D161" s="135"/>
      <c r="E161" s="44" t="s">
        <v>110</v>
      </c>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8"/>
      <c r="AE161" s="138"/>
      <c r="AF161" s="138"/>
      <c r="AG161" s="138"/>
      <c r="AH161" s="138"/>
      <c r="AI161" s="138"/>
      <c r="AJ161" s="138"/>
      <c r="AK161" s="138"/>
      <c r="AL161" s="138"/>
      <c r="AM161" s="138"/>
      <c r="AN161" s="138"/>
      <c r="AO161" s="138"/>
      <c r="AP161" s="138"/>
      <c r="AQ161" s="138"/>
      <c r="AR161" s="138"/>
      <c r="AS161" s="138"/>
      <c r="AT161" s="138"/>
      <c r="AU161" s="138"/>
      <c r="AV161" s="125"/>
      <c r="AW161" s="125">
        <f>SUM(AW24:AW160)</f>
        <v>2026232097.1873</v>
      </c>
      <c r="AX161" s="125">
        <f>SUM(AX24:AX160)</f>
        <v>2269379948.8497763</v>
      </c>
      <c r="AY161" s="135"/>
      <c r="AZ161" s="135"/>
      <c r="BA161" s="135"/>
      <c r="BB161" s="135"/>
      <c r="BC161" s="135"/>
      <c r="BD161" s="135"/>
      <c r="BE161" s="135"/>
      <c r="BF161" s="135"/>
      <c r="BG161" s="135"/>
      <c r="BH161" s="135"/>
      <c r="BI161" s="135"/>
      <c r="BJ161" s="141"/>
      <c r="BK161" s="141"/>
    </row>
    <row r="162" spans="1:63" ht="12.95" customHeight="1" x14ac:dyDescent="0.25">
      <c r="A162" s="135"/>
      <c r="B162" s="135"/>
      <c r="C162" s="135"/>
      <c r="D162" s="135"/>
      <c r="E162" s="44" t="s">
        <v>111</v>
      </c>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8"/>
      <c r="AE162" s="138"/>
      <c r="AF162" s="138"/>
      <c r="AG162" s="138"/>
      <c r="AH162" s="138"/>
      <c r="AI162" s="138"/>
      <c r="AJ162" s="138"/>
      <c r="AK162" s="138"/>
      <c r="AL162" s="138"/>
      <c r="AM162" s="138"/>
      <c r="AN162" s="138"/>
      <c r="AO162" s="138"/>
      <c r="AP162" s="138"/>
      <c r="AQ162" s="138"/>
      <c r="AR162" s="138"/>
      <c r="AS162" s="138"/>
      <c r="AT162" s="138"/>
      <c r="AU162" s="138"/>
      <c r="AV162" s="125"/>
      <c r="AW162" s="125"/>
      <c r="AX162" s="125"/>
      <c r="AY162" s="135"/>
      <c r="AZ162" s="135"/>
      <c r="BA162" s="135"/>
      <c r="BB162" s="135"/>
      <c r="BC162" s="135"/>
      <c r="BD162" s="135"/>
      <c r="BE162" s="135"/>
      <c r="BF162" s="135"/>
      <c r="BG162" s="135"/>
      <c r="BH162" s="135"/>
      <c r="BI162" s="135"/>
      <c r="BJ162" s="141"/>
      <c r="BK162" s="141"/>
    </row>
    <row r="163" spans="1:63" s="165" customFormat="1" ht="12.95" customHeight="1" x14ac:dyDescent="0.25">
      <c r="A163" s="15" t="s">
        <v>217</v>
      </c>
      <c r="B163" s="15" t="s">
        <v>218</v>
      </c>
      <c r="C163" s="174" t="s">
        <v>219</v>
      </c>
      <c r="D163" s="4"/>
      <c r="E163" s="4" t="s">
        <v>220</v>
      </c>
      <c r="F163" s="22" t="s">
        <v>221</v>
      </c>
      <c r="G163" s="22" t="s">
        <v>222</v>
      </c>
      <c r="H163" s="22" t="s">
        <v>223</v>
      </c>
      <c r="I163" s="23" t="s">
        <v>120</v>
      </c>
      <c r="J163" s="23"/>
      <c r="K163" s="23"/>
      <c r="L163" s="22">
        <v>40</v>
      </c>
      <c r="M163" s="5" t="s">
        <v>122</v>
      </c>
      <c r="N163" s="5" t="s">
        <v>224</v>
      </c>
      <c r="O163" s="5" t="s">
        <v>199</v>
      </c>
      <c r="P163" s="23" t="s">
        <v>125</v>
      </c>
      <c r="Q163" s="24">
        <v>230000000</v>
      </c>
      <c r="R163" s="25" t="s">
        <v>225</v>
      </c>
      <c r="S163" s="25"/>
      <c r="T163" s="23"/>
      <c r="U163" s="5" t="s">
        <v>126</v>
      </c>
      <c r="V163" s="23" t="s">
        <v>226</v>
      </c>
      <c r="W163" s="23">
        <v>30</v>
      </c>
      <c r="X163" s="23" t="s">
        <v>106</v>
      </c>
      <c r="Y163" s="23">
        <v>10</v>
      </c>
      <c r="Z163" s="39"/>
      <c r="AA163" s="5" t="s">
        <v>138</v>
      </c>
      <c r="AB163" s="26"/>
      <c r="AC163" s="26"/>
      <c r="AD163" s="26">
        <v>582500000</v>
      </c>
      <c r="AE163" s="26">
        <v>652400000.00000012</v>
      </c>
      <c r="AF163" s="26"/>
      <c r="AG163" s="26"/>
      <c r="AH163" s="26">
        <v>364124686</v>
      </c>
      <c r="AI163" s="26">
        <v>407819648.32000005</v>
      </c>
      <c r="AJ163" s="19">
        <v>0</v>
      </c>
      <c r="AK163" s="19">
        <v>0</v>
      </c>
      <c r="AL163" s="19">
        <v>0</v>
      </c>
      <c r="AM163" s="19">
        <v>0</v>
      </c>
      <c r="AN163" s="19">
        <v>0</v>
      </c>
      <c r="AO163" s="19">
        <v>0</v>
      </c>
      <c r="AP163" s="19">
        <v>0</v>
      </c>
      <c r="AQ163" s="19">
        <v>0</v>
      </c>
      <c r="AR163" s="19">
        <v>0</v>
      </c>
      <c r="AS163" s="19">
        <v>0</v>
      </c>
      <c r="AT163" s="19">
        <v>0</v>
      </c>
      <c r="AU163" s="19">
        <v>0</v>
      </c>
      <c r="AV163" s="41"/>
      <c r="AW163" s="41">
        <v>0</v>
      </c>
      <c r="AX163" s="41">
        <f>AW163*1.12</f>
        <v>0</v>
      </c>
      <c r="AY163" s="1" t="s">
        <v>129</v>
      </c>
      <c r="AZ163" s="1" t="s">
        <v>227</v>
      </c>
      <c r="BA163" s="1" t="s">
        <v>228</v>
      </c>
      <c r="BB163" s="5"/>
      <c r="BC163" s="5"/>
      <c r="BD163" s="5"/>
      <c r="BE163" s="5"/>
      <c r="BF163" s="5"/>
      <c r="BG163" s="5"/>
      <c r="BH163" s="5"/>
      <c r="BI163" s="5"/>
      <c r="BJ163" s="167"/>
      <c r="BK163" s="27"/>
    </row>
    <row r="164" spans="1:63" s="165" customFormat="1" ht="12.95" customHeight="1" x14ac:dyDescent="0.25">
      <c r="A164" s="15" t="s">
        <v>217</v>
      </c>
      <c r="B164" s="15" t="s">
        <v>218</v>
      </c>
      <c r="C164" s="174" t="s">
        <v>372</v>
      </c>
      <c r="D164" s="4"/>
      <c r="E164" s="4" t="s">
        <v>220</v>
      </c>
      <c r="F164" s="22" t="s">
        <v>221</v>
      </c>
      <c r="G164" s="22" t="s">
        <v>222</v>
      </c>
      <c r="H164" s="22" t="s">
        <v>223</v>
      </c>
      <c r="I164" s="23" t="s">
        <v>120</v>
      </c>
      <c r="J164" s="23"/>
      <c r="K164" s="23"/>
      <c r="L164" s="22">
        <v>40</v>
      </c>
      <c r="M164" s="5" t="s">
        <v>122</v>
      </c>
      <c r="N164" s="5" t="s">
        <v>224</v>
      </c>
      <c r="O164" s="1" t="s">
        <v>126</v>
      </c>
      <c r="P164" s="23" t="s">
        <v>125</v>
      </c>
      <c r="Q164" s="24">
        <v>230000000</v>
      </c>
      <c r="R164" s="25" t="s">
        <v>225</v>
      </c>
      <c r="S164" s="25"/>
      <c r="T164" s="23" t="s">
        <v>226</v>
      </c>
      <c r="U164" s="5"/>
      <c r="V164" s="15"/>
      <c r="W164" s="23">
        <v>30</v>
      </c>
      <c r="X164" s="23" t="s">
        <v>106</v>
      </c>
      <c r="Y164" s="23">
        <v>10</v>
      </c>
      <c r="Z164" s="39"/>
      <c r="AA164" s="5" t="s">
        <v>138</v>
      </c>
      <c r="AB164" s="26"/>
      <c r="AC164" s="26"/>
      <c r="AD164" s="26">
        <v>582500000</v>
      </c>
      <c r="AE164" s="40">
        <f t="shared" ref="AE164:AE168" si="123">AD164*1.12</f>
        <v>652400000.00000012</v>
      </c>
      <c r="AF164" s="26"/>
      <c r="AG164" s="26"/>
      <c r="AH164" s="26">
        <v>364124686</v>
      </c>
      <c r="AI164" s="40">
        <f t="shared" ref="AI164:AI168" si="124">AH164*1.12</f>
        <v>407819648.32000005</v>
      </c>
      <c r="AJ164" s="41">
        <v>0</v>
      </c>
      <c r="AK164" s="41">
        <v>0</v>
      </c>
      <c r="AL164" s="41">
        <v>0</v>
      </c>
      <c r="AM164" s="42">
        <f t="shared" ref="AM164" si="125">AL164*1.12</f>
        <v>0</v>
      </c>
      <c r="AN164" s="41">
        <v>0</v>
      </c>
      <c r="AO164" s="41">
        <v>0</v>
      </c>
      <c r="AP164" s="41">
        <v>0</v>
      </c>
      <c r="AQ164" s="42">
        <f t="shared" ref="AQ164" si="126">AP164*1.12</f>
        <v>0</v>
      </c>
      <c r="AR164" s="41">
        <v>0</v>
      </c>
      <c r="AS164" s="41">
        <v>0</v>
      </c>
      <c r="AT164" s="41">
        <v>0</v>
      </c>
      <c r="AU164" s="42">
        <f t="shared" ref="AU164" si="127">AT164*1.12</f>
        <v>0</v>
      </c>
      <c r="AV164" s="43"/>
      <c r="AW164" s="41">
        <v>0</v>
      </c>
      <c r="AX164" s="41">
        <f>AW164*1.12</f>
        <v>0</v>
      </c>
      <c r="AY164" s="1" t="s">
        <v>129</v>
      </c>
      <c r="AZ164" s="1" t="s">
        <v>227</v>
      </c>
      <c r="BA164" s="1" t="s">
        <v>228</v>
      </c>
      <c r="BB164" s="5"/>
      <c r="BC164" s="5"/>
      <c r="BD164" s="5"/>
      <c r="BE164" s="5"/>
      <c r="BF164" s="5"/>
      <c r="BG164" s="5"/>
      <c r="BH164" s="5"/>
      <c r="BI164" s="5"/>
      <c r="BJ164" s="167"/>
      <c r="BK164" s="27" t="s">
        <v>373</v>
      </c>
    </row>
    <row r="165" spans="1:63" s="165" customFormat="1" ht="12.95" customHeight="1" x14ac:dyDescent="0.25">
      <c r="A165" s="15" t="s">
        <v>217</v>
      </c>
      <c r="B165" s="15" t="s">
        <v>218</v>
      </c>
      <c r="C165" s="175" t="s">
        <v>517</v>
      </c>
      <c r="D165" s="4"/>
      <c r="E165" s="4" t="s">
        <v>220</v>
      </c>
      <c r="F165" s="22" t="s">
        <v>221</v>
      </c>
      <c r="G165" s="22" t="s">
        <v>222</v>
      </c>
      <c r="H165" s="22" t="s">
        <v>223</v>
      </c>
      <c r="I165" s="23" t="s">
        <v>120</v>
      </c>
      <c r="J165" s="23"/>
      <c r="K165" s="23"/>
      <c r="L165" s="22">
        <v>40</v>
      </c>
      <c r="M165" s="5" t="s">
        <v>122</v>
      </c>
      <c r="N165" s="5" t="s">
        <v>224</v>
      </c>
      <c r="O165" s="1" t="s">
        <v>166</v>
      </c>
      <c r="P165" s="23" t="s">
        <v>125</v>
      </c>
      <c r="Q165" s="24">
        <v>230000000</v>
      </c>
      <c r="R165" s="25" t="s">
        <v>225</v>
      </c>
      <c r="S165" s="25"/>
      <c r="T165" s="23" t="s">
        <v>226</v>
      </c>
      <c r="U165" s="5"/>
      <c r="V165" s="15"/>
      <c r="W165" s="23">
        <v>30</v>
      </c>
      <c r="X165" s="23" t="s">
        <v>106</v>
      </c>
      <c r="Y165" s="23">
        <v>10</v>
      </c>
      <c r="Z165" s="39"/>
      <c r="AA165" s="5" t="s">
        <v>138</v>
      </c>
      <c r="AB165" s="26"/>
      <c r="AC165" s="26"/>
      <c r="AD165" s="26">
        <v>582500000</v>
      </c>
      <c r="AE165" s="18">
        <f t="shared" si="123"/>
        <v>652400000.00000012</v>
      </c>
      <c r="AF165" s="26"/>
      <c r="AG165" s="26"/>
      <c r="AH165" s="26">
        <v>364124686</v>
      </c>
      <c r="AI165" s="18">
        <f t="shared" si="124"/>
        <v>407819648.32000005</v>
      </c>
      <c r="AJ165" s="41">
        <v>0</v>
      </c>
      <c r="AK165" s="41">
        <v>0</v>
      </c>
      <c r="AL165" s="41">
        <v>0</v>
      </c>
      <c r="AM165" s="18">
        <f>AL165*1.12</f>
        <v>0</v>
      </c>
      <c r="AN165" s="41">
        <v>0</v>
      </c>
      <c r="AO165" s="41">
        <v>0</v>
      </c>
      <c r="AP165" s="41">
        <v>0</v>
      </c>
      <c r="AQ165" s="18">
        <f>AP165*1.12</f>
        <v>0</v>
      </c>
      <c r="AR165" s="41">
        <v>0</v>
      </c>
      <c r="AS165" s="41">
        <v>0</v>
      </c>
      <c r="AT165" s="41">
        <v>0</v>
      </c>
      <c r="AU165" s="18">
        <f>AT165*1.12</f>
        <v>0</v>
      </c>
      <c r="AV165" s="41"/>
      <c r="AW165" s="41">
        <v>0</v>
      </c>
      <c r="AX165" s="41">
        <f>AW165*1.12</f>
        <v>0</v>
      </c>
      <c r="AY165" s="1" t="s">
        <v>129</v>
      </c>
      <c r="AZ165" s="1" t="s">
        <v>227</v>
      </c>
      <c r="BA165" s="1" t="s">
        <v>228</v>
      </c>
      <c r="BB165" s="5"/>
      <c r="BC165" s="5"/>
      <c r="BD165" s="5"/>
      <c r="BE165" s="5"/>
      <c r="BF165" s="5"/>
      <c r="BG165" s="5"/>
      <c r="BH165" s="5"/>
      <c r="BI165" s="5"/>
      <c r="BJ165" s="167"/>
      <c r="BK165" s="27">
        <v>14</v>
      </c>
    </row>
    <row r="166" spans="1:63" s="187" customFormat="1" ht="12.95" customHeight="1" x14ac:dyDescent="0.25">
      <c r="A166" s="4" t="s">
        <v>217</v>
      </c>
      <c r="B166" s="4" t="s">
        <v>218</v>
      </c>
      <c r="C166" s="4" t="s">
        <v>707</v>
      </c>
      <c r="D166" s="4"/>
      <c r="E166" s="4" t="s">
        <v>220</v>
      </c>
      <c r="F166" s="199" t="s">
        <v>221</v>
      </c>
      <c r="G166" s="199" t="s">
        <v>222</v>
      </c>
      <c r="H166" s="199" t="s">
        <v>223</v>
      </c>
      <c r="I166" s="23" t="s">
        <v>120</v>
      </c>
      <c r="J166" s="23"/>
      <c r="K166" s="23"/>
      <c r="L166" s="199">
        <v>40</v>
      </c>
      <c r="M166" s="5" t="s">
        <v>122</v>
      </c>
      <c r="N166" s="5" t="s">
        <v>224</v>
      </c>
      <c r="O166" s="1" t="s">
        <v>144</v>
      </c>
      <c r="P166" s="23" t="s">
        <v>125</v>
      </c>
      <c r="Q166" s="24">
        <v>230000000</v>
      </c>
      <c r="R166" s="25" t="s">
        <v>225</v>
      </c>
      <c r="S166" s="25"/>
      <c r="T166" s="23" t="s">
        <v>226</v>
      </c>
      <c r="U166" s="5"/>
      <c r="V166" s="4"/>
      <c r="W166" s="23">
        <v>30</v>
      </c>
      <c r="X166" s="23" t="s">
        <v>106</v>
      </c>
      <c r="Y166" s="23">
        <v>10</v>
      </c>
      <c r="Z166" s="39"/>
      <c r="AA166" s="5" t="s">
        <v>138</v>
      </c>
      <c r="AB166" s="71"/>
      <c r="AC166" s="71"/>
      <c r="AD166" s="71">
        <v>582500000</v>
      </c>
      <c r="AE166" s="71">
        <f t="shared" si="123"/>
        <v>652400000.00000012</v>
      </c>
      <c r="AF166" s="71"/>
      <c r="AG166" s="71"/>
      <c r="AH166" s="71">
        <v>364124686</v>
      </c>
      <c r="AI166" s="71">
        <f t="shared" si="124"/>
        <v>407819648.32000005</v>
      </c>
      <c r="AJ166" s="71"/>
      <c r="AK166" s="71"/>
      <c r="AL166" s="71"/>
      <c r="AM166" s="71"/>
      <c r="AN166" s="71"/>
      <c r="AO166" s="71"/>
      <c r="AP166" s="71"/>
      <c r="AQ166" s="71"/>
      <c r="AR166" s="71"/>
      <c r="AS166" s="71"/>
      <c r="AT166" s="71"/>
      <c r="AU166" s="71"/>
      <c r="AV166" s="71"/>
      <c r="AW166" s="42">
        <v>0</v>
      </c>
      <c r="AX166" s="42">
        <f t="shared" ref="AX166:AX189" si="128">AW166*1.12</f>
        <v>0</v>
      </c>
      <c r="AY166" s="1" t="s">
        <v>129</v>
      </c>
      <c r="AZ166" s="1" t="s">
        <v>227</v>
      </c>
      <c r="BA166" s="1" t="s">
        <v>228</v>
      </c>
      <c r="BB166" s="5"/>
      <c r="BC166" s="5"/>
      <c r="BD166" s="5"/>
      <c r="BE166" s="5"/>
      <c r="BF166" s="5"/>
      <c r="BG166" s="5"/>
      <c r="BH166" s="5"/>
      <c r="BI166" s="5"/>
      <c r="BJ166" s="167"/>
      <c r="BK166" s="32">
        <v>14</v>
      </c>
    </row>
    <row r="167" spans="1:63" s="187" customFormat="1" ht="12.95" customHeight="1" x14ac:dyDescent="0.25">
      <c r="A167" s="158" t="s">
        <v>217</v>
      </c>
      <c r="B167" s="158" t="s">
        <v>218</v>
      </c>
      <c r="C167" s="158" t="s">
        <v>761</v>
      </c>
      <c r="D167" s="158"/>
      <c r="E167" s="158" t="s">
        <v>220</v>
      </c>
      <c r="F167" s="179" t="s">
        <v>221</v>
      </c>
      <c r="G167" s="179" t="s">
        <v>222</v>
      </c>
      <c r="H167" s="179" t="s">
        <v>223</v>
      </c>
      <c r="I167" s="180" t="s">
        <v>120</v>
      </c>
      <c r="J167" s="180"/>
      <c r="K167" s="180"/>
      <c r="L167" s="179">
        <v>40</v>
      </c>
      <c r="M167" s="181" t="s">
        <v>122</v>
      </c>
      <c r="N167" s="181" t="s">
        <v>224</v>
      </c>
      <c r="O167" s="152" t="s">
        <v>398</v>
      </c>
      <c r="P167" s="180" t="s">
        <v>125</v>
      </c>
      <c r="Q167" s="182">
        <v>230000000</v>
      </c>
      <c r="R167" s="183" t="s">
        <v>225</v>
      </c>
      <c r="S167" s="183"/>
      <c r="T167" s="152" t="s">
        <v>146</v>
      </c>
      <c r="U167" s="181"/>
      <c r="V167" s="158"/>
      <c r="W167" s="180">
        <v>30</v>
      </c>
      <c r="X167" s="180" t="s">
        <v>106</v>
      </c>
      <c r="Y167" s="180">
        <v>10</v>
      </c>
      <c r="Z167" s="184"/>
      <c r="AA167" s="181" t="s">
        <v>138</v>
      </c>
      <c r="AB167" s="186"/>
      <c r="AC167" s="186"/>
      <c r="AD167" s="186">
        <v>582500000</v>
      </c>
      <c r="AE167" s="186">
        <f t="shared" si="123"/>
        <v>652400000.00000012</v>
      </c>
      <c r="AF167" s="186"/>
      <c r="AG167" s="186"/>
      <c r="AH167" s="186">
        <v>364124686</v>
      </c>
      <c r="AI167" s="186">
        <f t="shared" si="124"/>
        <v>407819648.32000005</v>
      </c>
      <c r="AJ167" s="186"/>
      <c r="AK167" s="186"/>
      <c r="AL167" s="186"/>
      <c r="AM167" s="186"/>
      <c r="AN167" s="186"/>
      <c r="AO167" s="186"/>
      <c r="AP167" s="186"/>
      <c r="AQ167" s="186"/>
      <c r="AR167" s="186"/>
      <c r="AS167" s="186"/>
      <c r="AT167" s="186"/>
      <c r="AU167" s="186"/>
      <c r="AV167" s="186"/>
      <c r="AW167" s="42">
        <v>0</v>
      </c>
      <c r="AX167" s="42">
        <f t="shared" si="128"/>
        <v>0</v>
      </c>
      <c r="AY167" s="152" t="s">
        <v>129</v>
      </c>
      <c r="AZ167" s="152" t="s">
        <v>227</v>
      </c>
      <c r="BA167" s="152" t="s">
        <v>228</v>
      </c>
      <c r="BB167" s="181"/>
      <c r="BC167" s="181"/>
      <c r="BD167" s="181"/>
      <c r="BE167" s="181"/>
      <c r="BF167" s="181"/>
      <c r="BG167" s="181"/>
      <c r="BH167" s="181"/>
      <c r="BI167" s="181"/>
      <c r="BJ167" s="167"/>
      <c r="BK167" s="32">
        <v>14.19</v>
      </c>
    </row>
    <row r="168" spans="1:63" s="162" customFormat="1" ht="12.95" customHeight="1" x14ac:dyDescent="0.25">
      <c r="A168" s="213" t="s">
        <v>217</v>
      </c>
      <c r="B168" s="213" t="s">
        <v>218</v>
      </c>
      <c r="C168" s="213" t="s">
        <v>811</v>
      </c>
      <c r="D168" s="213"/>
      <c r="E168" s="213" t="s">
        <v>220</v>
      </c>
      <c r="F168" s="219" t="s">
        <v>221</v>
      </c>
      <c r="G168" s="219" t="s">
        <v>222</v>
      </c>
      <c r="H168" s="219" t="s">
        <v>223</v>
      </c>
      <c r="I168" s="220" t="s">
        <v>120</v>
      </c>
      <c r="J168" s="220"/>
      <c r="K168" s="220"/>
      <c r="L168" s="219">
        <v>40</v>
      </c>
      <c r="M168" s="221" t="s">
        <v>122</v>
      </c>
      <c r="N168" s="221" t="s">
        <v>224</v>
      </c>
      <c r="O168" s="222" t="s">
        <v>694</v>
      </c>
      <c r="P168" s="220" t="s">
        <v>125</v>
      </c>
      <c r="Q168" s="223">
        <v>230000000</v>
      </c>
      <c r="R168" s="224" t="s">
        <v>225</v>
      </c>
      <c r="S168" s="224"/>
      <c r="T168" s="222" t="s">
        <v>146</v>
      </c>
      <c r="U168" s="221"/>
      <c r="V168" s="213"/>
      <c r="W168" s="220">
        <v>30</v>
      </c>
      <c r="X168" s="220" t="s">
        <v>106</v>
      </c>
      <c r="Y168" s="220">
        <v>10</v>
      </c>
      <c r="Z168" s="225"/>
      <c r="AA168" s="221" t="s">
        <v>138</v>
      </c>
      <c r="AB168" s="226"/>
      <c r="AC168" s="226"/>
      <c r="AD168" s="226">
        <v>582500000</v>
      </c>
      <c r="AE168" s="226">
        <f t="shared" si="123"/>
        <v>652400000.00000012</v>
      </c>
      <c r="AF168" s="226"/>
      <c r="AG168" s="226"/>
      <c r="AH168" s="226">
        <v>364124686</v>
      </c>
      <c r="AI168" s="226">
        <f t="shared" si="124"/>
        <v>407819648.32000005</v>
      </c>
      <c r="AJ168" s="226"/>
      <c r="AK168" s="226"/>
      <c r="AL168" s="226"/>
      <c r="AM168" s="226"/>
      <c r="AN168" s="226"/>
      <c r="AO168" s="226"/>
      <c r="AP168" s="226"/>
      <c r="AQ168" s="226"/>
      <c r="AR168" s="226"/>
      <c r="AS168" s="226"/>
      <c r="AT168" s="226"/>
      <c r="AU168" s="226"/>
      <c r="AV168" s="226"/>
      <c r="AW168" s="227">
        <f t="shared" ref="AW168" si="129">AD168+AH168+AL168+AP168+AT168</f>
        <v>946624686</v>
      </c>
      <c r="AX168" s="227">
        <f t="shared" si="128"/>
        <v>1060219648.3200001</v>
      </c>
      <c r="AY168" s="222" t="s">
        <v>129</v>
      </c>
      <c r="AZ168" s="222" t="s">
        <v>227</v>
      </c>
      <c r="BA168" s="222" t="s">
        <v>228</v>
      </c>
      <c r="BB168" s="221"/>
      <c r="BC168" s="221"/>
      <c r="BD168" s="221"/>
      <c r="BE168" s="221"/>
      <c r="BF168" s="221"/>
      <c r="BG168" s="221"/>
      <c r="BH168" s="221"/>
      <c r="BI168" s="221"/>
      <c r="BJ168" s="228"/>
      <c r="BK168" s="241">
        <v>14.19</v>
      </c>
    </row>
    <row r="169" spans="1:63" s="165" customFormat="1" ht="12.95" customHeight="1" x14ac:dyDescent="0.25">
      <c r="A169" s="15" t="s">
        <v>217</v>
      </c>
      <c r="B169" s="15" t="s">
        <v>218</v>
      </c>
      <c r="C169" s="174" t="s">
        <v>229</v>
      </c>
      <c r="D169" s="4"/>
      <c r="E169" s="4" t="s">
        <v>230</v>
      </c>
      <c r="F169" s="22" t="s">
        <v>221</v>
      </c>
      <c r="G169" s="22" t="s">
        <v>222</v>
      </c>
      <c r="H169" s="22" t="s">
        <v>223</v>
      </c>
      <c r="I169" s="23" t="s">
        <v>120</v>
      </c>
      <c r="J169" s="23"/>
      <c r="K169" s="23"/>
      <c r="L169" s="22">
        <v>40</v>
      </c>
      <c r="M169" s="5" t="s">
        <v>122</v>
      </c>
      <c r="N169" s="5" t="s">
        <v>224</v>
      </c>
      <c r="O169" s="5" t="s">
        <v>199</v>
      </c>
      <c r="P169" s="23" t="s">
        <v>125</v>
      </c>
      <c r="Q169" s="24">
        <v>230000000</v>
      </c>
      <c r="R169" s="25" t="s">
        <v>231</v>
      </c>
      <c r="S169" s="25"/>
      <c r="T169" s="23"/>
      <c r="U169" s="5" t="s">
        <v>126</v>
      </c>
      <c r="V169" s="23" t="s">
        <v>226</v>
      </c>
      <c r="W169" s="23">
        <v>30</v>
      </c>
      <c r="X169" s="23" t="s">
        <v>106</v>
      </c>
      <c r="Y169" s="23">
        <v>10</v>
      </c>
      <c r="Z169" s="39"/>
      <c r="AA169" s="5" t="s">
        <v>138</v>
      </c>
      <c r="AB169" s="26"/>
      <c r="AC169" s="26"/>
      <c r="AD169" s="26">
        <v>650000000</v>
      </c>
      <c r="AE169" s="26">
        <v>728000000.00000012</v>
      </c>
      <c r="AF169" s="26"/>
      <c r="AG169" s="26"/>
      <c r="AH169" s="26">
        <v>443584839</v>
      </c>
      <c r="AI169" s="26">
        <v>496815019.68000007</v>
      </c>
      <c r="AJ169" s="19">
        <v>0</v>
      </c>
      <c r="AK169" s="19">
        <v>0</v>
      </c>
      <c r="AL169" s="19">
        <v>0</v>
      </c>
      <c r="AM169" s="19">
        <v>0</v>
      </c>
      <c r="AN169" s="19">
        <v>0</v>
      </c>
      <c r="AO169" s="19">
        <v>0</v>
      </c>
      <c r="AP169" s="19">
        <v>0</v>
      </c>
      <c r="AQ169" s="19">
        <v>0</v>
      </c>
      <c r="AR169" s="19">
        <v>0</v>
      </c>
      <c r="AS169" s="19">
        <v>0</v>
      </c>
      <c r="AT169" s="19">
        <v>0</v>
      </c>
      <c r="AU169" s="19">
        <v>0</v>
      </c>
      <c r="AV169" s="43"/>
      <c r="AW169" s="41">
        <v>0</v>
      </c>
      <c r="AX169" s="41">
        <f t="shared" si="128"/>
        <v>0</v>
      </c>
      <c r="AY169" s="1" t="s">
        <v>129</v>
      </c>
      <c r="AZ169" s="1" t="s">
        <v>232</v>
      </c>
      <c r="BA169" s="1" t="s">
        <v>233</v>
      </c>
      <c r="BB169" s="5"/>
      <c r="BC169" s="5"/>
      <c r="BD169" s="5"/>
      <c r="BE169" s="5"/>
      <c r="BF169" s="5"/>
      <c r="BG169" s="5"/>
      <c r="BH169" s="5"/>
      <c r="BI169" s="5"/>
      <c r="BJ169" s="167"/>
      <c r="BK169" s="27"/>
    </row>
    <row r="170" spans="1:63" s="165" customFormat="1" ht="12.95" customHeight="1" x14ac:dyDescent="0.25">
      <c r="A170" s="15" t="s">
        <v>217</v>
      </c>
      <c r="B170" s="15" t="s">
        <v>218</v>
      </c>
      <c r="C170" s="174" t="s">
        <v>374</v>
      </c>
      <c r="D170" s="4"/>
      <c r="E170" s="4" t="s">
        <v>230</v>
      </c>
      <c r="F170" s="22" t="s">
        <v>221</v>
      </c>
      <c r="G170" s="22" t="s">
        <v>222</v>
      </c>
      <c r="H170" s="22" t="s">
        <v>223</v>
      </c>
      <c r="I170" s="23" t="s">
        <v>120</v>
      </c>
      <c r="J170" s="23"/>
      <c r="K170" s="23"/>
      <c r="L170" s="22">
        <v>40</v>
      </c>
      <c r="M170" s="5" t="s">
        <v>122</v>
      </c>
      <c r="N170" s="5" t="s">
        <v>224</v>
      </c>
      <c r="O170" s="1" t="s">
        <v>126</v>
      </c>
      <c r="P170" s="23" t="s">
        <v>125</v>
      </c>
      <c r="Q170" s="24">
        <v>230000000</v>
      </c>
      <c r="R170" s="25" t="s">
        <v>231</v>
      </c>
      <c r="S170" s="25"/>
      <c r="T170" s="23" t="s">
        <v>226</v>
      </c>
      <c r="U170" s="5"/>
      <c r="V170" s="15"/>
      <c r="W170" s="23">
        <v>30</v>
      </c>
      <c r="X170" s="23" t="s">
        <v>106</v>
      </c>
      <c r="Y170" s="23">
        <v>10</v>
      </c>
      <c r="Z170" s="39"/>
      <c r="AA170" s="5" t="s">
        <v>138</v>
      </c>
      <c r="AB170" s="26"/>
      <c r="AC170" s="26"/>
      <c r="AD170" s="26">
        <v>650000000</v>
      </c>
      <c r="AE170" s="40">
        <f t="shared" ref="AE170:AE173" si="130">AD170*1.12</f>
        <v>728000000.00000012</v>
      </c>
      <c r="AF170" s="26"/>
      <c r="AG170" s="26"/>
      <c r="AH170" s="26">
        <v>443584839</v>
      </c>
      <c r="AI170" s="40">
        <f t="shared" ref="AI170:AI173" si="131">AH170*1.12</f>
        <v>496815019.68000007</v>
      </c>
      <c r="AJ170" s="41">
        <v>0</v>
      </c>
      <c r="AK170" s="41">
        <v>0</v>
      </c>
      <c r="AL170" s="41">
        <v>0</v>
      </c>
      <c r="AM170" s="42">
        <f t="shared" ref="AM170" si="132">AL170*1.12</f>
        <v>0</v>
      </c>
      <c r="AN170" s="41">
        <v>0</v>
      </c>
      <c r="AO170" s="41">
        <v>0</v>
      </c>
      <c r="AP170" s="41">
        <v>0</v>
      </c>
      <c r="AQ170" s="42">
        <f t="shared" ref="AQ170" si="133">AP170*1.12</f>
        <v>0</v>
      </c>
      <c r="AR170" s="41">
        <v>0</v>
      </c>
      <c r="AS170" s="41">
        <v>0</v>
      </c>
      <c r="AT170" s="41">
        <v>0</v>
      </c>
      <c r="AU170" s="42">
        <f t="shared" ref="AU170" si="134">AT170*1.12</f>
        <v>0</v>
      </c>
      <c r="AV170" s="43"/>
      <c r="AW170" s="41">
        <v>0</v>
      </c>
      <c r="AX170" s="41">
        <f>AW170*1.12</f>
        <v>0</v>
      </c>
      <c r="AY170" s="1" t="s">
        <v>129</v>
      </c>
      <c r="AZ170" s="1" t="s">
        <v>232</v>
      </c>
      <c r="BA170" s="1" t="s">
        <v>233</v>
      </c>
      <c r="BB170" s="5"/>
      <c r="BC170" s="5"/>
      <c r="BD170" s="5"/>
      <c r="BE170" s="5"/>
      <c r="BF170" s="5"/>
      <c r="BG170" s="5"/>
      <c r="BH170" s="5"/>
      <c r="BI170" s="5"/>
      <c r="BJ170" s="167"/>
      <c r="BK170" s="27" t="s">
        <v>373</v>
      </c>
    </row>
    <row r="171" spans="1:63" s="165" customFormat="1" ht="12.95" customHeight="1" x14ac:dyDescent="0.25">
      <c r="A171" s="15" t="s">
        <v>217</v>
      </c>
      <c r="B171" s="15" t="s">
        <v>218</v>
      </c>
      <c r="C171" s="175" t="s">
        <v>518</v>
      </c>
      <c r="D171" s="4"/>
      <c r="E171" s="4" t="s">
        <v>230</v>
      </c>
      <c r="F171" s="22" t="s">
        <v>221</v>
      </c>
      <c r="G171" s="22" t="s">
        <v>222</v>
      </c>
      <c r="H171" s="22" t="s">
        <v>223</v>
      </c>
      <c r="I171" s="23" t="s">
        <v>120</v>
      </c>
      <c r="J171" s="23"/>
      <c r="K171" s="23"/>
      <c r="L171" s="22">
        <v>40</v>
      </c>
      <c r="M171" s="5" t="s">
        <v>122</v>
      </c>
      <c r="N171" s="5" t="s">
        <v>224</v>
      </c>
      <c r="O171" s="1" t="s">
        <v>166</v>
      </c>
      <c r="P171" s="23" t="s">
        <v>125</v>
      </c>
      <c r="Q171" s="24">
        <v>230000000</v>
      </c>
      <c r="R171" s="25" t="s">
        <v>231</v>
      </c>
      <c r="S171" s="25"/>
      <c r="T171" s="23" t="s">
        <v>226</v>
      </c>
      <c r="U171" s="5"/>
      <c r="V171" s="15"/>
      <c r="W171" s="23">
        <v>30</v>
      </c>
      <c r="X171" s="23" t="s">
        <v>106</v>
      </c>
      <c r="Y171" s="23">
        <v>10</v>
      </c>
      <c r="Z171" s="39"/>
      <c r="AA171" s="5" t="s">
        <v>138</v>
      </c>
      <c r="AB171" s="26"/>
      <c r="AC171" s="26"/>
      <c r="AD171" s="26">
        <v>650000000</v>
      </c>
      <c r="AE171" s="18">
        <f t="shared" si="130"/>
        <v>728000000.00000012</v>
      </c>
      <c r="AF171" s="26"/>
      <c r="AG171" s="26"/>
      <c r="AH171" s="26">
        <v>443584839</v>
      </c>
      <c r="AI171" s="18">
        <f t="shared" si="131"/>
        <v>496815019.68000007</v>
      </c>
      <c r="AJ171" s="41">
        <v>0</v>
      </c>
      <c r="AK171" s="41">
        <v>0</v>
      </c>
      <c r="AL171" s="41">
        <v>0</v>
      </c>
      <c r="AM171" s="42">
        <v>0</v>
      </c>
      <c r="AN171" s="41">
        <v>0</v>
      </c>
      <c r="AO171" s="41">
        <v>0</v>
      </c>
      <c r="AP171" s="41">
        <v>0</v>
      </c>
      <c r="AQ171" s="18">
        <f>AP171*1.12</f>
        <v>0</v>
      </c>
      <c r="AR171" s="41">
        <v>0</v>
      </c>
      <c r="AS171" s="41">
        <v>0</v>
      </c>
      <c r="AT171" s="41">
        <v>0</v>
      </c>
      <c r="AU171" s="18">
        <f>AT171*1.12</f>
        <v>0</v>
      </c>
      <c r="AV171" s="41"/>
      <c r="AW171" s="41">
        <v>0</v>
      </c>
      <c r="AX171" s="41">
        <f>AW171*1.12</f>
        <v>0</v>
      </c>
      <c r="AY171" s="1" t="s">
        <v>129</v>
      </c>
      <c r="AZ171" s="1" t="s">
        <v>232</v>
      </c>
      <c r="BA171" s="1" t="s">
        <v>233</v>
      </c>
      <c r="BB171" s="5"/>
      <c r="BC171" s="5"/>
      <c r="BD171" s="5"/>
      <c r="BE171" s="5"/>
      <c r="BF171" s="5"/>
      <c r="BG171" s="5"/>
      <c r="BH171" s="5"/>
      <c r="BI171" s="5"/>
      <c r="BJ171" s="167"/>
      <c r="BK171" s="27">
        <v>14</v>
      </c>
    </row>
    <row r="172" spans="1:63" s="187" customFormat="1" ht="12.95" customHeight="1" x14ac:dyDescent="0.25">
      <c r="A172" s="4" t="s">
        <v>217</v>
      </c>
      <c r="B172" s="4" t="s">
        <v>218</v>
      </c>
      <c r="C172" s="4" t="s">
        <v>708</v>
      </c>
      <c r="D172" s="4"/>
      <c r="E172" s="4" t="s">
        <v>230</v>
      </c>
      <c r="F172" s="199" t="s">
        <v>221</v>
      </c>
      <c r="G172" s="199" t="s">
        <v>222</v>
      </c>
      <c r="H172" s="199" t="s">
        <v>223</v>
      </c>
      <c r="I172" s="23" t="s">
        <v>120</v>
      </c>
      <c r="J172" s="23"/>
      <c r="K172" s="23"/>
      <c r="L172" s="199">
        <v>40</v>
      </c>
      <c r="M172" s="5" t="s">
        <v>122</v>
      </c>
      <c r="N172" s="5" t="s">
        <v>224</v>
      </c>
      <c r="O172" s="1" t="s">
        <v>144</v>
      </c>
      <c r="P172" s="23" t="s">
        <v>125</v>
      </c>
      <c r="Q172" s="24">
        <v>230000000</v>
      </c>
      <c r="R172" s="25" t="s">
        <v>231</v>
      </c>
      <c r="S172" s="25"/>
      <c r="T172" s="23" t="s">
        <v>226</v>
      </c>
      <c r="U172" s="5"/>
      <c r="V172" s="4"/>
      <c r="W172" s="23">
        <v>30</v>
      </c>
      <c r="X172" s="23" t="s">
        <v>106</v>
      </c>
      <c r="Y172" s="23">
        <v>10</v>
      </c>
      <c r="Z172" s="39"/>
      <c r="AA172" s="5" t="s">
        <v>138</v>
      </c>
      <c r="AB172" s="71"/>
      <c r="AC172" s="71"/>
      <c r="AD172" s="71">
        <v>650000000</v>
      </c>
      <c r="AE172" s="71">
        <f t="shared" si="130"/>
        <v>728000000.00000012</v>
      </c>
      <c r="AF172" s="71"/>
      <c r="AG172" s="71"/>
      <c r="AH172" s="71">
        <v>443584839</v>
      </c>
      <c r="AI172" s="71">
        <f t="shared" si="131"/>
        <v>496815019.68000007</v>
      </c>
      <c r="AJ172" s="71"/>
      <c r="AK172" s="71"/>
      <c r="AL172" s="71"/>
      <c r="AM172" s="71"/>
      <c r="AN172" s="71"/>
      <c r="AO172" s="71"/>
      <c r="AP172" s="71"/>
      <c r="AQ172" s="71"/>
      <c r="AR172" s="71"/>
      <c r="AS172" s="71"/>
      <c r="AT172" s="71"/>
      <c r="AU172" s="71"/>
      <c r="AV172" s="71"/>
      <c r="AW172" s="42">
        <v>0</v>
      </c>
      <c r="AX172" s="42">
        <f t="shared" si="128"/>
        <v>0</v>
      </c>
      <c r="AY172" s="1" t="s">
        <v>129</v>
      </c>
      <c r="AZ172" s="1" t="s">
        <v>232</v>
      </c>
      <c r="BA172" s="1" t="s">
        <v>233</v>
      </c>
      <c r="BB172" s="5"/>
      <c r="BC172" s="5"/>
      <c r="BD172" s="5"/>
      <c r="BE172" s="5"/>
      <c r="BF172" s="5"/>
      <c r="BG172" s="5"/>
      <c r="BH172" s="5"/>
      <c r="BI172" s="5"/>
      <c r="BJ172" s="167"/>
      <c r="BK172" s="32">
        <v>14</v>
      </c>
    </row>
    <row r="173" spans="1:63" s="187" customFormat="1" ht="12.95" customHeight="1" x14ac:dyDescent="0.25">
      <c r="A173" s="158" t="s">
        <v>217</v>
      </c>
      <c r="B173" s="158" t="s">
        <v>218</v>
      </c>
      <c r="C173" s="158" t="s">
        <v>762</v>
      </c>
      <c r="D173" s="158"/>
      <c r="E173" s="158" t="s">
        <v>230</v>
      </c>
      <c r="F173" s="179" t="s">
        <v>221</v>
      </c>
      <c r="G173" s="179" t="s">
        <v>222</v>
      </c>
      <c r="H173" s="179" t="s">
        <v>223</v>
      </c>
      <c r="I173" s="180" t="s">
        <v>120</v>
      </c>
      <c r="J173" s="180"/>
      <c r="K173" s="180"/>
      <c r="L173" s="179">
        <v>40</v>
      </c>
      <c r="M173" s="181" t="s">
        <v>122</v>
      </c>
      <c r="N173" s="181" t="s">
        <v>224</v>
      </c>
      <c r="O173" s="152" t="s">
        <v>398</v>
      </c>
      <c r="P173" s="180" t="s">
        <v>125</v>
      </c>
      <c r="Q173" s="182">
        <v>230000000</v>
      </c>
      <c r="R173" s="183" t="s">
        <v>231</v>
      </c>
      <c r="S173" s="183"/>
      <c r="T173" s="152" t="s">
        <v>146</v>
      </c>
      <c r="U173" s="181"/>
      <c r="V173" s="158"/>
      <c r="W173" s="180">
        <v>30</v>
      </c>
      <c r="X173" s="180" t="s">
        <v>106</v>
      </c>
      <c r="Y173" s="180">
        <v>10</v>
      </c>
      <c r="Z173" s="184"/>
      <c r="AA173" s="181" t="s">
        <v>138</v>
      </c>
      <c r="AB173" s="186"/>
      <c r="AC173" s="186"/>
      <c r="AD173" s="186">
        <v>650000000</v>
      </c>
      <c r="AE173" s="186">
        <f t="shared" si="130"/>
        <v>728000000.00000012</v>
      </c>
      <c r="AF173" s="186"/>
      <c r="AG173" s="186"/>
      <c r="AH173" s="186">
        <v>443584839</v>
      </c>
      <c r="AI173" s="186">
        <f t="shared" si="131"/>
        <v>496815019.68000007</v>
      </c>
      <c r="AJ173" s="186"/>
      <c r="AK173" s="186"/>
      <c r="AL173" s="186"/>
      <c r="AM173" s="186"/>
      <c r="AN173" s="186"/>
      <c r="AO173" s="186"/>
      <c r="AP173" s="186"/>
      <c r="AQ173" s="186"/>
      <c r="AR173" s="186"/>
      <c r="AS173" s="186"/>
      <c r="AT173" s="186"/>
      <c r="AU173" s="186"/>
      <c r="AV173" s="186"/>
      <c r="AW173" s="185">
        <f t="shared" ref="AW173" si="135">AD173+AH173+AL173+AP173+AT173</f>
        <v>1093584839</v>
      </c>
      <c r="AX173" s="185">
        <f t="shared" si="128"/>
        <v>1224815019.6800001</v>
      </c>
      <c r="AY173" s="152" t="s">
        <v>129</v>
      </c>
      <c r="AZ173" s="152" t="s">
        <v>232</v>
      </c>
      <c r="BA173" s="152" t="s">
        <v>233</v>
      </c>
      <c r="BB173" s="181"/>
      <c r="BC173" s="181"/>
      <c r="BD173" s="181"/>
      <c r="BE173" s="181"/>
      <c r="BF173" s="181"/>
      <c r="BG173" s="181"/>
      <c r="BH173" s="181"/>
      <c r="BI173" s="181"/>
      <c r="BJ173" s="167"/>
      <c r="BK173" s="32">
        <v>14.19</v>
      </c>
    </row>
    <row r="174" spans="1:63" s="164" customFormat="1" ht="12.95" customHeight="1" x14ac:dyDescent="0.25">
      <c r="A174" s="1" t="s">
        <v>150</v>
      </c>
      <c r="B174" s="6" t="s">
        <v>152</v>
      </c>
      <c r="C174" s="174" t="s">
        <v>230</v>
      </c>
      <c r="D174" s="1"/>
      <c r="E174" s="1"/>
      <c r="F174" s="9" t="s">
        <v>140</v>
      </c>
      <c r="G174" s="9" t="s">
        <v>141</v>
      </c>
      <c r="H174" s="9" t="s">
        <v>142</v>
      </c>
      <c r="I174" s="6" t="s">
        <v>143</v>
      </c>
      <c r="J174" s="6" t="s">
        <v>149</v>
      </c>
      <c r="K174" s="170"/>
      <c r="L174" s="12">
        <v>30</v>
      </c>
      <c r="M174" s="6" t="s">
        <v>122</v>
      </c>
      <c r="N174" s="6" t="s">
        <v>123</v>
      </c>
      <c r="O174" s="6" t="s">
        <v>144</v>
      </c>
      <c r="P174" s="6" t="s">
        <v>125</v>
      </c>
      <c r="Q174" s="6" t="s">
        <v>122</v>
      </c>
      <c r="R174" s="6" t="s">
        <v>145</v>
      </c>
      <c r="S174" s="6"/>
      <c r="T174" s="6" t="s">
        <v>146</v>
      </c>
      <c r="U174" s="6"/>
      <c r="V174" s="6"/>
      <c r="W174" s="16">
        <v>0</v>
      </c>
      <c r="X174" s="5">
        <v>100</v>
      </c>
      <c r="Y174" s="16">
        <v>0</v>
      </c>
      <c r="Z174" s="6"/>
      <c r="AA174" s="4" t="s">
        <v>138</v>
      </c>
      <c r="AB174" s="10"/>
      <c r="AC174" s="8">
        <v>72300000</v>
      </c>
      <c r="AD174" s="8">
        <v>72300000</v>
      </c>
      <c r="AE174" s="8">
        <f>AD174*1.12</f>
        <v>80976000.000000015</v>
      </c>
      <c r="AF174" s="8"/>
      <c r="AG174" s="8">
        <v>71500000</v>
      </c>
      <c r="AH174" s="8">
        <v>71500000</v>
      </c>
      <c r="AI174" s="8">
        <f>AH174*1.12</f>
        <v>80080000.000000015</v>
      </c>
      <c r="AJ174" s="10"/>
      <c r="AK174" s="11"/>
      <c r="AL174" s="11"/>
      <c r="AM174" s="11"/>
      <c r="AN174" s="11"/>
      <c r="AO174" s="11"/>
      <c r="AP174" s="11"/>
      <c r="AQ174" s="11"/>
      <c r="AR174" s="11"/>
      <c r="AS174" s="11"/>
      <c r="AT174" s="11"/>
      <c r="AU174" s="11"/>
      <c r="AV174" s="51"/>
      <c r="AW174" s="41">
        <v>0</v>
      </c>
      <c r="AX174" s="41">
        <f t="shared" si="128"/>
        <v>0</v>
      </c>
      <c r="AY174" s="13" t="s">
        <v>129</v>
      </c>
      <c r="AZ174" s="4" t="s">
        <v>147</v>
      </c>
      <c r="BA174" s="4" t="s">
        <v>148</v>
      </c>
      <c r="BB174" s="1"/>
      <c r="BC174" s="1"/>
      <c r="BD174" s="1"/>
      <c r="BE174" s="1"/>
      <c r="BF174" s="1"/>
      <c r="BG174" s="1"/>
      <c r="BH174" s="1"/>
      <c r="BI174" s="1"/>
      <c r="BJ174" s="28"/>
      <c r="BK174" s="27" t="s">
        <v>375</v>
      </c>
    </row>
    <row r="175" spans="1:63" s="165" customFormat="1" ht="12.95" customHeight="1" x14ac:dyDescent="0.25">
      <c r="A175" s="6" t="s">
        <v>151</v>
      </c>
      <c r="B175" s="6" t="s">
        <v>152</v>
      </c>
      <c r="C175" s="174" t="s">
        <v>220</v>
      </c>
      <c r="D175" s="1"/>
      <c r="E175" s="1"/>
      <c r="F175" s="15" t="s">
        <v>153</v>
      </c>
      <c r="G175" s="15" t="s">
        <v>154</v>
      </c>
      <c r="H175" s="27" t="s">
        <v>154</v>
      </c>
      <c r="I175" s="4" t="s">
        <v>120</v>
      </c>
      <c r="J175" s="15"/>
      <c r="K175" s="15"/>
      <c r="L175" s="4">
        <v>45</v>
      </c>
      <c r="M175" s="4">
        <v>230000000</v>
      </c>
      <c r="N175" s="2" t="s">
        <v>123</v>
      </c>
      <c r="O175" s="6" t="s">
        <v>126</v>
      </c>
      <c r="P175" s="1" t="s">
        <v>125</v>
      </c>
      <c r="Q175" s="4">
        <v>230000000</v>
      </c>
      <c r="R175" s="2" t="s">
        <v>187</v>
      </c>
      <c r="S175" s="15"/>
      <c r="T175" s="6" t="s">
        <v>127</v>
      </c>
      <c r="U175" s="28"/>
      <c r="V175" s="15"/>
      <c r="W175" s="16">
        <v>0</v>
      </c>
      <c r="X175" s="16">
        <v>90</v>
      </c>
      <c r="Y175" s="16">
        <v>10</v>
      </c>
      <c r="Z175" s="15"/>
      <c r="AA175" s="4" t="s">
        <v>138</v>
      </c>
      <c r="AB175" s="15"/>
      <c r="AC175" s="15"/>
      <c r="AD175" s="8">
        <v>46800000</v>
      </c>
      <c r="AE175" s="8">
        <v>52416000.000000015</v>
      </c>
      <c r="AF175" s="8">
        <v>0</v>
      </c>
      <c r="AG175" s="8">
        <v>0</v>
      </c>
      <c r="AH175" s="8">
        <v>54756000</v>
      </c>
      <c r="AI175" s="8">
        <v>61326720.000000015</v>
      </c>
      <c r="AJ175" s="8">
        <v>0</v>
      </c>
      <c r="AK175" s="8">
        <v>0</v>
      </c>
      <c r="AL175" s="8">
        <v>50618880</v>
      </c>
      <c r="AM175" s="8">
        <v>56693145.600000001</v>
      </c>
      <c r="AN175" s="15"/>
      <c r="AO175" s="15"/>
      <c r="AP175" s="8"/>
      <c r="AQ175" s="29"/>
      <c r="AR175" s="29"/>
      <c r="AS175" s="29"/>
      <c r="AT175" s="29"/>
      <c r="AU175" s="29"/>
      <c r="AV175" s="52"/>
      <c r="AW175" s="41">
        <f t="shared" ref="AW175:AW189" si="136">AD175+AH175+AL175+AP175+AT175</f>
        <v>152174880</v>
      </c>
      <c r="AX175" s="41">
        <f t="shared" si="128"/>
        <v>170435865.60000002</v>
      </c>
      <c r="AY175" s="13" t="s">
        <v>129</v>
      </c>
      <c r="AZ175" s="1" t="s">
        <v>155</v>
      </c>
      <c r="BA175" s="30" t="s">
        <v>156</v>
      </c>
      <c r="BB175" s="15"/>
      <c r="BC175" s="15"/>
      <c r="BD175" s="15"/>
      <c r="BE175" s="15"/>
      <c r="BF175" s="15"/>
      <c r="BG175" s="15"/>
      <c r="BH175" s="15"/>
      <c r="BI175" s="15"/>
      <c r="BJ175" s="27"/>
      <c r="BK175" s="27"/>
    </row>
    <row r="176" spans="1:63" s="164" customFormat="1" ht="12.95" customHeight="1" x14ac:dyDescent="0.25">
      <c r="A176" s="15" t="s">
        <v>217</v>
      </c>
      <c r="B176" s="44"/>
      <c r="C176" s="189" t="s">
        <v>501</v>
      </c>
      <c r="D176" s="87"/>
      <c r="E176" s="44"/>
      <c r="F176" s="1" t="s">
        <v>502</v>
      </c>
      <c r="G176" s="1" t="s">
        <v>503</v>
      </c>
      <c r="H176" s="1" t="s">
        <v>503</v>
      </c>
      <c r="I176" s="1" t="s">
        <v>120</v>
      </c>
      <c r="J176" s="1"/>
      <c r="K176" s="1"/>
      <c r="L176" s="112">
        <v>40</v>
      </c>
      <c r="M176" s="112" t="s">
        <v>122</v>
      </c>
      <c r="N176" s="112" t="s">
        <v>165</v>
      </c>
      <c r="O176" s="112" t="s">
        <v>166</v>
      </c>
      <c r="P176" s="112" t="s">
        <v>125</v>
      </c>
      <c r="Q176" s="1">
        <v>230000000</v>
      </c>
      <c r="R176" s="112" t="s">
        <v>504</v>
      </c>
      <c r="S176" s="112"/>
      <c r="T176" s="112" t="s">
        <v>146</v>
      </c>
      <c r="U176" s="112"/>
      <c r="V176" s="112"/>
      <c r="W176" s="1">
        <v>30</v>
      </c>
      <c r="X176" s="1" t="s">
        <v>106</v>
      </c>
      <c r="Y176" s="1">
        <v>10</v>
      </c>
      <c r="Z176" s="113"/>
      <c r="AA176" s="112" t="s">
        <v>138</v>
      </c>
      <c r="AB176" s="112"/>
      <c r="AC176" s="114"/>
      <c r="AD176" s="114">
        <v>400000000</v>
      </c>
      <c r="AE176" s="114">
        <f>AD176*1.12</f>
        <v>448000000.00000006</v>
      </c>
      <c r="AF176" s="114"/>
      <c r="AG176" s="114"/>
      <c r="AH176" s="21">
        <v>236225383</v>
      </c>
      <c r="AI176" s="21">
        <f t="shared" ref="AI176:AI189" si="137">AH176*1.12</f>
        <v>264572428.96000004</v>
      </c>
      <c r="AJ176" s="114"/>
      <c r="AK176" s="114"/>
      <c r="AL176" s="21"/>
      <c r="AM176" s="21"/>
      <c r="AN176" s="114"/>
      <c r="AO176" s="114"/>
      <c r="AP176" s="21"/>
      <c r="AQ176" s="114"/>
      <c r="AR176" s="114"/>
      <c r="AS176" s="114"/>
      <c r="AT176" s="21"/>
      <c r="AU176" s="114"/>
      <c r="AV176" s="114"/>
      <c r="AW176" s="41">
        <v>0</v>
      </c>
      <c r="AX176" s="41">
        <f>AW176*1.12</f>
        <v>0</v>
      </c>
      <c r="AY176" s="112" t="s">
        <v>129</v>
      </c>
      <c r="AZ176" s="1" t="s">
        <v>505</v>
      </c>
      <c r="BA176" s="1" t="s">
        <v>506</v>
      </c>
      <c r="BB176" s="44"/>
      <c r="BC176" s="44"/>
      <c r="BD176" s="44"/>
      <c r="BE176" s="44"/>
      <c r="BF176" s="44"/>
      <c r="BG176" s="44"/>
      <c r="BH176" s="44"/>
      <c r="BI176" s="44"/>
      <c r="BJ176" s="87"/>
      <c r="BK176" s="28"/>
    </row>
    <row r="177" spans="1:63" s="164" customFormat="1" ht="12.95" customHeight="1" x14ac:dyDescent="0.25">
      <c r="A177" s="4" t="s">
        <v>217</v>
      </c>
      <c r="B177" s="44"/>
      <c r="C177" s="4" t="s">
        <v>709</v>
      </c>
      <c r="D177" s="44"/>
      <c r="E177" s="44"/>
      <c r="F177" s="1" t="s">
        <v>502</v>
      </c>
      <c r="G177" s="1" t="s">
        <v>503</v>
      </c>
      <c r="H177" s="1" t="s">
        <v>503</v>
      </c>
      <c r="I177" s="1" t="s">
        <v>120</v>
      </c>
      <c r="J177" s="1"/>
      <c r="K177" s="1"/>
      <c r="L177" s="1">
        <v>40</v>
      </c>
      <c r="M177" s="1" t="s">
        <v>122</v>
      </c>
      <c r="N177" s="5" t="s">
        <v>224</v>
      </c>
      <c r="O177" s="1" t="s">
        <v>144</v>
      </c>
      <c r="P177" s="1" t="s">
        <v>125</v>
      </c>
      <c r="Q177" s="1">
        <v>230000000</v>
      </c>
      <c r="R177" s="1" t="s">
        <v>504</v>
      </c>
      <c r="S177" s="1"/>
      <c r="T177" s="1" t="s">
        <v>146</v>
      </c>
      <c r="U177" s="1"/>
      <c r="V177" s="1"/>
      <c r="W177" s="1">
        <v>30</v>
      </c>
      <c r="X177" s="1" t="s">
        <v>106</v>
      </c>
      <c r="Y177" s="1">
        <v>10</v>
      </c>
      <c r="Z177" s="5"/>
      <c r="AA177" s="1" t="s">
        <v>138</v>
      </c>
      <c r="AB177" s="71"/>
      <c r="AC177" s="71"/>
      <c r="AD177" s="71">
        <v>400000000</v>
      </c>
      <c r="AE177" s="71">
        <f t="shared" ref="AE177:AE179" si="138">AD177*1.12</f>
        <v>448000000.00000006</v>
      </c>
      <c r="AF177" s="71"/>
      <c r="AG177" s="71"/>
      <c r="AH177" s="71">
        <v>236225383</v>
      </c>
      <c r="AI177" s="71">
        <f t="shared" si="137"/>
        <v>264572428.96000004</v>
      </c>
      <c r="AJ177" s="71"/>
      <c r="AK177" s="71"/>
      <c r="AL177" s="71"/>
      <c r="AM177" s="71"/>
      <c r="AN177" s="71"/>
      <c r="AO177" s="71"/>
      <c r="AP177" s="71"/>
      <c r="AQ177" s="71"/>
      <c r="AR177" s="71"/>
      <c r="AS177" s="71"/>
      <c r="AT177" s="71"/>
      <c r="AU177" s="71"/>
      <c r="AV177" s="71"/>
      <c r="AW177" s="42">
        <v>0</v>
      </c>
      <c r="AX177" s="42">
        <f t="shared" si="128"/>
        <v>0</v>
      </c>
      <c r="AY177" s="1" t="s">
        <v>129</v>
      </c>
      <c r="AZ177" s="1" t="s">
        <v>505</v>
      </c>
      <c r="BA177" s="1" t="s">
        <v>506</v>
      </c>
      <c r="BB177" s="44"/>
      <c r="BC177" s="44"/>
      <c r="BD177" s="44"/>
      <c r="BE177" s="44"/>
      <c r="BF177" s="44"/>
      <c r="BG177" s="44"/>
      <c r="BH177" s="44"/>
      <c r="BI177" s="44"/>
      <c r="BJ177" s="87"/>
      <c r="BK177" s="32">
        <v>14</v>
      </c>
    </row>
    <row r="178" spans="1:63" s="164" customFormat="1" ht="12.95" customHeight="1" x14ac:dyDescent="0.25">
      <c r="A178" s="158" t="s">
        <v>217</v>
      </c>
      <c r="B178" s="195"/>
      <c r="C178" s="158" t="s">
        <v>763</v>
      </c>
      <c r="D178" s="195"/>
      <c r="E178" s="195"/>
      <c r="F178" s="152" t="s">
        <v>502</v>
      </c>
      <c r="G178" s="152" t="s">
        <v>503</v>
      </c>
      <c r="H178" s="152" t="s">
        <v>503</v>
      </c>
      <c r="I178" s="152" t="s">
        <v>120</v>
      </c>
      <c r="J178" s="152"/>
      <c r="K178" s="152"/>
      <c r="L178" s="152">
        <v>40</v>
      </c>
      <c r="M178" s="152" t="s">
        <v>122</v>
      </c>
      <c r="N178" s="181" t="s">
        <v>224</v>
      </c>
      <c r="O178" s="152" t="s">
        <v>398</v>
      </c>
      <c r="P178" s="152" t="s">
        <v>125</v>
      </c>
      <c r="Q178" s="152">
        <v>230000000</v>
      </c>
      <c r="R178" s="152" t="s">
        <v>504</v>
      </c>
      <c r="S178" s="152"/>
      <c r="T178" s="152" t="s">
        <v>146</v>
      </c>
      <c r="U178" s="152"/>
      <c r="V178" s="152"/>
      <c r="W178" s="152">
        <v>30</v>
      </c>
      <c r="X178" s="152" t="s">
        <v>106</v>
      </c>
      <c r="Y178" s="152">
        <v>10</v>
      </c>
      <c r="Z178" s="181"/>
      <c r="AA178" s="152" t="s">
        <v>138</v>
      </c>
      <c r="AB178" s="186"/>
      <c r="AC178" s="186"/>
      <c r="AD178" s="186">
        <v>400000000</v>
      </c>
      <c r="AE178" s="186">
        <f t="shared" si="138"/>
        <v>448000000.00000006</v>
      </c>
      <c r="AF178" s="186"/>
      <c r="AG178" s="186"/>
      <c r="AH178" s="186">
        <v>236225383</v>
      </c>
      <c r="AI178" s="186">
        <f t="shared" si="137"/>
        <v>264572428.96000004</v>
      </c>
      <c r="AJ178" s="186"/>
      <c r="AK178" s="186"/>
      <c r="AL178" s="186"/>
      <c r="AM178" s="186"/>
      <c r="AN178" s="186"/>
      <c r="AO178" s="186"/>
      <c r="AP178" s="186"/>
      <c r="AQ178" s="186"/>
      <c r="AR178" s="186"/>
      <c r="AS178" s="186"/>
      <c r="AT178" s="186"/>
      <c r="AU178" s="186"/>
      <c r="AV178" s="186"/>
      <c r="AW178" s="42">
        <v>0</v>
      </c>
      <c r="AX178" s="42">
        <f t="shared" si="128"/>
        <v>0</v>
      </c>
      <c r="AY178" s="152" t="s">
        <v>129</v>
      </c>
      <c r="AZ178" s="152" t="s">
        <v>505</v>
      </c>
      <c r="BA178" s="152" t="s">
        <v>506</v>
      </c>
      <c r="BB178" s="195"/>
      <c r="BC178" s="195"/>
      <c r="BD178" s="195"/>
      <c r="BE178" s="195"/>
      <c r="BF178" s="195"/>
      <c r="BG178" s="195"/>
      <c r="BH178" s="195"/>
      <c r="BI178" s="195"/>
      <c r="BJ178" s="87"/>
      <c r="BK178" s="32">
        <v>14</v>
      </c>
    </row>
    <row r="179" spans="1:63" s="166" customFormat="1" ht="12.95" customHeight="1" x14ac:dyDescent="0.25">
      <c r="A179" s="213" t="s">
        <v>217</v>
      </c>
      <c r="B179" s="214"/>
      <c r="C179" s="213" t="s">
        <v>812</v>
      </c>
      <c r="D179" s="214"/>
      <c r="E179" s="214"/>
      <c r="F179" s="222" t="s">
        <v>502</v>
      </c>
      <c r="G179" s="222" t="s">
        <v>503</v>
      </c>
      <c r="H179" s="222" t="s">
        <v>503</v>
      </c>
      <c r="I179" s="222" t="s">
        <v>120</v>
      </c>
      <c r="J179" s="222"/>
      <c r="K179" s="222"/>
      <c r="L179" s="222">
        <v>40</v>
      </c>
      <c r="M179" s="222" t="s">
        <v>122</v>
      </c>
      <c r="N179" s="221" t="s">
        <v>224</v>
      </c>
      <c r="O179" s="222" t="s">
        <v>694</v>
      </c>
      <c r="P179" s="222" t="s">
        <v>125</v>
      </c>
      <c r="Q179" s="222">
        <v>230000000</v>
      </c>
      <c r="R179" s="222" t="s">
        <v>504</v>
      </c>
      <c r="S179" s="222"/>
      <c r="T179" s="222" t="s">
        <v>146</v>
      </c>
      <c r="U179" s="222"/>
      <c r="V179" s="222"/>
      <c r="W179" s="222">
        <v>30</v>
      </c>
      <c r="X179" s="222" t="s">
        <v>106</v>
      </c>
      <c r="Y179" s="222">
        <v>10</v>
      </c>
      <c r="Z179" s="221"/>
      <c r="AA179" s="222" t="s">
        <v>138</v>
      </c>
      <c r="AB179" s="226"/>
      <c r="AC179" s="226"/>
      <c r="AD179" s="226">
        <v>400000000</v>
      </c>
      <c r="AE179" s="226">
        <f t="shared" si="138"/>
        <v>448000000.00000006</v>
      </c>
      <c r="AF179" s="226"/>
      <c r="AG179" s="226"/>
      <c r="AH179" s="226">
        <v>236225383</v>
      </c>
      <c r="AI179" s="226">
        <f t="shared" si="137"/>
        <v>264572428.96000004</v>
      </c>
      <c r="AJ179" s="226"/>
      <c r="AK179" s="226"/>
      <c r="AL179" s="226"/>
      <c r="AM179" s="226"/>
      <c r="AN179" s="226"/>
      <c r="AO179" s="226"/>
      <c r="AP179" s="226"/>
      <c r="AQ179" s="226"/>
      <c r="AR179" s="226"/>
      <c r="AS179" s="226"/>
      <c r="AT179" s="226"/>
      <c r="AU179" s="226"/>
      <c r="AV179" s="226"/>
      <c r="AW179" s="227">
        <v>0</v>
      </c>
      <c r="AX179" s="227">
        <f t="shared" si="128"/>
        <v>0</v>
      </c>
      <c r="AY179" s="222" t="s">
        <v>129</v>
      </c>
      <c r="AZ179" s="222" t="s">
        <v>505</v>
      </c>
      <c r="BA179" s="222" t="s">
        <v>506</v>
      </c>
      <c r="BB179" s="214"/>
      <c r="BC179" s="214"/>
      <c r="BD179" s="214"/>
      <c r="BE179" s="214"/>
      <c r="BF179" s="214"/>
      <c r="BG179" s="214"/>
      <c r="BH179" s="214"/>
      <c r="BI179" s="214"/>
      <c r="BJ179" s="229"/>
      <c r="BK179" s="241">
        <v>14</v>
      </c>
    </row>
    <row r="180" spans="1:63" s="166" customFormat="1" ht="12.95" customHeight="1" x14ac:dyDescent="0.25">
      <c r="A180" s="310" t="s">
        <v>217</v>
      </c>
      <c r="B180" s="311"/>
      <c r="C180" s="162" t="s">
        <v>906</v>
      </c>
      <c r="D180" s="312"/>
      <c r="E180" s="311"/>
      <c r="F180" s="313" t="s">
        <v>502</v>
      </c>
      <c r="G180" s="313" t="s">
        <v>503</v>
      </c>
      <c r="H180" s="313" t="s">
        <v>503</v>
      </c>
      <c r="I180" s="313" t="s">
        <v>120</v>
      </c>
      <c r="J180" s="313"/>
      <c r="K180" s="313"/>
      <c r="L180" s="314">
        <v>40</v>
      </c>
      <c r="M180" s="314" t="s">
        <v>122</v>
      </c>
      <c r="N180" s="315" t="s">
        <v>224</v>
      </c>
      <c r="O180" s="314" t="s">
        <v>907</v>
      </c>
      <c r="P180" s="314" t="s">
        <v>125</v>
      </c>
      <c r="Q180" s="313">
        <v>230000000</v>
      </c>
      <c r="R180" s="314" t="s">
        <v>504</v>
      </c>
      <c r="S180" s="314"/>
      <c r="T180" s="314" t="s">
        <v>146</v>
      </c>
      <c r="U180" s="314"/>
      <c r="V180" s="314"/>
      <c r="W180" s="313">
        <v>30</v>
      </c>
      <c r="X180" s="313" t="s">
        <v>106</v>
      </c>
      <c r="Y180" s="313">
        <v>10</v>
      </c>
      <c r="Z180" s="315"/>
      <c r="AA180" s="314" t="s">
        <v>138</v>
      </c>
      <c r="AB180" s="316"/>
      <c r="AC180" s="316"/>
      <c r="AD180" s="316">
        <v>400000000</v>
      </c>
      <c r="AE180" s="316">
        <v>448000000.00000006</v>
      </c>
      <c r="AF180" s="316"/>
      <c r="AG180" s="316"/>
      <c r="AH180" s="317">
        <v>236225383</v>
      </c>
      <c r="AI180" s="317">
        <v>264572428.96000004</v>
      </c>
      <c r="AJ180" s="316"/>
      <c r="AK180" s="316"/>
      <c r="AL180" s="317"/>
      <c r="AM180" s="317"/>
      <c r="AN180" s="316"/>
      <c r="AO180" s="316"/>
      <c r="AP180" s="317"/>
      <c r="AQ180" s="316"/>
      <c r="AR180" s="316"/>
      <c r="AS180" s="316"/>
      <c r="AT180" s="317"/>
      <c r="AU180" s="316"/>
      <c r="AV180" s="316"/>
      <c r="AW180" s="318">
        <v>636225383</v>
      </c>
      <c r="AX180" s="318">
        <v>712572428.96000004</v>
      </c>
      <c r="AY180" s="314" t="s">
        <v>129</v>
      </c>
      <c r="AZ180" s="313" t="s">
        <v>505</v>
      </c>
      <c r="BA180" s="313" t="s">
        <v>506</v>
      </c>
      <c r="BB180" s="311"/>
      <c r="BC180" s="311"/>
      <c r="BD180" s="311"/>
      <c r="BE180" s="311"/>
      <c r="BF180" s="311"/>
      <c r="BG180" s="311" t="s">
        <v>128</v>
      </c>
      <c r="BH180" s="311"/>
      <c r="BI180" s="311"/>
      <c r="BJ180" s="312"/>
      <c r="BK180" s="319">
        <v>14</v>
      </c>
    </row>
    <row r="181" spans="1:63" s="164" customFormat="1" ht="12.95" customHeight="1" x14ac:dyDescent="0.25">
      <c r="A181" s="15" t="s">
        <v>217</v>
      </c>
      <c r="B181" s="44"/>
      <c r="C181" s="175" t="s">
        <v>507</v>
      </c>
      <c r="D181" s="87"/>
      <c r="E181" s="44"/>
      <c r="F181" s="1" t="s">
        <v>221</v>
      </c>
      <c r="G181" s="1" t="s">
        <v>222</v>
      </c>
      <c r="H181" s="1" t="s">
        <v>223</v>
      </c>
      <c r="I181" s="1" t="s">
        <v>120</v>
      </c>
      <c r="J181" s="1"/>
      <c r="K181" s="1"/>
      <c r="L181" s="112">
        <v>40</v>
      </c>
      <c r="M181" s="112" t="s">
        <v>122</v>
      </c>
      <c r="N181" s="112" t="s">
        <v>165</v>
      </c>
      <c r="O181" s="112" t="s">
        <v>166</v>
      </c>
      <c r="P181" s="112" t="s">
        <v>125</v>
      </c>
      <c r="Q181" s="1">
        <v>230000000</v>
      </c>
      <c r="R181" s="112" t="s">
        <v>504</v>
      </c>
      <c r="S181" s="112"/>
      <c r="T181" s="112" t="s">
        <v>146</v>
      </c>
      <c r="U181" s="112"/>
      <c r="V181" s="112"/>
      <c r="W181" s="1">
        <v>30</v>
      </c>
      <c r="X181" s="1" t="s">
        <v>106</v>
      </c>
      <c r="Y181" s="1">
        <v>10</v>
      </c>
      <c r="Z181" s="113"/>
      <c r="AA181" s="112" t="s">
        <v>138</v>
      </c>
      <c r="AB181" s="112"/>
      <c r="AC181" s="114"/>
      <c r="AD181" s="114">
        <v>752391231</v>
      </c>
      <c r="AE181" s="114">
        <f>AD181*1.12</f>
        <v>842678178.72000003</v>
      </c>
      <c r="AF181" s="114"/>
      <c r="AG181" s="114"/>
      <c r="AH181" s="21">
        <v>255000000</v>
      </c>
      <c r="AI181" s="21">
        <f t="shared" si="137"/>
        <v>285600000</v>
      </c>
      <c r="AJ181" s="114"/>
      <c r="AK181" s="114"/>
      <c r="AL181" s="21"/>
      <c r="AM181" s="21"/>
      <c r="AN181" s="114"/>
      <c r="AO181" s="114"/>
      <c r="AP181" s="21"/>
      <c r="AQ181" s="114"/>
      <c r="AR181" s="114"/>
      <c r="AS181" s="114"/>
      <c r="AT181" s="21"/>
      <c r="AU181" s="114"/>
      <c r="AV181" s="114"/>
      <c r="AW181" s="41">
        <v>0</v>
      </c>
      <c r="AX181" s="41">
        <f>AW181*1.12</f>
        <v>0</v>
      </c>
      <c r="AY181" s="112" t="s">
        <v>129</v>
      </c>
      <c r="AZ181" s="1" t="s">
        <v>508</v>
      </c>
      <c r="BA181" s="1" t="s">
        <v>509</v>
      </c>
      <c r="BB181" s="44"/>
      <c r="BC181" s="44"/>
      <c r="BD181" s="44"/>
      <c r="BE181" s="44"/>
      <c r="BF181" s="44"/>
      <c r="BG181" s="44"/>
      <c r="BH181" s="44"/>
      <c r="BI181" s="44"/>
      <c r="BJ181" s="87"/>
      <c r="BK181" s="28"/>
    </row>
    <row r="182" spans="1:63" s="164" customFormat="1" ht="12.95" customHeight="1" x14ac:dyDescent="0.25">
      <c r="A182" s="4" t="s">
        <v>217</v>
      </c>
      <c r="B182" s="44"/>
      <c r="C182" s="4" t="s">
        <v>710</v>
      </c>
      <c r="D182" s="44"/>
      <c r="E182" s="44"/>
      <c r="F182" s="1" t="s">
        <v>221</v>
      </c>
      <c r="G182" s="1" t="s">
        <v>222</v>
      </c>
      <c r="H182" s="1" t="s">
        <v>223</v>
      </c>
      <c r="I182" s="1" t="s">
        <v>120</v>
      </c>
      <c r="J182" s="1"/>
      <c r="K182" s="1"/>
      <c r="L182" s="1">
        <v>40</v>
      </c>
      <c r="M182" s="1" t="s">
        <v>122</v>
      </c>
      <c r="N182" s="5" t="s">
        <v>224</v>
      </c>
      <c r="O182" s="1" t="s">
        <v>144</v>
      </c>
      <c r="P182" s="1" t="s">
        <v>125</v>
      </c>
      <c r="Q182" s="1">
        <v>230000000</v>
      </c>
      <c r="R182" s="1" t="s">
        <v>504</v>
      </c>
      <c r="S182" s="1"/>
      <c r="T182" s="1" t="s">
        <v>146</v>
      </c>
      <c r="U182" s="1"/>
      <c r="V182" s="1"/>
      <c r="W182" s="1">
        <v>30</v>
      </c>
      <c r="X182" s="1" t="s">
        <v>106</v>
      </c>
      <c r="Y182" s="1">
        <v>10</v>
      </c>
      <c r="Z182" s="5"/>
      <c r="AA182" s="1" t="s">
        <v>138</v>
      </c>
      <c r="AB182" s="71"/>
      <c r="AC182" s="71"/>
      <c r="AD182" s="71">
        <v>752391231</v>
      </c>
      <c r="AE182" s="71">
        <f t="shared" ref="AE182:AE183" si="139">AD182*1.12</f>
        <v>842678178.72000003</v>
      </c>
      <c r="AF182" s="71"/>
      <c r="AG182" s="71"/>
      <c r="AH182" s="71">
        <v>255000000</v>
      </c>
      <c r="AI182" s="71">
        <f t="shared" si="137"/>
        <v>285600000</v>
      </c>
      <c r="AJ182" s="71"/>
      <c r="AK182" s="71"/>
      <c r="AL182" s="71"/>
      <c r="AM182" s="71"/>
      <c r="AN182" s="71"/>
      <c r="AO182" s="71"/>
      <c r="AP182" s="71"/>
      <c r="AQ182" s="71"/>
      <c r="AR182" s="71"/>
      <c r="AS182" s="71"/>
      <c r="AT182" s="71"/>
      <c r="AU182" s="71"/>
      <c r="AV182" s="71"/>
      <c r="AW182" s="41">
        <v>0</v>
      </c>
      <c r="AX182" s="41">
        <f>AW182*1.12</f>
        <v>0</v>
      </c>
      <c r="AY182" s="1" t="s">
        <v>129</v>
      </c>
      <c r="AZ182" s="1" t="s">
        <v>508</v>
      </c>
      <c r="BA182" s="1" t="s">
        <v>509</v>
      </c>
      <c r="BB182" s="44"/>
      <c r="BC182" s="44"/>
      <c r="BD182" s="44"/>
      <c r="BE182" s="44"/>
      <c r="BF182" s="44"/>
      <c r="BG182" s="44"/>
      <c r="BH182" s="44"/>
      <c r="BI182" s="44"/>
      <c r="BJ182" s="87"/>
      <c r="BK182" s="32">
        <v>14</v>
      </c>
    </row>
    <row r="183" spans="1:63" s="164" customFormat="1" ht="12.95" customHeight="1" x14ac:dyDescent="0.25">
      <c r="A183" s="158" t="s">
        <v>217</v>
      </c>
      <c r="B183" s="195"/>
      <c r="C183" s="158" t="s">
        <v>764</v>
      </c>
      <c r="D183" s="195"/>
      <c r="E183" s="195"/>
      <c r="F183" s="152" t="s">
        <v>221</v>
      </c>
      <c r="G183" s="152" t="s">
        <v>222</v>
      </c>
      <c r="H183" s="152" t="s">
        <v>223</v>
      </c>
      <c r="I183" s="152" t="s">
        <v>120</v>
      </c>
      <c r="J183" s="152"/>
      <c r="K183" s="152"/>
      <c r="L183" s="152">
        <v>40</v>
      </c>
      <c r="M183" s="152" t="s">
        <v>122</v>
      </c>
      <c r="N183" s="181" t="s">
        <v>224</v>
      </c>
      <c r="O183" s="152" t="s">
        <v>398</v>
      </c>
      <c r="P183" s="152" t="s">
        <v>125</v>
      </c>
      <c r="Q183" s="152">
        <v>230000000</v>
      </c>
      <c r="R183" s="152" t="s">
        <v>504</v>
      </c>
      <c r="S183" s="152"/>
      <c r="T183" s="152" t="s">
        <v>146</v>
      </c>
      <c r="U183" s="152"/>
      <c r="V183" s="152"/>
      <c r="W183" s="152">
        <v>30</v>
      </c>
      <c r="X183" s="152" t="s">
        <v>106</v>
      </c>
      <c r="Y183" s="152">
        <v>10</v>
      </c>
      <c r="Z183" s="181"/>
      <c r="AA183" s="152" t="s">
        <v>138</v>
      </c>
      <c r="AB183" s="186"/>
      <c r="AC183" s="186"/>
      <c r="AD183" s="186">
        <v>752391231</v>
      </c>
      <c r="AE183" s="186">
        <f t="shared" si="139"/>
        <v>842678178.72000003</v>
      </c>
      <c r="AF183" s="186"/>
      <c r="AG183" s="186"/>
      <c r="AH183" s="186">
        <v>255000000</v>
      </c>
      <c r="AI183" s="186">
        <f t="shared" si="137"/>
        <v>285600000</v>
      </c>
      <c r="AJ183" s="186"/>
      <c r="AK183" s="186"/>
      <c r="AL183" s="186"/>
      <c r="AM183" s="186"/>
      <c r="AN183" s="186"/>
      <c r="AO183" s="186"/>
      <c r="AP183" s="186"/>
      <c r="AQ183" s="186"/>
      <c r="AR183" s="186"/>
      <c r="AS183" s="186"/>
      <c r="AT183" s="186"/>
      <c r="AU183" s="186"/>
      <c r="AV183" s="186"/>
      <c r="AW183" s="185">
        <f t="shared" si="136"/>
        <v>1007391231</v>
      </c>
      <c r="AX183" s="185">
        <f t="shared" si="128"/>
        <v>1128278178.72</v>
      </c>
      <c r="AY183" s="152" t="s">
        <v>129</v>
      </c>
      <c r="AZ183" s="152" t="s">
        <v>508</v>
      </c>
      <c r="BA183" s="152" t="s">
        <v>509</v>
      </c>
      <c r="BB183" s="195"/>
      <c r="BC183" s="195"/>
      <c r="BD183" s="195"/>
      <c r="BE183" s="195"/>
      <c r="BF183" s="195"/>
      <c r="BG183" s="195"/>
      <c r="BH183" s="195"/>
      <c r="BI183" s="195"/>
      <c r="BJ183" s="87"/>
      <c r="BK183" s="32">
        <v>14</v>
      </c>
    </row>
    <row r="184" spans="1:63" s="164" customFormat="1" ht="12.95" customHeight="1" x14ac:dyDescent="0.25">
      <c r="A184" s="15" t="s">
        <v>217</v>
      </c>
      <c r="B184" s="44"/>
      <c r="C184" s="175" t="s">
        <v>510</v>
      </c>
      <c r="D184" s="87"/>
      <c r="E184" s="44"/>
      <c r="F184" s="1" t="s">
        <v>502</v>
      </c>
      <c r="G184" s="1" t="s">
        <v>503</v>
      </c>
      <c r="H184" s="1" t="s">
        <v>503</v>
      </c>
      <c r="I184" s="1" t="s">
        <v>120</v>
      </c>
      <c r="J184" s="1"/>
      <c r="K184" s="1"/>
      <c r="L184" s="1">
        <v>40</v>
      </c>
      <c r="M184" s="112">
        <v>230000000</v>
      </c>
      <c r="N184" s="112" t="s">
        <v>165</v>
      </c>
      <c r="O184" s="112" t="s">
        <v>166</v>
      </c>
      <c r="P184" s="112" t="s">
        <v>125</v>
      </c>
      <c r="Q184" s="112">
        <v>230000000</v>
      </c>
      <c r="R184" s="1" t="s">
        <v>511</v>
      </c>
      <c r="S184" s="112"/>
      <c r="T184" s="112" t="s">
        <v>146</v>
      </c>
      <c r="U184" s="112"/>
      <c r="V184" s="112"/>
      <c r="W184" s="112">
        <v>30</v>
      </c>
      <c r="X184" s="112" t="s">
        <v>106</v>
      </c>
      <c r="Y184" s="112">
        <v>10</v>
      </c>
      <c r="Z184" s="114"/>
      <c r="AA184" s="113" t="s">
        <v>138</v>
      </c>
      <c r="AB184" s="112"/>
      <c r="AC184" s="112"/>
      <c r="AD184" s="114">
        <v>754673185</v>
      </c>
      <c r="AE184" s="114">
        <f>AD184*1.12</f>
        <v>845233967.20000005</v>
      </c>
      <c r="AF184" s="114"/>
      <c r="AG184" s="114"/>
      <c r="AH184" s="114">
        <v>500000000</v>
      </c>
      <c r="AI184" s="21">
        <f t="shared" si="137"/>
        <v>560000000</v>
      </c>
      <c r="AJ184" s="114"/>
      <c r="AK184" s="114"/>
      <c r="AL184" s="114"/>
      <c r="AM184" s="21"/>
      <c r="AN184" s="114"/>
      <c r="AO184" s="114"/>
      <c r="AP184" s="114"/>
      <c r="AQ184" s="21"/>
      <c r="AR184" s="114"/>
      <c r="AS184" s="114"/>
      <c r="AT184" s="114"/>
      <c r="AU184" s="21"/>
      <c r="AV184" s="114"/>
      <c r="AW184" s="41">
        <v>0</v>
      </c>
      <c r="AX184" s="41">
        <f>AW184*1.12</f>
        <v>0</v>
      </c>
      <c r="AY184" s="112" t="s">
        <v>129</v>
      </c>
      <c r="AZ184" s="1" t="s">
        <v>512</v>
      </c>
      <c r="BA184" s="112" t="s">
        <v>513</v>
      </c>
      <c r="BB184" s="44"/>
      <c r="BC184" s="44"/>
      <c r="BD184" s="44"/>
      <c r="BE184" s="44"/>
      <c r="BF184" s="44"/>
      <c r="BG184" s="44"/>
      <c r="BH184" s="44"/>
      <c r="BI184" s="44"/>
      <c r="BJ184" s="87"/>
      <c r="BK184" s="28"/>
    </row>
    <row r="185" spans="1:63" s="164" customFormat="1" ht="12.95" customHeight="1" x14ac:dyDescent="0.25">
      <c r="A185" s="4" t="s">
        <v>217</v>
      </c>
      <c r="B185" s="44"/>
      <c r="C185" s="4" t="s">
        <v>711</v>
      </c>
      <c r="D185" s="44"/>
      <c r="E185" s="44"/>
      <c r="F185" s="1" t="s">
        <v>502</v>
      </c>
      <c r="G185" s="1" t="s">
        <v>503</v>
      </c>
      <c r="H185" s="1" t="s">
        <v>503</v>
      </c>
      <c r="I185" s="1" t="s">
        <v>120</v>
      </c>
      <c r="J185" s="1"/>
      <c r="K185" s="1"/>
      <c r="L185" s="1">
        <v>40</v>
      </c>
      <c r="M185" s="1">
        <v>230000000</v>
      </c>
      <c r="N185" s="5" t="s">
        <v>224</v>
      </c>
      <c r="O185" s="1" t="s">
        <v>144</v>
      </c>
      <c r="P185" s="1" t="s">
        <v>125</v>
      </c>
      <c r="Q185" s="1">
        <v>230000000</v>
      </c>
      <c r="R185" s="1" t="s">
        <v>511</v>
      </c>
      <c r="S185" s="1"/>
      <c r="T185" s="1" t="s">
        <v>146</v>
      </c>
      <c r="U185" s="1"/>
      <c r="V185" s="1"/>
      <c r="W185" s="1">
        <v>30</v>
      </c>
      <c r="X185" s="1" t="s">
        <v>106</v>
      </c>
      <c r="Y185" s="1">
        <v>10</v>
      </c>
      <c r="Z185" s="21"/>
      <c r="AA185" s="5" t="s">
        <v>138</v>
      </c>
      <c r="AB185" s="71"/>
      <c r="AC185" s="71"/>
      <c r="AD185" s="71">
        <v>754673185</v>
      </c>
      <c r="AE185" s="71">
        <f t="shared" ref="AE185:AE186" si="140">AD185*1.12</f>
        <v>845233967.20000005</v>
      </c>
      <c r="AF185" s="71"/>
      <c r="AG185" s="71"/>
      <c r="AH185" s="71">
        <v>500000000</v>
      </c>
      <c r="AI185" s="71">
        <f t="shared" si="137"/>
        <v>560000000</v>
      </c>
      <c r="AJ185" s="71"/>
      <c r="AK185" s="71"/>
      <c r="AL185" s="71"/>
      <c r="AM185" s="71"/>
      <c r="AN185" s="71"/>
      <c r="AO185" s="71"/>
      <c r="AP185" s="71"/>
      <c r="AQ185" s="71"/>
      <c r="AR185" s="71"/>
      <c r="AS185" s="71"/>
      <c r="AT185" s="71"/>
      <c r="AU185" s="71"/>
      <c r="AV185" s="71"/>
      <c r="AW185" s="41">
        <v>0</v>
      </c>
      <c r="AX185" s="41">
        <f>AW185*1.12</f>
        <v>0</v>
      </c>
      <c r="AY185" s="1" t="s">
        <v>129</v>
      </c>
      <c r="AZ185" s="1" t="s">
        <v>512</v>
      </c>
      <c r="BA185" s="1" t="s">
        <v>513</v>
      </c>
      <c r="BB185" s="44"/>
      <c r="BC185" s="44"/>
      <c r="BD185" s="44"/>
      <c r="BE185" s="44"/>
      <c r="BF185" s="44"/>
      <c r="BG185" s="44"/>
      <c r="BH185" s="44"/>
      <c r="BI185" s="44"/>
      <c r="BJ185" s="87"/>
      <c r="BK185" s="32">
        <v>14</v>
      </c>
    </row>
    <row r="186" spans="1:63" s="164" customFormat="1" ht="12.95" customHeight="1" x14ac:dyDescent="0.25">
      <c r="A186" s="158" t="s">
        <v>217</v>
      </c>
      <c r="B186" s="195"/>
      <c r="C186" s="158" t="s">
        <v>765</v>
      </c>
      <c r="D186" s="195"/>
      <c r="E186" s="195"/>
      <c r="F186" s="152" t="s">
        <v>502</v>
      </c>
      <c r="G186" s="152" t="s">
        <v>503</v>
      </c>
      <c r="H186" s="152" t="s">
        <v>503</v>
      </c>
      <c r="I186" s="152" t="s">
        <v>120</v>
      </c>
      <c r="J186" s="152"/>
      <c r="K186" s="152"/>
      <c r="L186" s="152">
        <v>40</v>
      </c>
      <c r="M186" s="152">
        <v>230000000</v>
      </c>
      <c r="N186" s="181" t="s">
        <v>224</v>
      </c>
      <c r="O186" s="152" t="s">
        <v>398</v>
      </c>
      <c r="P186" s="152" t="s">
        <v>125</v>
      </c>
      <c r="Q186" s="152">
        <v>230000000</v>
      </c>
      <c r="R186" s="152" t="s">
        <v>511</v>
      </c>
      <c r="S186" s="152"/>
      <c r="T186" s="152" t="s">
        <v>146</v>
      </c>
      <c r="U186" s="152"/>
      <c r="V186" s="152"/>
      <c r="W186" s="152">
        <v>30</v>
      </c>
      <c r="X186" s="152" t="s">
        <v>106</v>
      </c>
      <c r="Y186" s="152">
        <v>10</v>
      </c>
      <c r="Z186" s="172"/>
      <c r="AA186" s="181" t="s">
        <v>138</v>
      </c>
      <c r="AB186" s="186"/>
      <c r="AC186" s="186"/>
      <c r="AD186" s="186">
        <v>754673185</v>
      </c>
      <c r="AE186" s="186">
        <f t="shared" si="140"/>
        <v>845233967.20000005</v>
      </c>
      <c r="AF186" s="186"/>
      <c r="AG186" s="186"/>
      <c r="AH186" s="186">
        <v>500000000</v>
      </c>
      <c r="AI186" s="186">
        <f t="shared" si="137"/>
        <v>560000000</v>
      </c>
      <c r="AJ186" s="186"/>
      <c r="AK186" s="186"/>
      <c r="AL186" s="186"/>
      <c r="AM186" s="186"/>
      <c r="AN186" s="186"/>
      <c r="AO186" s="186"/>
      <c r="AP186" s="186"/>
      <c r="AQ186" s="186"/>
      <c r="AR186" s="186"/>
      <c r="AS186" s="186"/>
      <c r="AT186" s="186"/>
      <c r="AU186" s="186"/>
      <c r="AV186" s="186"/>
      <c r="AW186" s="185">
        <f t="shared" si="136"/>
        <v>1254673185</v>
      </c>
      <c r="AX186" s="185">
        <f t="shared" si="128"/>
        <v>1405233967.2</v>
      </c>
      <c r="AY186" s="152" t="s">
        <v>129</v>
      </c>
      <c r="AZ186" s="152" t="s">
        <v>512</v>
      </c>
      <c r="BA186" s="152" t="s">
        <v>513</v>
      </c>
      <c r="BB186" s="195"/>
      <c r="BC186" s="195"/>
      <c r="BD186" s="195"/>
      <c r="BE186" s="195"/>
      <c r="BF186" s="195"/>
      <c r="BG186" s="195"/>
      <c r="BH186" s="195"/>
      <c r="BI186" s="195"/>
      <c r="BJ186" s="87"/>
      <c r="BK186" s="32">
        <v>14</v>
      </c>
    </row>
    <row r="187" spans="1:63" s="164" customFormat="1" ht="12.95" customHeight="1" x14ac:dyDescent="0.25">
      <c r="A187" s="15" t="s">
        <v>217</v>
      </c>
      <c r="B187" s="44"/>
      <c r="C187" s="175" t="s">
        <v>514</v>
      </c>
      <c r="D187" s="87"/>
      <c r="E187" s="44"/>
      <c r="F187" s="1" t="s">
        <v>502</v>
      </c>
      <c r="G187" s="1" t="s">
        <v>503</v>
      </c>
      <c r="H187" s="1" t="s">
        <v>503</v>
      </c>
      <c r="I187" s="1" t="s">
        <v>120</v>
      </c>
      <c r="J187" s="1"/>
      <c r="K187" s="1"/>
      <c r="L187" s="1">
        <v>40</v>
      </c>
      <c r="M187" s="112">
        <v>230000000</v>
      </c>
      <c r="N187" s="112" t="s">
        <v>165</v>
      </c>
      <c r="O187" s="112" t="s">
        <v>166</v>
      </c>
      <c r="P187" s="112" t="s">
        <v>125</v>
      </c>
      <c r="Q187" s="112">
        <v>230000000</v>
      </c>
      <c r="R187" s="1" t="s">
        <v>511</v>
      </c>
      <c r="S187" s="112"/>
      <c r="T187" s="112" t="s">
        <v>146</v>
      </c>
      <c r="U187" s="112"/>
      <c r="V187" s="112"/>
      <c r="W187" s="112">
        <v>30</v>
      </c>
      <c r="X187" s="112" t="s">
        <v>106</v>
      </c>
      <c r="Y187" s="112">
        <v>10</v>
      </c>
      <c r="Z187" s="114"/>
      <c r="AA187" s="113" t="s">
        <v>138</v>
      </c>
      <c r="AB187" s="112"/>
      <c r="AC187" s="112"/>
      <c r="AD187" s="114">
        <v>146045130</v>
      </c>
      <c r="AE187" s="114">
        <f>AD187*1.12</f>
        <v>163570545.60000002</v>
      </c>
      <c r="AF187" s="114"/>
      <c r="AG187" s="114"/>
      <c r="AH187" s="114">
        <v>188195495</v>
      </c>
      <c r="AI187" s="21">
        <f t="shared" si="137"/>
        <v>210778954.40000001</v>
      </c>
      <c r="AJ187" s="114"/>
      <c r="AK187" s="114"/>
      <c r="AL187" s="114"/>
      <c r="AM187" s="21"/>
      <c r="AN187" s="114"/>
      <c r="AO187" s="114"/>
      <c r="AP187" s="114"/>
      <c r="AQ187" s="21"/>
      <c r="AR187" s="114"/>
      <c r="AS187" s="114"/>
      <c r="AT187" s="114"/>
      <c r="AU187" s="21"/>
      <c r="AV187" s="114"/>
      <c r="AW187" s="41">
        <v>0</v>
      </c>
      <c r="AX187" s="41">
        <f>AW187*1.12</f>
        <v>0</v>
      </c>
      <c r="AY187" s="112" t="s">
        <v>129</v>
      </c>
      <c r="AZ187" s="1" t="s">
        <v>515</v>
      </c>
      <c r="BA187" s="112" t="s">
        <v>516</v>
      </c>
      <c r="BB187" s="44"/>
      <c r="BC187" s="44"/>
      <c r="BD187" s="44"/>
      <c r="BE187" s="44"/>
      <c r="BF187" s="44"/>
      <c r="BG187" s="44"/>
      <c r="BH187" s="44"/>
      <c r="BI187" s="44"/>
      <c r="BJ187" s="87"/>
      <c r="BK187" s="28"/>
    </row>
    <row r="188" spans="1:63" s="164" customFormat="1" ht="12.95" customHeight="1" x14ac:dyDescent="0.25">
      <c r="A188" s="4" t="s">
        <v>217</v>
      </c>
      <c r="B188" s="44"/>
      <c r="C188" s="4" t="s">
        <v>712</v>
      </c>
      <c r="D188" s="44"/>
      <c r="E188" s="44"/>
      <c r="F188" s="1" t="s">
        <v>502</v>
      </c>
      <c r="G188" s="1" t="s">
        <v>503</v>
      </c>
      <c r="H188" s="1" t="s">
        <v>503</v>
      </c>
      <c r="I188" s="1" t="s">
        <v>120</v>
      </c>
      <c r="J188" s="1"/>
      <c r="K188" s="1"/>
      <c r="L188" s="1">
        <v>40</v>
      </c>
      <c r="M188" s="1">
        <v>230000000</v>
      </c>
      <c r="N188" s="5" t="s">
        <v>224</v>
      </c>
      <c r="O188" s="1" t="s">
        <v>144</v>
      </c>
      <c r="P188" s="1" t="s">
        <v>125</v>
      </c>
      <c r="Q188" s="1">
        <v>230000000</v>
      </c>
      <c r="R188" s="1" t="s">
        <v>511</v>
      </c>
      <c r="S188" s="1"/>
      <c r="T188" s="1" t="s">
        <v>146</v>
      </c>
      <c r="U188" s="1"/>
      <c r="V188" s="1"/>
      <c r="W188" s="1">
        <v>30</v>
      </c>
      <c r="X188" s="1" t="s">
        <v>106</v>
      </c>
      <c r="Y188" s="1">
        <v>10</v>
      </c>
      <c r="Z188" s="21"/>
      <c r="AA188" s="5" t="s">
        <v>138</v>
      </c>
      <c r="AB188" s="71"/>
      <c r="AC188" s="71"/>
      <c r="AD188" s="71">
        <v>146045130</v>
      </c>
      <c r="AE188" s="71">
        <f t="shared" ref="AE188:AE189" si="141">AD188*1.12</f>
        <v>163570545.60000002</v>
      </c>
      <c r="AF188" s="71"/>
      <c r="AG188" s="71"/>
      <c r="AH188" s="71">
        <v>188195495</v>
      </c>
      <c r="AI188" s="71">
        <f t="shared" si="137"/>
        <v>210778954.40000001</v>
      </c>
      <c r="AJ188" s="71"/>
      <c r="AK188" s="71"/>
      <c r="AL188" s="71"/>
      <c r="AM188" s="71"/>
      <c r="AN188" s="71"/>
      <c r="AO188" s="71"/>
      <c r="AP188" s="71"/>
      <c r="AQ188" s="71"/>
      <c r="AR188" s="71"/>
      <c r="AS188" s="71"/>
      <c r="AT188" s="71"/>
      <c r="AU188" s="71"/>
      <c r="AV188" s="71"/>
      <c r="AW188" s="42">
        <v>0</v>
      </c>
      <c r="AX188" s="42">
        <f t="shared" si="128"/>
        <v>0</v>
      </c>
      <c r="AY188" s="1" t="s">
        <v>129</v>
      </c>
      <c r="AZ188" s="1" t="s">
        <v>515</v>
      </c>
      <c r="BA188" s="1" t="s">
        <v>516</v>
      </c>
      <c r="BB188" s="44"/>
      <c r="BC188" s="44"/>
      <c r="BD188" s="44"/>
      <c r="BE188" s="44"/>
      <c r="BF188" s="44"/>
      <c r="BG188" s="44"/>
      <c r="BH188" s="44"/>
      <c r="BI188" s="44"/>
      <c r="BJ188" s="87"/>
      <c r="BK188" s="32">
        <v>14</v>
      </c>
    </row>
    <row r="189" spans="1:63" s="164" customFormat="1" ht="12.95" customHeight="1" x14ac:dyDescent="0.25">
      <c r="A189" s="158" t="s">
        <v>217</v>
      </c>
      <c r="B189" s="195"/>
      <c r="C189" s="158" t="s">
        <v>800</v>
      </c>
      <c r="D189" s="195"/>
      <c r="E189" s="195"/>
      <c r="F189" s="152" t="s">
        <v>502</v>
      </c>
      <c r="G189" s="152" t="s">
        <v>503</v>
      </c>
      <c r="H189" s="152" t="s">
        <v>503</v>
      </c>
      <c r="I189" s="152" t="s">
        <v>120</v>
      </c>
      <c r="J189" s="152"/>
      <c r="K189" s="152"/>
      <c r="L189" s="152">
        <v>40</v>
      </c>
      <c r="M189" s="152">
        <v>230000000</v>
      </c>
      <c r="N189" s="181" t="s">
        <v>224</v>
      </c>
      <c r="O189" s="152" t="s">
        <v>694</v>
      </c>
      <c r="P189" s="152" t="s">
        <v>125</v>
      </c>
      <c r="Q189" s="152">
        <v>230000000</v>
      </c>
      <c r="R189" s="152" t="s">
        <v>511</v>
      </c>
      <c r="S189" s="152"/>
      <c r="T189" s="152" t="s">
        <v>146</v>
      </c>
      <c r="U189" s="152"/>
      <c r="V189" s="152"/>
      <c r="W189" s="152">
        <v>30</v>
      </c>
      <c r="X189" s="152" t="s">
        <v>106</v>
      </c>
      <c r="Y189" s="152">
        <v>10</v>
      </c>
      <c r="Z189" s="172"/>
      <c r="AA189" s="181" t="s">
        <v>138</v>
      </c>
      <c r="AB189" s="186"/>
      <c r="AC189" s="186"/>
      <c r="AD189" s="186">
        <v>146045130</v>
      </c>
      <c r="AE189" s="186">
        <f t="shared" si="141"/>
        <v>163570545.60000002</v>
      </c>
      <c r="AF189" s="186"/>
      <c r="AG189" s="186"/>
      <c r="AH189" s="186">
        <v>188195495</v>
      </c>
      <c r="AI189" s="186">
        <f t="shared" si="137"/>
        <v>210778954.40000001</v>
      </c>
      <c r="AJ189" s="186"/>
      <c r="AK189" s="186"/>
      <c r="AL189" s="186"/>
      <c r="AM189" s="186"/>
      <c r="AN189" s="186"/>
      <c r="AO189" s="186"/>
      <c r="AP189" s="186"/>
      <c r="AQ189" s="186"/>
      <c r="AR189" s="186"/>
      <c r="AS189" s="186"/>
      <c r="AT189" s="186"/>
      <c r="AU189" s="186"/>
      <c r="AV189" s="186"/>
      <c r="AW189" s="161">
        <f t="shared" si="136"/>
        <v>334240625</v>
      </c>
      <c r="AX189" s="161">
        <f t="shared" si="128"/>
        <v>374349500.00000006</v>
      </c>
      <c r="AY189" s="152" t="s">
        <v>129</v>
      </c>
      <c r="AZ189" s="152" t="s">
        <v>515</v>
      </c>
      <c r="BA189" s="152" t="s">
        <v>516</v>
      </c>
      <c r="BB189" s="195"/>
      <c r="BC189" s="195"/>
      <c r="BD189" s="195"/>
      <c r="BE189" s="195"/>
      <c r="BF189" s="195"/>
      <c r="BG189" s="195"/>
      <c r="BH189" s="195"/>
      <c r="BI189" s="195"/>
      <c r="BJ189" s="195"/>
      <c r="BK189" s="32">
        <v>14</v>
      </c>
    </row>
    <row r="190" spans="1:63" s="187" customFormat="1" ht="12.95" customHeight="1" x14ac:dyDescent="0.25">
      <c r="A190" s="1" t="s">
        <v>217</v>
      </c>
      <c r="B190" s="1"/>
      <c r="C190" s="178" t="s">
        <v>751</v>
      </c>
      <c r="D190" s="1"/>
      <c r="E190" s="1"/>
      <c r="F190" s="1" t="s">
        <v>713</v>
      </c>
      <c r="G190" s="1" t="s">
        <v>714</v>
      </c>
      <c r="H190" s="1" t="s">
        <v>714</v>
      </c>
      <c r="I190" s="4" t="s">
        <v>120</v>
      </c>
      <c r="J190" s="1"/>
      <c r="K190" s="1"/>
      <c r="L190" s="2" t="s">
        <v>715</v>
      </c>
      <c r="M190" s="5">
        <v>230000000</v>
      </c>
      <c r="N190" s="2" t="s">
        <v>224</v>
      </c>
      <c r="O190" s="1" t="s">
        <v>144</v>
      </c>
      <c r="P190" s="1" t="s">
        <v>125</v>
      </c>
      <c r="Q190" s="9">
        <v>230000000</v>
      </c>
      <c r="R190" s="2" t="s">
        <v>174</v>
      </c>
      <c r="S190" s="1"/>
      <c r="T190" s="2" t="s">
        <v>127</v>
      </c>
      <c r="U190" s="1" t="s">
        <v>716</v>
      </c>
      <c r="V190" s="2" t="s">
        <v>716</v>
      </c>
      <c r="W190" s="16">
        <v>0</v>
      </c>
      <c r="X190" s="16">
        <v>90</v>
      </c>
      <c r="Y190" s="16">
        <v>10</v>
      </c>
      <c r="Z190" s="1"/>
      <c r="AA190" s="4" t="s">
        <v>138</v>
      </c>
      <c r="AB190" s="71"/>
      <c r="AC190" s="71"/>
      <c r="AD190" s="71">
        <v>33000000</v>
      </c>
      <c r="AE190" s="71">
        <f>AD190*1.12</f>
        <v>36960000</v>
      </c>
      <c r="AF190" s="71"/>
      <c r="AG190" s="71"/>
      <c r="AH190" s="71">
        <v>34650000</v>
      </c>
      <c r="AI190" s="71">
        <f>AH190*1.12</f>
        <v>38808000</v>
      </c>
      <c r="AJ190" s="71"/>
      <c r="AK190" s="71"/>
      <c r="AL190" s="71">
        <v>36382500</v>
      </c>
      <c r="AM190" s="71">
        <f>AL190*1.12</f>
        <v>40748400.000000007</v>
      </c>
      <c r="AN190" s="71"/>
      <c r="AO190" s="71"/>
      <c r="AP190" s="71"/>
      <c r="AQ190" s="71"/>
      <c r="AR190" s="71"/>
      <c r="AS190" s="71"/>
      <c r="AT190" s="71"/>
      <c r="AU190" s="71"/>
      <c r="AV190" s="71"/>
      <c r="AW190" s="42">
        <f>AD190+AH190+AL190+AP190+AT190</f>
        <v>104032500</v>
      </c>
      <c r="AX190" s="42">
        <f>AW190*1.12</f>
        <v>116516400.00000001</v>
      </c>
      <c r="AY190" s="1" t="s">
        <v>129</v>
      </c>
      <c r="AZ190" s="2" t="s">
        <v>717</v>
      </c>
      <c r="BA190" s="2" t="s">
        <v>717</v>
      </c>
      <c r="BB190" s="1"/>
      <c r="BC190" s="1"/>
      <c r="BD190" s="1"/>
      <c r="BE190" s="1"/>
      <c r="BF190" s="1"/>
      <c r="BG190" s="4"/>
      <c r="BH190" s="4"/>
      <c r="BI190" s="4"/>
      <c r="BJ190" s="32"/>
      <c r="BK190" s="32"/>
    </row>
    <row r="191" spans="1:63" s="187" customFormat="1" ht="12.95" customHeight="1" x14ac:dyDescent="0.25">
      <c r="A191" s="1" t="s">
        <v>217</v>
      </c>
      <c r="B191" s="1"/>
      <c r="C191" s="178" t="s">
        <v>752</v>
      </c>
      <c r="D191" s="1"/>
      <c r="E191" s="1"/>
      <c r="F191" s="2" t="s">
        <v>718</v>
      </c>
      <c r="G191" s="3" t="s">
        <v>719</v>
      </c>
      <c r="H191" s="3" t="s">
        <v>720</v>
      </c>
      <c r="I191" s="4" t="s">
        <v>120</v>
      </c>
      <c r="J191" s="1"/>
      <c r="K191" s="1"/>
      <c r="L191" s="2">
        <v>40</v>
      </c>
      <c r="M191" s="5">
        <v>230000000</v>
      </c>
      <c r="N191" s="2" t="s">
        <v>224</v>
      </c>
      <c r="O191" s="1" t="s">
        <v>144</v>
      </c>
      <c r="P191" s="1" t="s">
        <v>125</v>
      </c>
      <c r="Q191" s="9">
        <v>230000000</v>
      </c>
      <c r="R191" s="2" t="s">
        <v>521</v>
      </c>
      <c r="S191" s="1"/>
      <c r="T191" s="2" t="s">
        <v>167</v>
      </c>
      <c r="U191" s="1" t="s">
        <v>716</v>
      </c>
      <c r="V191" s="2" t="s">
        <v>716</v>
      </c>
      <c r="W191" s="16">
        <v>30</v>
      </c>
      <c r="X191" s="16" t="s">
        <v>106</v>
      </c>
      <c r="Y191" s="16">
        <v>10</v>
      </c>
      <c r="Z191" s="1"/>
      <c r="AA191" s="4" t="s">
        <v>138</v>
      </c>
      <c r="AB191" s="71"/>
      <c r="AC191" s="71"/>
      <c r="AD191" s="71">
        <v>810000000</v>
      </c>
      <c r="AE191" s="71">
        <f t="shared" ref="AE191:AE200" si="142">AD191*1.12</f>
        <v>907200000.00000012</v>
      </c>
      <c r="AF191" s="71"/>
      <c r="AG191" s="71"/>
      <c r="AH191" s="71">
        <v>714000000</v>
      </c>
      <c r="AI191" s="71">
        <f t="shared" ref="AI191:AI200" si="143">AH191*1.12</f>
        <v>799680000.00000012</v>
      </c>
      <c r="AJ191" s="71"/>
      <c r="AK191" s="71"/>
      <c r="AL191" s="71">
        <v>699720000</v>
      </c>
      <c r="AM191" s="71">
        <f t="shared" ref="AM191:AM198" si="144">AL191*1.12</f>
        <v>783686400.00000012</v>
      </c>
      <c r="AN191" s="71"/>
      <c r="AO191" s="71"/>
      <c r="AP191" s="71">
        <v>734706000</v>
      </c>
      <c r="AQ191" s="71">
        <f t="shared" ref="AQ191:AQ198" si="145">AP191*1.12</f>
        <v>822870720.00000012</v>
      </c>
      <c r="AR191" s="71"/>
      <c r="AS191" s="71"/>
      <c r="AT191" s="71">
        <v>771441300</v>
      </c>
      <c r="AU191" s="71">
        <f t="shared" ref="AU191:AU198" si="146">AT191*1.12</f>
        <v>864014256.00000012</v>
      </c>
      <c r="AV191" s="71"/>
      <c r="AW191" s="41">
        <v>0</v>
      </c>
      <c r="AX191" s="41">
        <f>AW191*1.12</f>
        <v>0</v>
      </c>
      <c r="AY191" s="1" t="s">
        <v>129</v>
      </c>
      <c r="AZ191" s="2" t="s">
        <v>721</v>
      </c>
      <c r="BA191" s="2" t="s">
        <v>722</v>
      </c>
      <c r="BB191" s="1"/>
      <c r="BC191" s="1"/>
      <c r="BD191" s="1"/>
      <c r="BE191" s="1"/>
      <c r="BF191" s="1"/>
      <c r="BG191" s="4"/>
      <c r="BH191" s="4"/>
      <c r="BI191" s="4"/>
      <c r="BJ191" s="32"/>
      <c r="BK191" s="32"/>
    </row>
    <row r="192" spans="1:63" s="187" customFormat="1" ht="12.95" customHeight="1" x14ac:dyDescent="0.25">
      <c r="A192" s="1" t="s">
        <v>217</v>
      </c>
      <c r="B192" s="1"/>
      <c r="C192" s="178" t="s">
        <v>766</v>
      </c>
      <c r="D192" s="1"/>
      <c r="E192" s="1"/>
      <c r="F192" s="2" t="s">
        <v>718</v>
      </c>
      <c r="G192" s="3" t="s">
        <v>719</v>
      </c>
      <c r="H192" s="3" t="s">
        <v>720</v>
      </c>
      <c r="I192" s="4" t="s">
        <v>120</v>
      </c>
      <c r="J192" s="1"/>
      <c r="K192" s="1"/>
      <c r="L192" s="2">
        <v>40</v>
      </c>
      <c r="M192" s="5">
        <v>230000000</v>
      </c>
      <c r="N192" s="2" t="s">
        <v>224</v>
      </c>
      <c r="O192" s="1" t="s">
        <v>398</v>
      </c>
      <c r="P192" s="1" t="s">
        <v>125</v>
      </c>
      <c r="Q192" s="9">
        <v>230000000</v>
      </c>
      <c r="R192" s="2" t="s">
        <v>521</v>
      </c>
      <c r="S192" s="1"/>
      <c r="T192" s="2" t="s">
        <v>167</v>
      </c>
      <c r="U192" s="1" t="s">
        <v>716</v>
      </c>
      <c r="V192" s="2" t="s">
        <v>716</v>
      </c>
      <c r="W192" s="16">
        <v>30</v>
      </c>
      <c r="X192" s="16" t="s">
        <v>106</v>
      </c>
      <c r="Y192" s="16">
        <v>10</v>
      </c>
      <c r="Z192" s="1"/>
      <c r="AA192" s="4" t="s">
        <v>138</v>
      </c>
      <c r="AB192" s="71"/>
      <c r="AC192" s="71"/>
      <c r="AD192" s="71">
        <v>810000000</v>
      </c>
      <c r="AE192" s="71">
        <f t="shared" si="142"/>
        <v>907200000.00000012</v>
      </c>
      <c r="AF192" s="71"/>
      <c r="AG192" s="71"/>
      <c r="AH192" s="71">
        <v>714000000</v>
      </c>
      <c r="AI192" s="71">
        <f t="shared" si="143"/>
        <v>799680000.00000012</v>
      </c>
      <c r="AJ192" s="71"/>
      <c r="AK192" s="71"/>
      <c r="AL192" s="71">
        <v>699720000</v>
      </c>
      <c r="AM192" s="71">
        <f t="shared" si="144"/>
        <v>783686400.00000012</v>
      </c>
      <c r="AN192" s="71"/>
      <c r="AO192" s="71"/>
      <c r="AP192" s="71">
        <v>734706000</v>
      </c>
      <c r="AQ192" s="71">
        <f t="shared" si="145"/>
        <v>822870720.00000012</v>
      </c>
      <c r="AR192" s="71"/>
      <c r="AS192" s="71"/>
      <c r="AT192" s="71">
        <v>771441300</v>
      </c>
      <c r="AU192" s="71">
        <f t="shared" si="146"/>
        <v>864014256.00000012</v>
      </c>
      <c r="AV192" s="71"/>
      <c r="AW192" s="42">
        <f t="shared" ref="AW192:AW198" si="147">AD192+AH192+AL192+AP192+AT192</f>
        <v>3729867300</v>
      </c>
      <c r="AX192" s="42">
        <f t="shared" ref="AX192:AX200" si="148">AW192*1.12</f>
        <v>4177451376.0000005</v>
      </c>
      <c r="AY192" s="1" t="s">
        <v>129</v>
      </c>
      <c r="AZ192" s="2" t="s">
        <v>721</v>
      </c>
      <c r="BA192" s="2" t="s">
        <v>722</v>
      </c>
      <c r="BB192" s="1"/>
      <c r="BC192" s="1"/>
      <c r="BD192" s="1"/>
      <c r="BE192" s="1"/>
      <c r="BF192" s="1"/>
      <c r="BG192" s="4"/>
      <c r="BH192" s="4"/>
      <c r="BI192" s="4"/>
      <c r="BJ192" s="32"/>
      <c r="BK192" s="32">
        <v>14</v>
      </c>
    </row>
    <row r="193" spans="1:64" s="187" customFormat="1" ht="12.95" customHeight="1" x14ac:dyDescent="0.25">
      <c r="A193" s="1" t="s">
        <v>217</v>
      </c>
      <c r="B193" s="1"/>
      <c r="C193" s="178" t="s">
        <v>753</v>
      </c>
      <c r="D193" s="1"/>
      <c r="E193" s="1"/>
      <c r="F193" s="2" t="s">
        <v>718</v>
      </c>
      <c r="G193" s="3" t="s">
        <v>719</v>
      </c>
      <c r="H193" s="3" t="s">
        <v>720</v>
      </c>
      <c r="I193" s="4" t="s">
        <v>120</v>
      </c>
      <c r="J193" s="1"/>
      <c r="K193" s="1"/>
      <c r="L193" s="2">
        <v>40</v>
      </c>
      <c r="M193" s="5">
        <v>230000000</v>
      </c>
      <c r="N193" s="2" t="s">
        <v>224</v>
      </c>
      <c r="O193" s="1" t="s">
        <v>144</v>
      </c>
      <c r="P193" s="1" t="s">
        <v>125</v>
      </c>
      <c r="Q193" s="9">
        <v>230000000</v>
      </c>
      <c r="R193" s="2" t="s">
        <v>225</v>
      </c>
      <c r="S193" s="1"/>
      <c r="T193" s="2" t="s">
        <v>167</v>
      </c>
      <c r="U193" s="1" t="s">
        <v>716</v>
      </c>
      <c r="V193" s="2" t="s">
        <v>716</v>
      </c>
      <c r="W193" s="16">
        <v>30</v>
      </c>
      <c r="X193" s="16" t="s">
        <v>106</v>
      </c>
      <c r="Y193" s="16">
        <v>10</v>
      </c>
      <c r="Z193" s="1"/>
      <c r="AA193" s="4" t="s">
        <v>138</v>
      </c>
      <c r="AB193" s="71"/>
      <c r="AC193" s="71"/>
      <c r="AD193" s="71">
        <v>525000000</v>
      </c>
      <c r="AE193" s="71">
        <f t="shared" si="142"/>
        <v>588000000</v>
      </c>
      <c r="AF193" s="71"/>
      <c r="AG193" s="71"/>
      <c r="AH193" s="71">
        <v>445000000</v>
      </c>
      <c r="AI193" s="71">
        <f t="shared" si="143"/>
        <v>498400000.00000006</v>
      </c>
      <c r="AJ193" s="71"/>
      <c r="AK193" s="71"/>
      <c r="AL193" s="71">
        <v>493000000</v>
      </c>
      <c r="AM193" s="71">
        <f t="shared" si="144"/>
        <v>552160000</v>
      </c>
      <c r="AN193" s="71"/>
      <c r="AO193" s="71"/>
      <c r="AP193" s="71">
        <v>517650000</v>
      </c>
      <c r="AQ193" s="71">
        <f t="shared" si="145"/>
        <v>579768000</v>
      </c>
      <c r="AR193" s="71"/>
      <c r="AS193" s="71"/>
      <c r="AT193" s="71">
        <v>543532500</v>
      </c>
      <c r="AU193" s="71">
        <f t="shared" si="146"/>
        <v>608756400</v>
      </c>
      <c r="AV193" s="71"/>
      <c r="AW193" s="41">
        <v>0</v>
      </c>
      <c r="AX193" s="41">
        <f>AW193*1.12</f>
        <v>0</v>
      </c>
      <c r="AY193" s="1" t="s">
        <v>129</v>
      </c>
      <c r="AZ193" s="2" t="s">
        <v>723</v>
      </c>
      <c r="BA193" s="2" t="s">
        <v>724</v>
      </c>
      <c r="BB193" s="1"/>
      <c r="BC193" s="1"/>
      <c r="BD193" s="1"/>
      <c r="BE193" s="1"/>
      <c r="BF193" s="1"/>
      <c r="BG193" s="4"/>
      <c r="BH193" s="4"/>
      <c r="BI193" s="4"/>
      <c r="BJ193" s="32"/>
      <c r="BK193" s="32"/>
    </row>
    <row r="194" spans="1:64" s="187" customFormat="1" ht="12.95" customHeight="1" x14ac:dyDescent="0.25">
      <c r="A194" s="1" t="s">
        <v>217</v>
      </c>
      <c r="B194" s="1"/>
      <c r="C194" s="178" t="s">
        <v>767</v>
      </c>
      <c r="D194" s="1"/>
      <c r="E194" s="1"/>
      <c r="F194" s="2" t="s">
        <v>718</v>
      </c>
      <c r="G194" s="3" t="s">
        <v>719</v>
      </c>
      <c r="H194" s="3" t="s">
        <v>720</v>
      </c>
      <c r="I194" s="4" t="s">
        <v>120</v>
      </c>
      <c r="J194" s="1"/>
      <c r="K194" s="1"/>
      <c r="L194" s="2">
        <v>40</v>
      </c>
      <c r="M194" s="5">
        <v>230000000</v>
      </c>
      <c r="N194" s="2" t="s">
        <v>224</v>
      </c>
      <c r="O194" s="1" t="s">
        <v>398</v>
      </c>
      <c r="P194" s="1" t="s">
        <v>125</v>
      </c>
      <c r="Q194" s="9">
        <v>230000000</v>
      </c>
      <c r="R194" s="2" t="s">
        <v>225</v>
      </c>
      <c r="S194" s="1"/>
      <c r="T194" s="2" t="s">
        <v>167</v>
      </c>
      <c r="U194" s="1" t="s">
        <v>716</v>
      </c>
      <c r="V194" s="2" t="s">
        <v>716</v>
      </c>
      <c r="W194" s="16">
        <v>30</v>
      </c>
      <c r="X194" s="16" t="s">
        <v>106</v>
      </c>
      <c r="Y194" s="16">
        <v>10</v>
      </c>
      <c r="Z194" s="1"/>
      <c r="AA194" s="4" t="s">
        <v>138</v>
      </c>
      <c r="AB194" s="71"/>
      <c r="AC194" s="71"/>
      <c r="AD194" s="71">
        <v>525000000</v>
      </c>
      <c r="AE194" s="71">
        <f t="shared" si="142"/>
        <v>588000000</v>
      </c>
      <c r="AF194" s="71"/>
      <c r="AG194" s="71"/>
      <c r="AH194" s="71">
        <v>445000000</v>
      </c>
      <c r="AI194" s="71">
        <f t="shared" si="143"/>
        <v>498400000.00000006</v>
      </c>
      <c r="AJ194" s="71"/>
      <c r="AK194" s="71"/>
      <c r="AL194" s="71">
        <v>493000000</v>
      </c>
      <c r="AM194" s="71">
        <f t="shared" si="144"/>
        <v>552160000</v>
      </c>
      <c r="AN194" s="71"/>
      <c r="AO194" s="71"/>
      <c r="AP194" s="71">
        <v>517650000</v>
      </c>
      <c r="AQ194" s="71">
        <f t="shared" si="145"/>
        <v>579768000</v>
      </c>
      <c r="AR194" s="71"/>
      <c r="AS194" s="71"/>
      <c r="AT194" s="71">
        <v>543532500</v>
      </c>
      <c r="AU194" s="71">
        <f t="shared" si="146"/>
        <v>608756400</v>
      </c>
      <c r="AV194" s="71"/>
      <c r="AW194" s="42">
        <f t="shared" si="147"/>
        <v>2524182500</v>
      </c>
      <c r="AX194" s="42">
        <f t="shared" si="148"/>
        <v>2827084400.0000005</v>
      </c>
      <c r="AY194" s="1" t="s">
        <v>129</v>
      </c>
      <c r="AZ194" s="2" t="s">
        <v>723</v>
      </c>
      <c r="BA194" s="2" t="s">
        <v>724</v>
      </c>
      <c r="BB194" s="1"/>
      <c r="BC194" s="1"/>
      <c r="BD194" s="1"/>
      <c r="BE194" s="1"/>
      <c r="BF194" s="1"/>
      <c r="BG194" s="4"/>
      <c r="BH194" s="4"/>
      <c r="BI194" s="4"/>
      <c r="BJ194" s="32"/>
      <c r="BK194" s="32">
        <v>14</v>
      </c>
    </row>
    <row r="195" spans="1:64" s="187" customFormat="1" ht="12.95" customHeight="1" x14ac:dyDescent="0.25">
      <c r="A195" s="1" t="s">
        <v>217</v>
      </c>
      <c r="B195" s="1"/>
      <c r="C195" s="178" t="s">
        <v>754</v>
      </c>
      <c r="D195" s="1"/>
      <c r="E195" s="1"/>
      <c r="F195" s="2" t="s">
        <v>718</v>
      </c>
      <c r="G195" s="3" t="s">
        <v>719</v>
      </c>
      <c r="H195" s="3" t="s">
        <v>720</v>
      </c>
      <c r="I195" s="4" t="s">
        <v>120</v>
      </c>
      <c r="J195" s="1"/>
      <c r="K195" s="1"/>
      <c r="L195" s="2">
        <v>40</v>
      </c>
      <c r="M195" s="5">
        <v>230000000</v>
      </c>
      <c r="N195" s="2" t="s">
        <v>224</v>
      </c>
      <c r="O195" s="1" t="s">
        <v>144</v>
      </c>
      <c r="P195" s="1" t="s">
        <v>125</v>
      </c>
      <c r="Q195" s="9">
        <v>230000000</v>
      </c>
      <c r="R195" s="2" t="s">
        <v>725</v>
      </c>
      <c r="S195" s="1"/>
      <c r="T195" s="2" t="s">
        <v>167</v>
      </c>
      <c r="U195" s="1" t="s">
        <v>716</v>
      </c>
      <c r="V195" s="2" t="s">
        <v>716</v>
      </c>
      <c r="W195" s="16">
        <v>30</v>
      </c>
      <c r="X195" s="16" t="s">
        <v>106</v>
      </c>
      <c r="Y195" s="16">
        <v>10</v>
      </c>
      <c r="Z195" s="1"/>
      <c r="AA195" s="4" t="s">
        <v>138</v>
      </c>
      <c r="AB195" s="71"/>
      <c r="AC195" s="71"/>
      <c r="AD195" s="71">
        <v>945395412</v>
      </c>
      <c r="AE195" s="71">
        <f t="shared" si="142"/>
        <v>1058842861.4400001</v>
      </c>
      <c r="AF195" s="71"/>
      <c r="AG195" s="71"/>
      <c r="AH195" s="71">
        <v>220000000</v>
      </c>
      <c r="AI195" s="71">
        <f t="shared" si="143"/>
        <v>246400000.00000003</v>
      </c>
      <c r="AJ195" s="71"/>
      <c r="AK195" s="71"/>
      <c r="AL195" s="71">
        <v>220000000</v>
      </c>
      <c r="AM195" s="71">
        <f t="shared" si="144"/>
        <v>246400000.00000003</v>
      </c>
      <c r="AN195" s="71"/>
      <c r="AO195" s="71"/>
      <c r="AP195" s="71">
        <v>220000000</v>
      </c>
      <c r="AQ195" s="71">
        <f t="shared" si="145"/>
        <v>246400000.00000003</v>
      </c>
      <c r="AR195" s="71"/>
      <c r="AS195" s="71"/>
      <c r="AT195" s="71">
        <v>220000000</v>
      </c>
      <c r="AU195" s="71">
        <f t="shared" si="146"/>
        <v>246400000.00000003</v>
      </c>
      <c r="AV195" s="71"/>
      <c r="AW195" s="41">
        <v>0</v>
      </c>
      <c r="AX195" s="41">
        <f>AW195*1.12</f>
        <v>0</v>
      </c>
      <c r="AY195" s="1" t="s">
        <v>129</v>
      </c>
      <c r="AZ195" s="2" t="s">
        <v>726</v>
      </c>
      <c r="BA195" s="2" t="s">
        <v>727</v>
      </c>
      <c r="BB195" s="1"/>
      <c r="BC195" s="1"/>
      <c r="BD195" s="1"/>
      <c r="BE195" s="1"/>
      <c r="BF195" s="1"/>
      <c r="BG195" s="4"/>
      <c r="BH195" s="4"/>
      <c r="BI195" s="4"/>
      <c r="BJ195" s="32"/>
      <c r="BK195" s="32"/>
    </row>
    <row r="196" spans="1:64" s="187" customFormat="1" ht="12.95" customHeight="1" x14ac:dyDescent="0.25">
      <c r="A196" s="1" t="s">
        <v>217</v>
      </c>
      <c r="B196" s="1"/>
      <c r="C196" s="178" t="s">
        <v>768</v>
      </c>
      <c r="D196" s="1"/>
      <c r="E196" s="1"/>
      <c r="F196" s="2" t="s">
        <v>718</v>
      </c>
      <c r="G196" s="3" t="s">
        <v>719</v>
      </c>
      <c r="H196" s="3" t="s">
        <v>720</v>
      </c>
      <c r="I196" s="4" t="s">
        <v>120</v>
      </c>
      <c r="J196" s="1"/>
      <c r="K196" s="1"/>
      <c r="L196" s="2">
        <v>40</v>
      </c>
      <c r="M196" s="5">
        <v>230000000</v>
      </c>
      <c r="N196" s="2" t="s">
        <v>224</v>
      </c>
      <c r="O196" s="1" t="s">
        <v>398</v>
      </c>
      <c r="P196" s="1" t="s">
        <v>125</v>
      </c>
      <c r="Q196" s="9">
        <v>230000000</v>
      </c>
      <c r="R196" s="2" t="s">
        <v>725</v>
      </c>
      <c r="S196" s="1"/>
      <c r="T196" s="2" t="s">
        <v>167</v>
      </c>
      <c r="U196" s="1" t="s">
        <v>716</v>
      </c>
      <c r="V196" s="2" t="s">
        <v>716</v>
      </c>
      <c r="W196" s="16">
        <v>30</v>
      </c>
      <c r="X196" s="16" t="s">
        <v>106</v>
      </c>
      <c r="Y196" s="16">
        <v>10</v>
      </c>
      <c r="Z196" s="1"/>
      <c r="AA196" s="4" t="s">
        <v>138</v>
      </c>
      <c r="AB196" s="71"/>
      <c r="AC196" s="71"/>
      <c r="AD196" s="116">
        <v>505000000</v>
      </c>
      <c r="AE196" s="71">
        <f t="shared" si="142"/>
        <v>565600000</v>
      </c>
      <c r="AF196" s="71"/>
      <c r="AG196" s="71"/>
      <c r="AH196" s="71">
        <v>220000000</v>
      </c>
      <c r="AI196" s="71">
        <f t="shared" si="143"/>
        <v>246400000.00000003</v>
      </c>
      <c r="AJ196" s="71"/>
      <c r="AK196" s="71"/>
      <c r="AL196" s="71">
        <v>220000000</v>
      </c>
      <c r="AM196" s="71">
        <f t="shared" si="144"/>
        <v>246400000.00000003</v>
      </c>
      <c r="AN196" s="71"/>
      <c r="AO196" s="71"/>
      <c r="AP196" s="71">
        <v>220000000</v>
      </c>
      <c r="AQ196" s="71">
        <f t="shared" si="145"/>
        <v>246400000.00000003</v>
      </c>
      <c r="AR196" s="71"/>
      <c r="AS196" s="71"/>
      <c r="AT196" s="71">
        <v>220000000</v>
      </c>
      <c r="AU196" s="71">
        <f t="shared" si="146"/>
        <v>246400000.00000003</v>
      </c>
      <c r="AV196" s="71"/>
      <c r="AW196" s="42">
        <f t="shared" si="147"/>
        <v>1385000000</v>
      </c>
      <c r="AX196" s="42">
        <f t="shared" si="148"/>
        <v>1551200000.0000002</v>
      </c>
      <c r="AY196" s="1" t="s">
        <v>129</v>
      </c>
      <c r="AZ196" s="2" t="s">
        <v>726</v>
      </c>
      <c r="BA196" s="2" t="s">
        <v>727</v>
      </c>
      <c r="BB196" s="1"/>
      <c r="BC196" s="1"/>
      <c r="BD196" s="1"/>
      <c r="BE196" s="1"/>
      <c r="BF196" s="1"/>
      <c r="BG196" s="4"/>
      <c r="BH196" s="4"/>
      <c r="BI196" s="4"/>
      <c r="BJ196" s="32"/>
      <c r="BK196" s="32" t="s">
        <v>769</v>
      </c>
    </row>
    <row r="197" spans="1:64" s="187" customFormat="1" ht="12.95" customHeight="1" x14ac:dyDescent="0.25">
      <c r="A197" s="1" t="s">
        <v>217</v>
      </c>
      <c r="B197" s="1"/>
      <c r="C197" s="178" t="s">
        <v>755</v>
      </c>
      <c r="D197" s="1"/>
      <c r="E197" s="1"/>
      <c r="F197" s="2" t="s">
        <v>718</v>
      </c>
      <c r="G197" s="3" t="s">
        <v>719</v>
      </c>
      <c r="H197" s="3" t="s">
        <v>720</v>
      </c>
      <c r="I197" s="4" t="s">
        <v>120</v>
      </c>
      <c r="J197" s="1"/>
      <c r="K197" s="1"/>
      <c r="L197" s="2">
        <v>40</v>
      </c>
      <c r="M197" s="5">
        <v>230000000</v>
      </c>
      <c r="N197" s="2" t="s">
        <v>224</v>
      </c>
      <c r="O197" s="1" t="s">
        <v>144</v>
      </c>
      <c r="P197" s="1" t="s">
        <v>125</v>
      </c>
      <c r="Q197" s="9">
        <v>230000000</v>
      </c>
      <c r="R197" s="2" t="s">
        <v>511</v>
      </c>
      <c r="S197" s="1"/>
      <c r="T197" s="2" t="s">
        <v>167</v>
      </c>
      <c r="U197" s="1" t="s">
        <v>716</v>
      </c>
      <c r="V197" s="2" t="s">
        <v>716</v>
      </c>
      <c r="W197" s="16">
        <v>30</v>
      </c>
      <c r="X197" s="16" t="s">
        <v>106</v>
      </c>
      <c r="Y197" s="16">
        <v>10</v>
      </c>
      <c r="Z197" s="1"/>
      <c r="AA197" s="4" t="s">
        <v>138</v>
      </c>
      <c r="AB197" s="71"/>
      <c r="AC197" s="71"/>
      <c r="AD197" s="71">
        <v>574851800</v>
      </c>
      <c r="AE197" s="71">
        <f t="shared" si="142"/>
        <v>643834016.00000012</v>
      </c>
      <c r="AF197" s="71"/>
      <c r="AG197" s="71"/>
      <c r="AH197" s="71">
        <v>250000000</v>
      </c>
      <c r="AI197" s="71">
        <f t="shared" si="143"/>
        <v>280000000</v>
      </c>
      <c r="AJ197" s="71"/>
      <c r="AK197" s="71"/>
      <c r="AL197" s="71">
        <v>265000000</v>
      </c>
      <c r="AM197" s="71">
        <f t="shared" si="144"/>
        <v>296800000</v>
      </c>
      <c r="AN197" s="71"/>
      <c r="AO197" s="71"/>
      <c r="AP197" s="71">
        <v>265000000</v>
      </c>
      <c r="AQ197" s="71">
        <f t="shared" si="145"/>
        <v>296800000</v>
      </c>
      <c r="AR197" s="71"/>
      <c r="AS197" s="71"/>
      <c r="AT197" s="71">
        <v>265000000</v>
      </c>
      <c r="AU197" s="71">
        <f t="shared" si="146"/>
        <v>296800000</v>
      </c>
      <c r="AV197" s="71"/>
      <c r="AW197" s="41">
        <v>0</v>
      </c>
      <c r="AX197" s="41">
        <f>AW197*1.12</f>
        <v>0</v>
      </c>
      <c r="AY197" s="1" t="s">
        <v>129</v>
      </c>
      <c r="AZ197" s="2" t="s">
        <v>728</v>
      </c>
      <c r="BA197" s="2" t="s">
        <v>729</v>
      </c>
      <c r="BB197" s="1"/>
      <c r="BC197" s="1"/>
      <c r="BD197" s="1"/>
      <c r="BE197" s="1"/>
      <c r="BF197" s="1"/>
      <c r="BG197" s="4"/>
      <c r="BH197" s="4"/>
      <c r="BI197" s="4"/>
      <c r="BJ197" s="32"/>
      <c r="BK197" s="32"/>
    </row>
    <row r="198" spans="1:64" s="187" customFormat="1" ht="12.95" customHeight="1" x14ac:dyDescent="0.25">
      <c r="A198" s="1" t="s">
        <v>217</v>
      </c>
      <c r="B198" s="1"/>
      <c r="C198" s="178" t="s">
        <v>770</v>
      </c>
      <c r="D198" s="1"/>
      <c r="E198" s="1"/>
      <c r="F198" s="2" t="s">
        <v>718</v>
      </c>
      <c r="G198" s="3" t="s">
        <v>719</v>
      </c>
      <c r="H198" s="3" t="s">
        <v>720</v>
      </c>
      <c r="I198" s="4" t="s">
        <v>120</v>
      </c>
      <c r="J198" s="1"/>
      <c r="K198" s="1"/>
      <c r="L198" s="2">
        <v>40</v>
      </c>
      <c r="M198" s="5">
        <v>230000000</v>
      </c>
      <c r="N198" s="2" t="s">
        <v>224</v>
      </c>
      <c r="O198" s="1" t="s">
        <v>398</v>
      </c>
      <c r="P198" s="1" t="s">
        <v>125</v>
      </c>
      <c r="Q198" s="9">
        <v>230000000</v>
      </c>
      <c r="R198" s="2" t="s">
        <v>511</v>
      </c>
      <c r="S198" s="1"/>
      <c r="T198" s="2" t="s">
        <v>167</v>
      </c>
      <c r="U198" s="1" t="s">
        <v>716</v>
      </c>
      <c r="V198" s="2" t="s">
        <v>716</v>
      </c>
      <c r="W198" s="16">
        <v>30</v>
      </c>
      <c r="X198" s="16" t="s">
        <v>106</v>
      </c>
      <c r="Y198" s="16">
        <v>10</v>
      </c>
      <c r="Z198" s="1"/>
      <c r="AA198" s="4" t="s">
        <v>138</v>
      </c>
      <c r="AB198" s="71"/>
      <c r="AC198" s="71"/>
      <c r="AD198" s="71">
        <v>574851800</v>
      </c>
      <c r="AE198" s="71">
        <f t="shared" si="142"/>
        <v>643834016.00000012</v>
      </c>
      <c r="AF198" s="71"/>
      <c r="AG198" s="71"/>
      <c r="AH198" s="71">
        <v>250000000</v>
      </c>
      <c r="AI198" s="71">
        <f t="shared" si="143"/>
        <v>280000000</v>
      </c>
      <c r="AJ198" s="71"/>
      <c r="AK198" s="71"/>
      <c r="AL198" s="71">
        <v>265000000</v>
      </c>
      <c r="AM198" s="71">
        <f t="shared" si="144"/>
        <v>296800000</v>
      </c>
      <c r="AN198" s="71"/>
      <c r="AO198" s="71"/>
      <c r="AP198" s="71">
        <v>265000000</v>
      </c>
      <c r="AQ198" s="71">
        <f t="shared" si="145"/>
        <v>296800000</v>
      </c>
      <c r="AR198" s="71"/>
      <c r="AS198" s="71"/>
      <c r="AT198" s="71">
        <v>265000000</v>
      </c>
      <c r="AU198" s="71">
        <f t="shared" si="146"/>
        <v>296800000</v>
      </c>
      <c r="AV198" s="71"/>
      <c r="AW198" s="42">
        <f t="shared" si="147"/>
        <v>1619851800</v>
      </c>
      <c r="AX198" s="42">
        <f t="shared" si="148"/>
        <v>1814234016.0000002</v>
      </c>
      <c r="AY198" s="1" t="s">
        <v>129</v>
      </c>
      <c r="AZ198" s="2" t="s">
        <v>728</v>
      </c>
      <c r="BA198" s="2" t="s">
        <v>729</v>
      </c>
      <c r="BB198" s="1"/>
      <c r="BC198" s="1"/>
      <c r="BD198" s="1"/>
      <c r="BE198" s="1"/>
      <c r="BF198" s="1"/>
      <c r="BG198" s="4"/>
      <c r="BH198" s="4"/>
      <c r="BI198" s="4"/>
      <c r="BJ198" s="32"/>
      <c r="BK198" s="32">
        <v>14</v>
      </c>
    </row>
    <row r="199" spans="1:64" s="187" customFormat="1" ht="12.95" customHeight="1" x14ac:dyDescent="0.25">
      <c r="A199" s="1" t="s">
        <v>217</v>
      </c>
      <c r="B199" s="1"/>
      <c r="C199" s="174" t="s">
        <v>790</v>
      </c>
      <c r="D199" s="1"/>
      <c r="E199" s="1"/>
      <c r="F199" s="2" t="s">
        <v>221</v>
      </c>
      <c r="G199" s="3" t="s">
        <v>222</v>
      </c>
      <c r="H199" s="3" t="s">
        <v>223</v>
      </c>
      <c r="I199" s="4" t="s">
        <v>120</v>
      </c>
      <c r="J199" s="1"/>
      <c r="K199" s="1"/>
      <c r="L199" s="2">
        <v>40</v>
      </c>
      <c r="M199" s="5" t="s">
        <v>122</v>
      </c>
      <c r="N199" s="2" t="s">
        <v>224</v>
      </c>
      <c r="O199" s="1" t="s">
        <v>398</v>
      </c>
      <c r="P199" s="1" t="s">
        <v>125</v>
      </c>
      <c r="Q199" s="9">
        <v>230000000</v>
      </c>
      <c r="R199" s="2" t="s">
        <v>511</v>
      </c>
      <c r="S199" s="1"/>
      <c r="T199" s="2" t="s">
        <v>146</v>
      </c>
      <c r="U199" s="1"/>
      <c r="V199" s="2"/>
      <c r="W199" s="16">
        <v>30</v>
      </c>
      <c r="X199" s="16" t="s">
        <v>106</v>
      </c>
      <c r="Y199" s="16">
        <v>10</v>
      </c>
      <c r="Z199" s="1"/>
      <c r="AA199" s="4" t="s">
        <v>138</v>
      </c>
      <c r="AB199" s="71"/>
      <c r="AC199" s="71"/>
      <c r="AD199" s="71">
        <v>235000360</v>
      </c>
      <c r="AE199" s="71">
        <f t="shared" si="142"/>
        <v>263200403.20000002</v>
      </c>
      <c r="AF199" s="71"/>
      <c r="AG199" s="71"/>
      <c r="AH199" s="71">
        <v>370143686</v>
      </c>
      <c r="AI199" s="71">
        <f t="shared" si="143"/>
        <v>414560928.32000005</v>
      </c>
      <c r="AJ199" s="71"/>
      <c r="AK199" s="71"/>
      <c r="AL199" s="71"/>
      <c r="AM199" s="71"/>
      <c r="AN199" s="71"/>
      <c r="AO199" s="71"/>
      <c r="AP199" s="71"/>
      <c r="AQ199" s="71"/>
      <c r="AR199" s="71"/>
      <c r="AS199" s="71"/>
      <c r="AT199" s="71"/>
      <c r="AU199" s="71"/>
      <c r="AV199" s="71"/>
      <c r="AW199" s="42">
        <v>0</v>
      </c>
      <c r="AX199" s="42">
        <f t="shared" si="148"/>
        <v>0</v>
      </c>
      <c r="AY199" s="1" t="s">
        <v>129</v>
      </c>
      <c r="AZ199" s="2" t="s">
        <v>776</v>
      </c>
      <c r="BA199" s="2" t="s">
        <v>777</v>
      </c>
      <c r="BB199" s="1"/>
      <c r="BC199" s="1"/>
      <c r="BD199" s="1"/>
      <c r="BE199" s="1"/>
      <c r="BF199" s="1"/>
      <c r="BG199" s="4"/>
      <c r="BH199" s="4"/>
      <c r="BI199" s="4"/>
      <c r="BJ199" s="32"/>
      <c r="BK199" s="32" t="s">
        <v>403</v>
      </c>
    </row>
    <row r="200" spans="1:64" s="187" customFormat="1" ht="12.95" customHeight="1" x14ac:dyDescent="0.25">
      <c r="A200" s="152" t="s">
        <v>217</v>
      </c>
      <c r="B200" s="152"/>
      <c r="C200" s="158" t="s">
        <v>801</v>
      </c>
      <c r="D200" s="152"/>
      <c r="E200" s="152"/>
      <c r="F200" s="155" t="s">
        <v>221</v>
      </c>
      <c r="G200" s="198" t="s">
        <v>222</v>
      </c>
      <c r="H200" s="198" t="s">
        <v>223</v>
      </c>
      <c r="I200" s="158" t="s">
        <v>120</v>
      </c>
      <c r="J200" s="152"/>
      <c r="K200" s="152"/>
      <c r="L200" s="155">
        <v>40</v>
      </c>
      <c r="M200" s="181" t="s">
        <v>122</v>
      </c>
      <c r="N200" s="155" t="s">
        <v>224</v>
      </c>
      <c r="O200" s="152" t="s">
        <v>694</v>
      </c>
      <c r="P200" s="152" t="s">
        <v>125</v>
      </c>
      <c r="Q200" s="193">
        <v>230000000</v>
      </c>
      <c r="R200" s="155" t="s">
        <v>511</v>
      </c>
      <c r="S200" s="152"/>
      <c r="T200" s="155" t="s">
        <v>146</v>
      </c>
      <c r="U200" s="152"/>
      <c r="V200" s="155"/>
      <c r="W200" s="156">
        <v>30</v>
      </c>
      <c r="X200" s="156" t="s">
        <v>106</v>
      </c>
      <c r="Y200" s="156">
        <v>10</v>
      </c>
      <c r="Z200" s="152"/>
      <c r="AA200" s="158" t="s">
        <v>138</v>
      </c>
      <c r="AB200" s="186"/>
      <c r="AC200" s="186"/>
      <c r="AD200" s="172">
        <v>275000000</v>
      </c>
      <c r="AE200" s="186">
        <f t="shared" si="142"/>
        <v>308000000</v>
      </c>
      <c r="AF200" s="186"/>
      <c r="AG200" s="186"/>
      <c r="AH200" s="172">
        <v>330144046</v>
      </c>
      <c r="AI200" s="186">
        <f t="shared" si="143"/>
        <v>369761331.52000004</v>
      </c>
      <c r="AJ200" s="186"/>
      <c r="AK200" s="186"/>
      <c r="AL200" s="186"/>
      <c r="AM200" s="186"/>
      <c r="AN200" s="186"/>
      <c r="AO200" s="186"/>
      <c r="AP200" s="186"/>
      <c r="AQ200" s="186"/>
      <c r="AR200" s="186"/>
      <c r="AS200" s="186"/>
      <c r="AT200" s="186"/>
      <c r="AU200" s="186"/>
      <c r="AV200" s="186"/>
      <c r="AW200" s="161">
        <v>0</v>
      </c>
      <c r="AX200" s="161">
        <f t="shared" si="148"/>
        <v>0</v>
      </c>
      <c r="AY200" s="152" t="s">
        <v>129</v>
      </c>
      <c r="AZ200" s="155" t="s">
        <v>776</v>
      </c>
      <c r="BA200" s="155" t="s">
        <v>777</v>
      </c>
      <c r="BB200" s="152"/>
      <c r="BC200" s="152"/>
      <c r="BD200" s="152"/>
      <c r="BE200" s="152"/>
      <c r="BF200" s="152"/>
      <c r="BG200" s="158"/>
      <c r="BH200" s="158"/>
      <c r="BI200" s="158"/>
      <c r="BJ200" s="158"/>
      <c r="BK200" s="32">
        <v>14</v>
      </c>
    </row>
    <row r="201" spans="1:64" s="292" customFormat="1" ht="12.95" customHeight="1" x14ac:dyDescent="0.25">
      <c r="A201" s="245" t="s">
        <v>217</v>
      </c>
      <c r="B201" s="230"/>
      <c r="C201" s="246" t="s">
        <v>826</v>
      </c>
      <c r="D201" s="247"/>
      <c r="E201" s="230" t="s">
        <v>220</v>
      </c>
      <c r="F201" s="230" t="s">
        <v>221</v>
      </c>
      <c r="G201" s="230" t="s">
        <v>222</v>
      </c>
      <c r="H201" s="248" t="s">
        <v>223</v>
      </c>
      <c r="I201" s="245" t="s">
        <v>120</v>
      </c>
      <c r="J201" s="245"/>
      <c r="K201" s="245"/>
      <c r="L201" s="245">
        <v>40</v>
      </c>
      <c r="M201" s="245" t="s">
        <v>122</v>
      </c>
      <c r="N201" s="245" t="s">
        <v>224</v>
      </c>
      <c r="O201" s="245" t="s">
        <v>806</v>
      </c>
      <c r="P201" s="245" t="s">
        <v>125</v>
      </c>
      <c r="Q201" s="245">
        <v>230000000</v>
      </c>
      <c r="R201" s="245" t="s">
        <v>511</v>
      </c>
      <c r="S201" s="245"/>
      <c r="T201" s="249" t="s">
        <v>146</v>
      </c>
      <c r="U201" s="245"/>
      <c r="V201" s="245"/>
      <c r="W201" s="245">
        <v>30</v>
      </c>
      <c r="X201" s="245" t="s">
        <v>106</v>
      </c>
      <c r="Y201" s="245">
        <v>10</v>
      </c>
      <c r="Z201" s="250"/>
      <c r="AA201" s="251" t="s">
        <v>138</v>
      </c>
      <c r="AB201" s="245"/>
      <c r="AC201" s="245"/>
      <c r="AD201" s="250">
        <v>235000360</v>
      </c>
      <c r="AE201" s="252">
        <f>AD201*1.12</f>
        <v>263200403.20000002</v>
      </c>
      <c r="AF201" s="250"/>
      <c r="AG201" s="250"/>
      <c r="AH201" s="250">
        <v>370143686</v>
      </c>
      <c r="AI201" s="252">
        <f>AH201*1.12</f>
        <v>414560928.32000005</v>
      </c>
      <c r="AJ201" s="250">
        <v>0</v>
      </c>
      <c r="AK201" s="250">
        <v>0</v>
      </c>
      <c r="AL201" s="250">
        <v>0</v>
      </c>
      <c r="AM201" s="250">
        <v>0</v>
      </c>
      <c r="AN201" s="250">
        <v>0</v>
      </c>
      <c r="AO201" s="250">
        <v>0</v>
      </c>
      <c r="AP201" s="250">
        <v>0</v>
      </c>
      <c r="AQ201" s="250">
        <v>0</v>
      </c>
      <c r="AR201" s="250">
        <v>0</v>
      </c>
      <c r="AS201" s="250">
        <v>0</v>
      </c>
      <c r="AT201" s="250">
        <v>0</v>
      </c>
      <c r="AU201" s="250">
        <v>0</v>
      </c>
      <c r="AV201" s="250"/>
      <c r="AW201" s="252">
        <v>0</v>
      </c>
      <c r="AX201" s="252">
        <v>0</v>
      </c>
      <c r="AY201" s="245" t="s">
        <v>129</v>
      </c>
      <c r="AZ201" s="245" t="s">
        <v>776</v>
      </c>
      <c r="BA201" s="248" t="s">
        <v>777</v>
      </c>
      <c r="BB201" s="253"/>
      <c r="BC201" s="254"/>
      <c r="BD201" s="254"/>
      <c r="BE201" s="254"/>
      <c r="BF201" s="254"/>
      <c r="BG201" s="255"/>
      <c r="BH201" s="255"/>
      <c r="BI201" s="255"/>
      <c r="BJ201" s="255"/>
      <c r="BK201" s="290" t="s">
        <v>827</v>
      </c>
    </row>
    <row r="202" spans="1:64" s="292" customFormat="1" ht="12.95" customHeight="1" x14ac:dyDescent="0.25">
      <c r="A202" s="245" t="s">
        <v>217</v>
      </c>
      <c r="B202" s="230"/>
      <c r="C202" s="246" t="s">
        <v>841</v>
      </c>
      <c r="D202" s="247"/>
      <c r="E202" s="230"/>
      <c r="F202" s="230" t="s">
        <v>221</v>
      </c>
      <c r="G202" s="230" t="s">
        <v>222</v>
      </c>
      <c r="H202" s="248" t="s">
        <v>223</v>
      </c>
      <c r="I202" s="245" t="s">
        <v>120</v>
      </c>
      <c r="J202" s="245"/>
      <c r="K202" s="245"/>
      <c r="L202" s="245">
        <v>40</v>
      </c>
      <c r="M202" s="245" t="s">
        <v>122</v>
      </c>
      <c r="N202" s="245" t="s">
        <v>224</v>
      </c>
      <c r="O202" s="245" t="s">
        <v>840</v>
      </c>
      <c r="P202" s="245" t="s">
        <v>125</v>
      </c>
      <c r="Q202" s="245">
        <v>230000000</v>
      </c>
      <c r="R202" s="245" t="s">
        <v>511</v>
      </c>
      <c r="S202" s="245"/>
      <c r="T202" s="274" t="s">
        <v>146</v>
      </c>
      <c r="U202" s="245"/>
      <c r="V202" s="245"/>
      <c r="W202" s="245">
        <v>30</v>
      </c>
      <c r="X202" s="245" t="s">
        <v>106</v>
      </c>
      <c r="Y202" s="245">
        <v>10</v>
      </c>
      <c r="Z202" s="250"/>
      <c r="AA202" s="251" t="s">
        <v>138</v>
      </c>
      <c r="AB202" s="245"/>
      <c r="AC202" s="245"/>
      <c r="AD202" s="250">
        <v>275000000</v>
      </c>
      <c r="AE202" s="275">
        <v>308000000</v>
      </c>
      <c r="AF202" s="250"/>
      <c r="AG202" s="250"/>
      <c r="AH202" s="250">
        <v>330144046</v>
      </c>
      <c r="AI202" s="275">
        <v>369761331.52000004</v>
      </c>
      <c r="AJ202" s="250"/>
      <c r="AK202" s="250"/>
      <c r="AL202" s="250"/>
      <c r="AM202" s="250"/>
      <c r="AN202" s="250"/>
      <c r="AO202" s="250"/>
      <c r="AP202" s="250"/>
      <c r="AQ202" s="250"/>
      <c r="AR202" s="250"/>
      <c r="AS202" s="250"/>
      <c r="AT202" s="250"/>
      <c r="AU202" s="250"/>
      <c r="AV202" s="250"/>
      <c r="AW202" s="275">
        <v>0</v>
      </c>
      <c r="AX202" s="275">
        <f>AW202*1.12</f>
        <v>0</v>
      </c>
      <c r="AY202" s="245" t="s">
        <v>129</v>
      </c>
      <c r="AZ202" s="245" t="s">
        <v>776</v>
      </c>
      <c r="BA202" s="248" t="s">
        <v>777</v>
      </c>
      <c r="BB202" s="253"/>
      <c r="BC202" s="254"/>
      <c r="BD202" s="254"/>
      <c r="BE202" s="254"/>
      <c r="BF202" s="254"/>
      <c r="BG202" s="255"/>
      <c r="BH202" s="255"/>
      <c r="BI202" s="255"/>
      <c r="BJ202" s="255"/>
      <c r="BK202" s="290" t="s">
        <v>827</v>
      </c>
    </row>
    <row r="203" spans="1:64" s="292" customFormat="1" ht="12.95" customHeight="1" x14ac:dyDescent="0.25">
      <c r="A203" s="245" t="s">
        <v>217</v>
      </c>
      <c r="B203" s="230" t="s">
        <v>852</v>
      </c>
      <c r="C203" s="246" t="s">
        <v>853</v>
      </c>
      <c r="D203" s="247"/>
      <c r="E203" s="230"/>
      <c r="F203" s="230" t="s">
        <v>221</v>
      </c>
      <c r="G203" s="230" t="s">
        <v>222</v>
      </c>
      <c r="H203" s="248" t="s">
        <v>223</v>
      </c>
      <c r="I203" s="245" t="s">
        <v>120</v>
      </c>
      <c r="J203" s="245"/>
      <c r="K203" s="245"/>
      <c r="L203" s="245">
        <v>40</v>
      </c>
      <c r="M203" s="245" t="s">
        <v>122</v>
      </c>
      <c r="N203" s="245" t="s">
        <v>224</v>
      </c>
      <c r="O203" s="245" t="s">
        <v>854</v>
      </c>
      <c r="P203" s="245" t="s">
        <v>125</v>
      </c>
      <c r="Q203" s="245">
        <v>230000000</v>
      </c>
      <c r="R203" s="245" t="s">
        <v>511</v>
      </c>
      <c r="S203" s="245"/>
      <c r="T203" s="274" t="s">
        <v>146</v>
      </c>
      <c r="U203" s="245"/>
      <c r="V203" s="245"/>
      <c r="W203" s="245">
        <v>30</v>
      </c>
      <c r="X203" s="245" t="s">
        <v>106</v>
      </c>
      <c r="Y203" s="245">
        <v>10</v>
      </c>
      <c r="Z203" s="250"/>
      <c r="AA203" s="251" t="s">
        <v>138</v>
      </c>
      <c r="AB203" s="245"/>
      <c r="AC203" s="245"/>
      <c r="AD203" s="250">
        <v>226336870</v>
      </c>
      <c r="AE203" s="275">
        <v>253497294.40000004</v>
      </c>
      <c r="AF203" s="250"/>
      <c r="AG203" s="250"/>
      <c r="AH203" s="250">
        <v>356498020</v>
      </c>
      <c r="AI203" s="275">
        <v>399277782.40000004</v>
      </c>
      <c r="AJ203" s="250"/>
      <c r="AK203" s="250"/>
      <c r="AL203" s="250"/>
      <c r="AM203" s="250"/>
      <c r="AN203" s="250"/>
      <c r="AO203" s="250"/>
      <c r="AP203" s="250"/>
      <c r="AQ203" s="250"/>
      <c r="AR203" s="250"/>
      <c r="AS203" s="250"/>
      <c r="AT203" s="250"/>
      <c r="AU203" s="250"/>
      <c r="AV203" s="250"/>
      <c r="AW203" s="250">
        <f>AD203+AH203</f>
        <v>582834890</v>
      </c>
      <c r="AX203" s="250">
        <f>AW203*1.12</f>
        <v>652775076.80000007</v>
      </c>
      <c r="AY203" s="245" t="s">
        <v>129</v>
      </c>
      <c r="AZ203" s="245" t="s">
        <v>776</v>
      </c>
      <c r="BA203" s="248" t="s">
        <v>777</v>
      </c>
      <c r="BB203" s="253"/>
      <c r="BC203" s="254"/>
      <c r="BD203" s="254"/>
      <c r="BE203" s="254"/>
      <c r="BF203" s="254"/>
      <c r="BG203" s="255"/>
      <c r="BH203" s="255"/>
      <c r="BI203" s="255"/>
      <c r="BJ203" s="255"/>
      <c r="BK203" s="290" t="s">
        <v>855</v>
      </c>
    </row>
    <row r="204" spans="1:64" s="293" customFormat="1" ht="21" customHeight="1" x14ac:dyDescent="0.25">
      <c r="A204" s="256" t="s">
        <v>150</v>
      </c>
      <c r="B204" s="256"/>
      <c r="C204" s="256" t="s">
        <v>828</v>
      </c>
      <c r="D204" s="256"/>
      <c r="E204" s="231"/>
      <c r="F204" s="257" t="s">
        <v>829</v>
      </c>
      <c r="G204" s="258" t="s">
        <v>830</v>
      </c>
      <c r="H204" s="258" t="s">
        <v>831</v>
      </c>
      <c r="I204" s="259" t="s">
        <v>120</v>
      </c>
      <c r="J204" s="256"/>
      <c r="K204" s="259"/>
      <c r="L204" s="260">
        <v>30</v>
      </c>
      <c r="M204" s="261">
        <v>230000000</v>
      </c>
      <c r="N204" s="261" t="s">
        <v>123</v>
      </c>
      <c r="O204" s="256" t="s">
        <v>806</v>
      </c>
      <c r="P204" s="261" t="s">
        <v>125</v>
      </c>
      <c r="Q204" s="257">
        <v>230000000</v>
      </c>
      <c r="R204" s="262" t="s">
        <v>382</v>
      </c>
      <c r="S204" s="256"/>
      <c r="T204" s="256" t="s">
        <v>146</v>
      </c>
      <c r="U204" s="256"/>
      <c r="V204" s="256"/>
      <c r="W204" s="260">
        <v>0</v>
      </c>
      <c r="X204" s="263">
        <v>100</v>
      </c>
      <c r="Y204" s="260">
        <v>0</v>
      </c>
      <c r="Z204" s="259"/>
      <c r="AA204" s="256" t="s">
        <v>138</v>
      </c>
      <c r="AB204" s="259"/>
      <c r="AC204" s="264">
        <v>551061225</v>
      </c>
      <c r="AD204" s="264">
        <v>551061225</v>
      </c>
      <c r="AE204" s="264">
        <f>AD204*1.12</f>
        <v>617188572</v>
      </c>
      <c r="AF204" s="264"/>
      <c r="AG204" s="264">
        <v>65083557</v>
      </c>
      <c r="AH204" s="264">
        <v>65083557</v>
      </c>
      <c r="AI204" s="264">
        <f>AH204*1.12</f>
        <v>72893583.840000004</v>
      </c>
      <c r="AJ204" s="264"/>
      <c r="AK204" s="264"/>
      <c r="AL204" s="264"/>
      <c r="AM204" s="264">
        <f>AL204*1.12</f>
        <v>0</v>
      </c>
      <c r="AN204" s="265"/>
      <c r="AO204" s="264"/>
      <c r="AP204" s="264"/>
      <c r="AQ204" s="264"/>
      <c r="AR204" s="265"/>
      <c r="AS204" s="266"/>
      <c r="AT204" s="266"/>
      <c r="AU204" s="266"/>
      <c r="AV204" s="256"/>
      <c r="AW204" s="264">
        <v>0</v>
      </c>
      <c r="AX204" s="264">
        <v>0</v>
      </c>
      <c r="AY204" s="267" t="s">
        <v>129</v>
      </c>
      <c r="AZ204" s="268" t="s">
        <v>832</v>
      </c>
      <c r="BA204" s="268" t="s">
        <v>833</v>
      </c>
      <c r="BB204" s="269"/>
      <c r="BC204" s="269"/>
      <c r="BD204" s="269"/>
      <c r="BE204" s="269"/>
      <c r="BF204" s="269"/>
      <c r="BG204" s="269"/>
      <c r="BH204" s="269"/>
      <c r="BI204" s="269"/>
      <c r="BJ204" s="269"/>
      <c r="BK204" s="291" t="s">
        <v>403</v>
      </c>
      <c r="BL204" s="270"/>
    </row>
    <row r="205" spans="1:64" s="292" customFormat="1" ht="12.95" customHeight="1" x14ac:dyDescent="0.25">
      <c r="A205" s="245" t="s">
        <v>150</v>
      </c>
      <c r="B205" s="230"/>
      <c r="C205" s="246" t="s">
        <v>839</v>
      </c>
      <c r="D205" s="247"/>
      <c r="E205" s="230"/>
      <c r="F205" s="230" t="s">
        <v>829</v>
      </c>
      <c r="G205" s="230" t="s">
        <v>830</v>
      </c>
      <c r="H205" s="248" t="s">
        <v>831</v>
      </c>
      <c r="I205" s="245" t="s">
        <v>120</v>
      </c>
      <c r="J205" s="245"/>
      <c r="K205" s="245"/>
      <c r="L205" s="245">
        <v>30</v>
      </c>
      <c r="M205" s="245">
        <v>230000000</v>
      </c>
      <c r="N205" s="245" t="s">
        <v>123</v>
      </c>
      <c r="O205" s="245" t="s">
        <v>840</v>
      </c>
      <c r="P205" s="245" t="s">
        <v>125</v>
      </c>
      <c r="Q205" s="245">
        <v>230000000</v>
      </c>
      <c r="R205" s="245" t="s">
        <v>382</v>
      </c>
      <c r="S205" s="245"/>
      <c r="T205" s="274" t="s">
        <v>146</v>
      </c>
      <c r="U205" s="245"/>
      <c r="V205" s="245"/>
      <c r="W205" s="245">
        <v>0</v>
      </c>
      <c r="X205" s="245">
        <v>100</v>
      </c>
      <c r="Y205" s="245">
        <v>0</v>
      </c>
      <c r="Z205" s="250"/>
      <c r="AA205" s="251" t="s">
        <v>138</v>
      </c>
      <c r="AB205" s="245"/>
      <c r="AC205" s="245">
        <v>551061225</v>
      </c>
      <c r="AD205" s="250">
        <v>551061225</v>
      </c>
      <c r="AE205" s="275">
        <v>617188572</v>
      </c>
      <c r="AF205" s="250"/>
      <c r="AG205" s="250">
        <v>65083557</v>
      </c>
      <c r="AH205" s="250">
        <v>65083557</v>
      </c>
      <c r="AI205" s="275">
        <v>72893583.840000004</v>
      </c>
      <c r="AJ205" s="250"/>
      <c r="AK205" s="250"/>
      <c r="AL205" s="250"/>
      <c r="AM205" s="250">
        <v>0</v>
      </c>
      <c r="AN205" s="250"/>
      <c r="AO205" s="250"/>
      <c r="AP205" s="250"/>
      <c r="AQ205" s="250"/>
      <c r="AR205" s="250"/>
      <c r="AS205" s="250"/>
      <c r="AT205" s="250"/>
      <c r="AU205" s="250"/>
      <c r="AV205" s="250"/>
      <c r="AW205" s="275">
        <f>AD205+AH205</f>
        <v>616144782</v>
      </c>
      <c r="AX205" s="275">
        <v>690082155.84000003</v>
      </c>
      <c r="AY205" s="245" t="s">
        <v>129</v>
      </c>
      <c r="AZ205" s="245" t="s">
        <v>832</v>
      </c>
      <c r="BA205" s="248" t="s">
        <v>833</v>
      </c>
      <c r="BB205" s="253"/>
      <c r="BC205" s="254"/>
      <c r="BD205" s="254"/>
      <c r="BE205" s="254"/>
      <c r="BF205" s="254"/>
      <c r="BG205" s="255"/>
      <c r="BH205" s="255"/>
      <c r="BI205" s="255"/>
      <c r="BJ205" s="255"/>
      <c r="BK205" s="290" t="s">
        <v>827</v>
      </c>
    </row>
    <row r="206" spans="1:64" s="292" customFormat="1" ht="12.95" customHeight="1" x14ac:dyDescent="0.25">
      <c r="A206" s="320" t="s">
        <v>217</v>
      </c>
      <c r="B206" s="321"/>
      <c r="C206" s="322" t="s">
        <v>925</v>
      </c>
      <c r="D206" s="323"/>
      <c r="E206" s="321"/>
      <c r="F206" s="321" t="s">
        <v>221</v>
      </c>
      <c r="G206" s="321" t="s">
        <v>222</v>
      </c>
      <c r="H206" s="324" t="s">
        <v>223</v>
      </c>
      <c r="I206" s="325" t="s">
        <v>120</v>
      </c>
      <c r="J206" s="325"/>
      <c r="K206" s="325"/>
      <c r="L206" s="325">
        <v>40</v>
      </c>
      <c r="M206" s="325" t="s">
        <v>122</v>
      </c>
      <c r="N206" s="325" t="s">
        <v>224</v>
      </c>
      <c r="O206" s="325" t="s">
        <v>907</v>
      </c>
      <c r="P206" s="325" t="s">
        <v>125</v>
      </c>
      <c r="Q206" s="325">
        <v>230000000</v>
      </c>
      <c r="R206" s="325" t="s">
        <v>908</v>
      </c>
      <c r="S206" s="325"/>
      <c r="T206" s="326" t="s">
        <v>146</v>
      </c>
      <c r="U206" s="325"/>
      <c r="V206" s="325"/>
      <c r="W206" s="325">
        <v>30</v>
      </c>
      <c r="X206" s="325" t="s">
        <v>106</v>
      </c>
      <c r="Y206" s="325">
        <v>10</v>
      </c>
      <c r="Z206" s="327"/>
      <c r="AA206" s="328" t="s">
        <v>138</v>
      </c>
      <c r="AB206" s="325"/>
      <c r="AC206" s="325"/>
      <c r="AD206" s="327">
        <v>285737988</v>
      </c>
      <c r="AE206" s="329">
        <v>320026546.56</v>
      </c>
      <c r="AF206" s="327"/>
      <c r="AG206" s="327"/>
      <c r="AH206" s="327">
        <v>700092341</v>
      </c>
      <c r="AI206" s="329">
        <v>784103421.92000008</v>
      </c>
      <c r="AJ206" s="327">
        <v>0</v>
      </c>
      <c r="AK206" s="327">
        <v>0</v>
      </c>
      <c r="AL206" s="327">
        <v>0</v>
      </c>
      <c r="AM206" s="327">
        <v>0</v>
      </c>
      <c r="AN206" s="327">
        <v>0</v>
      </c>
      <c r="AO206" s="327">
        <v>0</v>
      </c>
      <c r="AP206" s="327">
        <v>0</v>
      </c>
      <c r="AQ206" s="327">
        <v>0</v>
      </c>
      <c r="AR206" s="327">
        <v>0</v>
      </c>
      <c r="AS206" s="327">
        <v>0</v>
      </c>
      <c r="AT206" s="327">
        <v>0</v>
      </c>
      <c r="AU206" s="327">
        <v>0</v>
      </c>
      <c r="AV206" s="327"/>
      <c r="AW206" s="329">
        <v>985830329</v>
      </c>
      <c r="AX206" s="329">
        <v>1104129968.48</v>
      </c>
      <c r="AY206" s="325" t="s">
        <v>129</v>
      </c>
      <c r="AZ206" s="325" t="s">
        <v>909</v>
      </c>
      <c r="BA206" s="324" t="s">
        <v>910</v>
      </c>
      <c r="BB206" s="253"/>
      <c r="BC206" s="254"/>
      <c r="BD206" s="254"/>
      <c r="BE206" s="254"/>
      <c r="BF206" s="254"/>
      <c r="BG206" s="308"/>
      <c r="BH206" s="255"/>
      <c r="BI206" s="255"/>
      <c r="BJ206" s="308"/>
      <c r="BK206" s="309" t="s">
        <v>403</v>
      </c>
    </row>
    <row r="207" spans="1:64" s="292" customFormat="1" ht="12.95" customHeight="1" x14ac:dyDescent="0.25">
      <c r="A207" s="320" t="s">
        <v>217</v>
      </c>
      <c r="B207" s="321"/>
      <c r="C207" s="322" t="s">
        <v>924</v>
      </c>
      <c r="D207" s="323"/>
      <c r="E207" s="321"/>
      <c r="F207" s="321" t="s">
        <v>502</v>
      </c>
      <c r="G207" s="321" t="s">
        <v>503</v>
      </c>
      <c r="H207" s="324" t="s">
        <v>503</v>
      </c>
      <c r="I207" s="325" t="s">
        <v>120</v>
      </c>
      <c r="J207" s="325"/>
      <c r="K207" s="325"/>
      <c r="L207" s="325">
        <v>40</v>
      </c>
      <c r="M207" s="325">
        <v>230000000</v>
      </c>
      <c r="N207" s="325" t="s">
        <v>165</v>
      </c>
      <c r="O207" s="325" t="s">
        <v>907</v>
      </c>
      <c r="P207" s="325" t="s">
        <v>125</v>
      </c>
      <c r="Q207" s="325">
        <v>230000000</v>
      </c>
      <c r="R207" s="325" t="s">
        <v>174</v>
      </c>
      <c r="S207" s="325"/>
      <c r="T207" s="326" t="s">
        <v>146</v>
      </c>
      <c r="U207" s="325"/>
      <c r="V207" s="325"/>
      <c r="W207" s="325">
        <v>30</v>
      </c>
      <c r="X207" s="325" t="s">
        <v>106</v>
      </c>
      <c r="Y207" s="325">
        <v>10</v>
      </c>
      <c r="Z207" s="327"/>
      <c r="AA207" s="328" t="s">
        <v>138</v>
      </c>
      <c r="AB207" s="325"/>
      <c r="AC207" s="325"/>
      <c r="AD207" s="327">
        <v>279354680</v>
      </c>
      <c r="AE207" s="329">
        <v>312877241.60000002</v>
      </c>
      <c r="AF207" s="327"/>
      <c r="AG207" s="327"/>
      <c r="AH207" s="327">
        <v>378237000</v>
      </c>
      <c r="AI207" s="329">
        <v>423625440.00000006</v>
      </c>
      <c r="AJ207" s="327"/>
      <c r="AK207" s="327"/>
      <c r="AL207" s="327"/>
      <c r="AM207" s="327">
        <v>0</v>
      </c>
      <c r="AN207" s="327"/>
      <c r="AO207" s="327"/>
      <c r="AP207" s="327"/>
      <c r="AQ207" s="327">
        <v>0</v>
      </c>
      <c r="AR207" s="327"/>
      <c r="AS207" s="327"/>
      <c r="AT207" s="327"/>
      <c r="AU207" s="327">
        <v>0</v>
      </c>
      <c r="AV207" s="327"/>
      <c r="AW207" s="329">
        <v>657591680</v>
      </c>
      <c r="AX207" s="329">
        <v>736502681.60000002</v>
      </c>
      <c r="AY207" s="325" t="s">
        <v>129</v>
      </c>
      <c r="AZ207" s="325" t="s">
        <v>911</v>
      </c>
      <c r="BA207" s="324" t="s">
        <v>912</v>
      </c>
      <c r="BB207" s="253"/>
      <c r="BC207" s="254"/>
      <c r="BD207" s="254"/>
      <c r="BE207" s="254"/>
      <c r="BF207" s="254"/>
      <c r="BG207" s="308"/>
      <c r="BH207" s="255"/>
      <c r="BI207" s="255"/>
      <c r="BJ207" s="308"/>
      <c r="BK207" s="309" t="s">
        <v>403</v>
      </c>
    </row>
    <row r="208" spans="1:64" ht="12.95" customHeight="1" x14ac:dyDescent="0.25">
      <c r="A208" s="139"/>
      <c r="B208" s="135"/>
      <c r="C208" s="135"/>
      <c r="D208" s="135"/>
      <c r="E208" s="44" t="s">
        <v>234</v>
      </c>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40"/>
      <c r="AD208" s="140"/>
      <c r="AE208" s="140"/>
      <c r="AF208" s="140"/>
      <c r="AG208" s="140"/>
      <c r="AH208" s="140"/>
      <c r="AI208" s="140"/>
      <c r="AJ208" s="140"/>
      <c r="AK208" s="140"/>
      <c r="AL208" s="140"/>
      <c r="AM208" s="140"/>
      <c r="AN208" s="140"/>
      <c r="AO208" s="140"/>
      <c r="AP208" s="140"/>
      <c r="AQ208" s="140"/>
      <c r="AR208" s="140"/>
      <c r="AS208" s="140"/>
      <c r="AT208" s="140"/>
      <c r="AU208" s="140"/>
      <c r="AV208" s="136"/>
      <c r="AW208" s="125">
        <f>SUM(AW163:AW207)</f>
        <v>17630250610</v>
      </c>
      <c r="AX208" s="125">
        <f>SUM(AX163:AX207)</f>
        <v>19745880683.199997</v>
      </c>
      <c r="AY208" s="135"/>
      <c r="AZ208" s="135"/>
      <c r="BA208" s="135"/>
      <c r="BB208" s="135"/>
      <c r="BC208" s="135"/>
      <c r="BD208" s="135"/>
      <c r="BE208" s="135"/>
      <c r="BF208" s="135"/>
      <c r="BG208" s="141"/>
      <c r="BH208" s="135"/>
      <c r="BI208" s="135"/>
      <c r="BJ208" s="141"/>
      <c r="BK208" s="141"/>
    </row>
    <row r="209" spans="1:66" s="164" customFormat="1" ht="12.95" customHeight="1" x14ac:dyDescent="0.25">
      <c r="A209" s="135"/>
      <c r="B209" s="135"/>
      <c r="C209" s="135"/>
      <c r="D209" s="135"/>
      <c r="E209" s="215" t="s">
        <v>112</v>
      </c>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42"/>
      <c r="AE209" s="142"/>
      <c r="AF209" s="142"/>
      <c r="AG209" s="142"/>
      <c r="AH209" s="142"/>
      <c r="AI209" s="142"/>
      <c r="AJ209" s="142"/>
      <c r="AK209" s="142"/>
      <c r="AL209" s="142"/>
      <c r="AM209" s="142"/>
      <c r="AN209" s="142"/>
      <c r="AO209" s="142"/>
      <c r="AP209" s="142"/>
      <c r="AQ209" s="142"/>
      <c r="AR209" s="142"/>
      <c r="AS209" s="142"/>
      <c r="AT209" s="142"/>
      <c r="AU209" s="142"/>
      <c r="AV209" s="143"/>
      <c r="AW209" s="143"/>
      <c r="AX209" s="143"/>
      <c r="AY209" s="135"/>
      <c r="AZ209" s="135"/>
      <c r="BA209" s="135"/>
      <c r="BB209" s="135"/>
      <c r="BC209" s="135"/>
      <c r="BD209" s="135"/>
      <c r="BE209" s="135"/>
      <c r="BF209" s="135"/>
      <c r="BG209" s="135"/>
      <c r="BH209" s="135"/>
      <c r="BI209" s="135"/>
      <c r="BJ209" s="141"/>
      <c r="BK209" s="126"/>
    </row>
    <row r="210" spans="1:66" s="165" customFormat="1" ht="12.95" customHeight="1" x14ac:dyDescent="0.25">
      <c r="A210" s="15" t="s">
        <v>133</v>
      </c>
      <c r="B210" s="15" t="s">
        <v>157</v>
      </c>
      <c r="C210" s="174" t="s">
        <v>235</v>
      </c>
      <c r="D210" s="174"/>
      <c r="E210" s="174" t="s">
        <v>236</v>
      </c>
      <c r="F210" s="22" t="s">
        <v>237</v>
      </c>
      <c r="G210" s="22" t="s">
        <v>238</v>
      </c>
      <c r="H210" s="22" t="s">
        <v>238</v>
      </c>
      <c r="I210" s="23" t="s">
        <v>120</v>
      </c>
      <c r="J210" s="23"/>
      <c r="K210" s="23"/>
      <c r="L210" s="22">
        <v>100</v>
      </c>
      <c r="M210" s="5">
        <v>230000000</v>
      </c>
      <c r="N210" s="5" t="s">
        <v>137</v>
      </c>
      <c r="O210" s="5" t="s">
        <v>239</v>
      </c>
      <c r="P210" s="23" t="s">
        <v>125</v>
      </c>
      <c r="Q210" s="24">
        <v>230000000</v>
      </c>
      <c r="R210" s="25" t="s">
        <v>174</v>
      </c>
      <c r="S210" s="25"/>
      <c r="T210" s="23"/>
      <c r="U210" s="5" t="s">
        <v>126</v>
      </c>
      <c r="V210" s="23" t="s">
        <v>127</v>
      </c>
      <c r="W210" s="23">
        <v>0</v>
      </c>
      <c r="X210" s="23">
        <v>100</v>
      </c>
      <c r="Y210" s="23">
        <v>0</v>
      </c>
      <c r="Z210" s="39"/>
      <c r="AA210" s="5" t="s">
        <v>138</v>
      </c>
      <c r="AB210" s="26"/>
      <c r="AC210" s="26"/>
      <c r="AD210" s="26">
        <v>350349359.97000003</v>
      </c>
      <c r="AE210" s="26">
        <v>392391283.16640007</v>
      </c>
      <c r="AF210" s="26"/>
      <c r="AG210" s="26"/>
      <c r="AH210" s="26">
        <v>350349359.97000003</v>
      </c>
      <c r="AI210" s="26">
        <v>392391283.16640007</v>
      </c>
      <c r="AJ210" s="19"/>
      <c r="AK210" s="19"/>
      <c r="AL210" s="19">
        <v>350349359.97000003</v>
      </c>
      <c r="AM210" s="19">
        <v>392391283.16640007</v>
      </c>
      <c r="AN210" s="19">
        <v>0</v>
      </c>
      <c r="AO210" s="19">
        <v>0</v>
      </c>
      <c r="AP210" s="19">
        <v>0</v>
      </c>
      <c r="AQ210" s="19">
        <v>0</v>
      </c>
      <c r="AR210" s="19">
        <v>0</v>
      </c>
      <c r="AS210" s="19">
        <v>0</v>
      </c>
      <c r="AT210" s="19">
        <v>0</v>
      </c>
      <c r="AU210" s="19">
        <v>0</v>
      </c>
      <c r="AV210" s="41"/>
      <c r="AW210" s="41">
        <f t="shared" ref="AW210" si="149">AD210+AH210+AL210+AP210+AT210</f>
        <v>1051048079.9100001</v>
      </c>
      <c r="AX210" s="41">
        <f t="shared" ref="AX210" si="150">AW210*1.12</f>
        <v>1177173849.4992001</v>
      </c>
      <c r="AY210" s="12" t="s">
        <v>129</v>
      </c>
      <c r="AZ210" s="1" t="s">
        <v>240</v>
      </c>
      <c r="BA210" s="1" t="s">
        <v>241</v>
      </c>
      <c r="BB210" s="5"/>
      <c r="BC210" s="5"/>
      <c r="BD210" s="5"/>
      <c r="BE210" s="5"/>
      <c r="BF210" s="5"/>
      <c r="BG210" s="5"/>
      <c r="BH210" s="5"/>
      <c r="BI210" s="5"/>
      <c r="BJ210" s="167"/>
      <c r="BK210" s="27"/>
    </row>
    <row r="211" spans="1:66" s="165" customFormat="1" ht="12.95" customHeight="1" x14ac:dyDescent="0.25">
      <c r="A211" s="15" t="s">
        <v>133</v>
      </c>
      <c r="B211" s="15" t="s">
        <v>218</v>
      </c>
      <c r="C211" s="174" t="s">
        <v>242</v>
      </c>
      <c r="D211" s="174"/>
      <c r="E211" s="174" t="s">
        <v>243</v>
      </c>
      <c r="F211" s="22" t="s">
        <v>244</v>
      </c>
      <c r="G211" s="22" t="s">
        <v>245</v>
      </c>
      <c r="H211" s="22" t="s">
        <v>246</v>
      </c>
      <c r="I211" s="23" t="s">
        <v>120</v>
      </c>
      <c r="J211" s="23"/>
      <c r="K211" s="23"/>
      <c r="L211" s="22">
        <v>100</v>
      </c>
      <c r="M211" s="5">
        <v>230000000</v>
      </c>
      <c r="N211" s="5" t="s">
        <v>137</v>
      </c>
      <c r="O211" s="5" t="s">
        <v>239</v>
      </c>
      <c r="P211" s="23" t="s">
        <v>125</v>
      </c>
      <c r="Q211" s="24">
        <v>230000001</v>
      </c>
      <c r="R211" s="25" t="s">
        <v>174</v>
      </c>
      <c r="S211" s="25"/>
      <c r="T211" s="23"/>
      <c r="U211" s="5" t="s">
        <v>126</v>
      </c>
      <c r="V211" s="23" t="s">
        <v>127</v>
      </c>
      <c r="W211" s="23">
        <v>0</v>
      </c>
      <c r="X211" s="23">
        <v>100</v>
      </c>
      <c r="Y211" s="23">
        <v>0</v>
      </c>
      <c r="Z211" s="39"/>
      <c r="AA211" s="5" t="s">
        <v>138</v>
      </c>
      <c r="AB211" s="26"/>
      <c r="AC211" s="26"/>
      <c r="AD211" s="26">
        <v>8866176.0000000037</v>
      </c>
      <c r="AE211" s="26">
        <v>9930117.1200000048</v>
      </c>
      <c r="AF211" s="26"/>
      <c r="AG211" s="26"/>
      <c r="AH211" s="26">
        <v>8866176.0000000037</v>
      </c>
      <c r="AI211" s="26">
        <v>9930117.1200000048</v>
      </c>
      <c r="AJ211" s="19"/>
      <c r="AK211" s="19"/>
      <c r="AL211" s="19">
        <v>8866176.0000000037</v>
      </c>
      <c r="AM211" s="19">
        <v>9930117.1200000048</v>
      </c>
      <c r="AN211" s="19">
        <v>0</v>
      </c>
      <c r="AO211" s="19">
        <v>0</v>
      </c>
      <c r="AP211" s="19">
        <v>0</v>
      </c>
      <c r="AQ211" s="19">
        <v>0</v>
      </c>
      <c r="AR211" s="19">
        <v>0</v>
      </c>
      <c r="AS211" s="19">
        <v>0</v>
      </c>
      <c r="AT211" s="19">
        <v>0</v>
      </c>
      <c r="AU211" s="19">
        <v>0</v>
      </c>
      <c r="AV211" s="41"/>
      <c r="AW211" s="41">
        <f t="shared" ref="AW211:AW254" si="151">AD211+AH211+AL211+AP211+AT211</f>
        <v>26598528.000000011</v>
      </c>
      <c r="AX211" s="41">
        <f t="shared" ref="AX211:AX276" si="152">AW211*1.12</f>
        <v>29790351.360000014</v>
      </c>
      <c r="AY211" s="12" t="s">
        <v>129</v>
      </c>
      <c r="AZ211" s="1" t="s">
        <v>247</v>
      </c>
      <c r="BA211" s="1" t="s">
        <v>248</v>
      </c>
      <c r="BB211" s="5"/>
      <c r="BC211" s="5"/>
      <c r="BD211" s="5"/>
      <c r="BE211" s="5"/>
      <c r="BF211" s="5"/>
      <c r="BG211" s="5"/>
      <c r="BH211" s="5"/>
      <c r="BI211" s="5"/>
      <c r="BJ211" s="167"/>
      <c r="BK211" s="27"/>
    </row>
    <row r="212" spans="1:66" s="165" customFormat="1" ht="12.75" x14ac:dyDescent="0.25">
      <c r="A212" s="15" t="s">
        <v>133</v>
      </c>
      <c r="B212" s="15" t="s">
        <v>218</v>
      </c>
      <c r="C212" s="174" t="s">
        <v>249</v>
      </c>
      <c r="D212" s="174"/>
      <c r="E212" s="174" t="s">
        <v>250</v>
      </c>
      <c r="F212" s="22" t="s">
        <v>251</v>
      </c>
      <c r="G212" s="22" t="s">
        <v>252</v>
      </c>
      <c r="H212" s="22" t="s">
        <v>252</v>
      </c>
      <c r="I212" s="23" t="s">
        <v>120</v>
      </c>
      <c r="J212" s="23"/>
      <c r="K212" s="23"/>
      <c r="L212" s="22">
        <v>100</v>
      </c>
      <c r="M212" s="5">
        <v>230000000</v>
      </c>
      <c r="N212" s="5" t="s">
        <v>137</v>
      </c>
      <c r="O212" s="5" t="s">
        <v>239</v>
      </c>
      <c r="P212" s="23" t="s">
        <v>125</v>
      </c>
      <c r="Q212" s="24">
        <v>230000000</v>
      </c>
      <c r="R212" s="25" t="s">
        <v>145</v>
      </c>
      <c r="S212" s="25"/>
      <c r="T212" s="23"/>
      <c r="U212" s="5" t="s">
        <v>126</v>
      </c>
      <c r="V212" s="23" t="s">
        <v>127</v>
      </c>
      <c r="W212" s="23">
        <v>0</v>
      </c>
      <c r="X212" s="23">
        <v>100</v>
      </c>
      <c r="Y212" s="23">
        <v>0</v>
      </c>
      <c r="Z212" s="39"/>
      <c r="AA212" s="5" t="s">
        <v>138</v>
      </c>
      <c r="AB212" s="26"/>
      <c r="AC212" s="26"/>
      <c r="AD212" s="26">
        <v>341627670</v>
      </c>
      <c r="AE212" s="26">
        <v>382622990.40000004</v>
      </c>
      <c r="AF212" s="26"/>
      <c r="AG212" s="26"/>
      <c r="AH212" s="26">
        <v>341627670</v>
      </c>
      <c r="AI212" s="26">
        <v>382622990.40000004</v>
      </c>
      <c r="AJ212" s="19"/>
      <c r="AK212" s="19"/>
      <c r="AL212" s="19">
        <v>341627670</v>
      </c>
      <c r="AM212" s="19">
        <v>382622990.40000004</v>
      </c>
      <c r="AN212" s="19">
        <v>0</v>
      </c>
      <c r="AO212" s="19">
        <v>0</v>
      </c>
      <c r="AP212" s="19">
        <v>0</v>
      </c>
      <c r="AQ212" s="19">
        <v>0</v>
      </c>
      <c r="AR212" s="19">
        <v>0</v>
      </c>
      <c r="AS212" s="19">
        <v>0</v>
      </c>
      <c r="AT212" s="19">
        <v>0</v>
      </c>
      <c r="AU212" s="19">
        <v>0</v>
      </c>
      <c r="AV212" s="41"/>
      <c r="AW212" s="41">
        <v>0</v>
      </c>
      <c r="AX212" s="41">
        <f t="shared" si="152"/>
        <v>0</v>
      </c>
      <c r="AY212" s="9" t="s">
        <v>129</v>
      </c>
      <c r="AZ212" s="1" t="s">
        <v>253</v>
      </c>
      <c r="BA212" s="2" t="s">
        <v>254</v>
      </c>
      <c r="BB212" s="5"/>
      <c r="BC212" s="5"/>
      <c r="BD212" s="5"/>
      <c r="BE212" s="5"/>
      <c r="BF212" s="5"/>
      <c r="BG212" s="5"/>
      <c r="BH212" s="5"/>
      <c r="BI212" s="5"/>
      <c r="BJ212" s="167"/>
      <c r="BK212" s="27"/>
    </row>
    <row r="213" spans="1:66" s="165" customFormat="1" ht="12.95" customHeight="1" x14ac:dyDescent="0.25">
      <c r="A213" s="294" t="s">
        <v>133</v>
      </c>
      <c r="B213" s="294" t="s">
        <v>218</v>
      </c>
      <c r="C213" s="174" t="s">
        <v>891</v>
      </c>
      <c r="D213" s="174"/>
      <c r="E213" s="174" t="s">
        <v>250</v>
      </c>
      <c r="F213" s="22" t="s">
        <v>251</v>
      </c>
      <c r="G213" s="22" t="s">
        <v>252</v>
      </c>
      <c r="H213" s="22" t="s">
        <v>252</v>
      </c>
      <c r="I213" s="23" t="s">
        <v>120</v>
      </c>
      <c r="J213" s="23"/>
      <c r="K213" s="23"/>
      <c r="L213" s="22">
        <v>100</v>
      </c>
      <c r="M213" s="5">
        <v>230000000</v>
      </c>
      <c r="N213" s="5" t="s">
        <v>137</v>
      </c>
      <c r="O213" s="5" t="s">
        <v>239</v>
      </c>
      <c r="P213" s="23" t="s">
        <v>125</v>
      </c>
      <c r="Q213" s="24">
        <v>230000000</v>
      </c>
      <c r="R213" s="25" t="s">
        <v>145</v>
      </c>
      <c r="S213" s="25"/>
      <c r="T213" s="23"/>
      <c r="U213" s="5" t="s">
        <v>126</v>
      </c>
      <c r="V213" s="23" t="s">
        <v>127</v>
      </c>
      <c r="W213" s="23">
        <v>0</v>
      </c>
      <c r="X213" s="23">
        <v>100</v>
      </c>
      <c r="Y213" s="23">
        <v>0</v>
      </c>
      <c r="Z213" s="39"/>
      <c r="AA213" s="5" t="s">
        <v>138</v>
      </c>
      <c r="AB213" s="26"/>
      <c r="AC213" s="26"/>
      <c r="AD213" s="295">
        <f>341627670-76089614</f>
        <v>265538056</v>
      </c>
      <c r="AE213" s="296">
        <f t="shared" ref="AE213" si="153">AD213*1.12</f>
        <v>297402622.72000003</v>
      </c>
      <c r="AF213" s="295"/>
      <c r="AG213" s="295"/>
      <c r="AH213" s="295">
        <v>341627670</v>
      </c>
      <c r="AI213" s="295">
        <v>382622990.40000004</v>
      </c>
      <c r="AJ213" s="19"/>
      <c r="AK213" s="19"/>
      <c r="AL213" s="19">
        <v>341627670</v>
      </c>
      <c r="AM213" s="19">
        <v>382622990.40000004</v>
      </c>
      <c r="AN213" s="19">
        <v>0</v>
      </c>
      <c r="AO213" s="19">
        <v>0</v>
      </c>
      <c r="AP213" s="19">
        <v>0</v>
      </c>
      <c r="AQ213" s="19">
        <v>0</v>
      </c>
      <c r="AR213" s="19">
        <v>0</v>
      </c>
      <c r="AS213" s="19">
        <v>0</v>
      </c>
      <c r="AT213" s="19">
        <v>0</v>
      </c>
      <c r="AU213" s="19">
        <v>0</v>
      </c>
      <c r="AV213" s="19"/>
      <c r="AW213" s="19">
        <f>Z213+AD213+AH213+AL213+AP213</f>
        <v>948793396</v>
      </c>
      <c r="AX213" s="19">
        <f>AW213*1.12</f>
        <v>1062648603.5200001</v>
      </c>
      <c r="AY213" s="19" t="s">
        <v>129</v>
      </c>
      <c r="AZ213" s="41" t="s">
        <v>253</v>
      </c>
      <c r="BA213" s="41" t="s">
        <v>254</v>
      </c>
      <c r="BB213" s="41"/>
      <c r="BC213" s="9"/>
      <c r="BD213" s="1"/>
      <c r="BE213" s="2"/>
      <c r="BF213" s="5"/>
      <c r="BG213" s="5"/>
      <c r="BH213" s="5"/>
      <c r="BI213" s="5"/>
      <c r="BJ213" s="5"/>
      <c r="BK213" s="167" t="s">
        <v>892</v>
      </c>
      <c r="BL213" s="38"/>
      <c r="BM213" s="38"/>
      <c r="BN213" s="38"/>
    </row>
    <row r="214" spans="1:66" s="165" customFormat="1" ht="12.95" customHeight="1" x14ac:dyDescent="0.25">
      <c r="A214" s="15" t="s">
        <v>133</v>
      </c>
      <c r="B214" s="15" t="s">
        <v>218</v>
      </c>
      <c r="C214" s="174" t="s">
        <v>255</v>
      </c>
      <c r="D214" s="174"/>
      <c r="E214" s="174" t="s">
        <v>256</v>
      </c>
      <c r="F214" s="22" t="s">
        <v>251</v>
      </c>
      <c r="G214" s="22" t="s">
        <v>252</v>
      </c>
      <c r="H214" s="22" t="s">
        <v>252</v>
      </c>
      <c r="I214" s="23" t="s">
        <v>120</v>
      </c>
      <c r="J214" s="23"/>
      <c r="K214" s="23"/>
      <c r="L214" s="22">
        <v>100</v>
      </c>
      <c r="M214" s="5">
        <v>230000000</v>
      </c>
      <c r="N214" s="5" t="s">
        <v>137</v>
      </c>
      <c r="O214" s="5" t="s">
        <v>239</v>
      </c>
      <c r="P214" s="23" t="s">
        <v>125</v>
      </c>
      <c r="Q214" s="24">
        <v>230000000</v>
      </c>
      <c r="R214" s="25" t="s">
        <v>257</v>
      </c>
      <c r="S214" s="25"/>
      <c r="T214" s="23"/>
      <c r="U214" s="5" t="s">
        <v>126</v>
      </c>
      <c r="V214" s="23" t="s">
        <v>127</v>
      </c>
      <c r="W214" s="23">
        <v>0</v>
      </c>
      <c r="X214" s="23">
        <v>100</v>
      </c>
      <c r="Y214" s="23">
        <v>0</v>
      </c>
      <c r="Z214" s="39"/>
      <c r="AA214" s="5" t="s">
        <v>138</v>
      </c>
      <c r="AB214" s="26"/>
      <c r="AC214" s="26"/>
      <c r="AD214" s="26">
        <v>474799299.99999964</v>
      </c>
      <c r="AE214" s="26">
        <v>531775215.99999964</v>
      </c>
      <c r="AF214" s="26"/>
      <c r="AG214" s="26"/>
      <c r="AH214" s="26">
        <v>474799299.99999964</v>
      </c>
      <c r="AI214" s="26">
        <v>531775215.99999964</v>
      </c>
      <c r="AJ214" s="19"/>
      <c r="AK214" s="19"/>
      <c r="AL214" s="19">
        <v>474799300</v>
      </c>
      <c r="AM214" s="19">
        <v>531775216.00000006</v>
      </c>
      <c r="AN214" s="19">
        <v>0</v>
      </c>
      <c r="AO214" s="19">
        <v>0</v>
      </c>
      <c r="AP214" s="19">
        <v>0</v>
      </c>
      <c r="AQ214" s="19">
        <v>0</v>
      </c>
      <c r="AR214" s="19">
        <v>0</v>
      </c>
      <c r="AS214" s="19">
        <v>0</v>
      </c>
      <c r="AT214" s="19">
        <v>0</v>
      </c>
      <c r="AU214" s="19">
        <v>0</v>
      </c>
      <c r="AV214" s="41"/>
      <c r="AW214" s="41">
        <v>0</v>
      </c>
      <c r="AX214" s="41">
        <f t="shared" si="152"/>
        <v>0</v>
      </c>
      <c r="AY214" s="9" t="s">
        <v>129</v>
      </c>
      <c r="AZ214" s="1" t="s">
        <v>258</v>
      </c>
      <c r="BA214" s="2" t="s">
        <v>259</v>
      </c>
      <c r="BB214" s="5"/>
      <c r="BC214" s="5"/>
      <c r="BD214" s="5"/>
      <c r="BE214" s="5"/>
      <c r="BF214" s="5"/>
      <c r="BG214" s="5"/>
      <c r="BH214" s="5"/>
      <c r="BI214" s="5"/>
      <c r="BJ214" s="167"/>
      <c r="BK214" s="27"/>
    </row>
    <row r="215" spans="1:66" s="165" customFormat="1" ht="12.95" customHeight="1" x14ac:dyDescent="0.25">
      <c r="A215" s="15" t="s">
        <v>133</v>
      </c>
      <c r="B215" s="15" t="s">
        <v>218</v>
      </c>
      <c r="C215" s="174" t="s">
        <v>893</v>
      </c>
      <c r="D215" s="174"/>
      <c r="E215" s="174" t="s">
        <v>256</v>
      </c>
      <c r="F215" s="22" t="s">
        <v>251</v>
      </c>
      <c r="G215" s="22" t="s">
        <v>252</v>
      </c>
      <c r="H215" s="22" t="s">
        <v>252</v>
      </c>
      <c r="I215" s="23" t="s">
        <v>120</v>
      </c>
      <c r="J215" s="23"/>
      <c r="K215" s="23"/>
      <c r="L215" s="22">
        <v>100</v>
      </c>
      <c r="M215" s="5">
        <v>230000000</v>
      </c>
      <c r="N215" s="5" t="s">
        <v>137</v>
      </c>
      <c r="O215" s="5" t="s">
        <v>239</v>
      </c>
      <c r="P215" s="23" t="s">
        <v>125</v>
      </c>
      <c r="Q215" s="24">
        <v>230000000</v>
      </c>
      <c r="R215" s="25" t="s">
        <v>257</v>
      </c>
      <c r="S215" s="25"/>
      <c r="T215" s="23"/>
      <c r="U215" s="5" t="s">
        <v>126</v>
      </c>
      <c r="V215" s="23" t="s">
        <v>127</v>
      </c>
      <c r="W215" s="23">
        <v>0</v>
      </c>
      <c r="X215" s="23">
        <v>100</v>
      </c>
      <c r="Y215" s="23">
        <v>0</v>
      </c>
      <c r="Z215" s="39"/>
      <c r="AA215" s="5" t="s">
        <v>138</v>
      </c>
      <c r="AB215" s="26"/>
      <c r="AC215" s="26"/>
      <c r="AD215" s="295">
        <f>474799300+26956800-133697235</f>
        <v>368058865</v>
      </c>
      <c r="AE215" s="296">
        <f t="shared" ref="AE215" si="154">AD215*1.12</f>
        <v>412225928.80000001</v>
      </c>
      <c r="AF215" s="295"/>
      <c r="AG215" s="295"/>
      <c r="AH215" s="295">
        <v>474799299.99999964</v>
      </c>
      <c r="AI215" s="295">
        <v>531775215.99999964</v>
      </c>
      <c r="AJ215" s="19"/>
      <c r="AK215" s="19"/>
      <c r="AL215" s="19">
        <v>474799300</v>
      </c>
      <c r="AM215" s="19">
        <v>531775216.00000006</v>
      </c>
      <c r="AN215" s="19">
        <v>0</v>
      </c>
      <c r="AO215" s="19">
        <v>0</v>
      </c>
      <c r="AP215" s="19">
        <v>0</v>
      </c>
      <c r="AQ215" s="19">
        <v>0</v>
      </c>
      <c r="AR215" s="19">
        <v>0</v>
      </c>
      <c r="AS215" s="19">
        <v>0</v>
      </c>
      <c r="AT215" s="19">
        <v>0</v>
      </c>
      <c r="AU215" s="19">
        <v>0</v>
      </c>
      <c r="AV215" s="19"/>
      <c r="AW215" s="41">
        <f>Z215+AD215+AH215+AL215+AP215</f>
        <v>1317657464.9999995</v>
      </c>
      <c r="AX215" s="19">
        <f>AW215*1.12</f>
        <v>1475776360.7999997</v>
      </c>
      <c r="AY215" s="9" t="s">
        <v>129</v>
      </c>
      <c r="AZ215" s="1" t="s">
        <v>258</v>
      </c>
      <c r="BA215" s="2" t="s">
        <v>259</v>
      </c>
      <c r="BB215" s="5"/>
      <c r="BC215" s="5"/>
      <c r="BD215" s="5"/>
      <c r="BE215" s="5"/>
      <c r="BF215" s="5"/>
      <c r="BG215" s="5"/>
      <c r="BH215" s="5"/>
      <c r="BI215" s="5"/>
      <c r="BJ215" s="167"/>
      <c r="BK215" s="27" t="s">
        <v>892</v>
      </c>
      <c r="BM215" s="38"/>
      <c r="BN215" s="38"/>
    </row>
    <row r="216" spans="1:66" s="165" customFormat="1" ht="12.95" customHeight="1" x14ac:dyDescent="0.25">
      <c r="A216" s="15" t="s">
        <v>133</v>
      </c>
      <c r="B216" s="15" t="s">
        <v>218</v>
      </c>
      <c r="C216" s="174" t="s">
        <v>260</v>
      </c>
      <c r="D216" s="174"/>
      <c r="E216" s="174" t="s">
        <v>261</v>
      </c>
      <c r="F216" s="22" t="s">
        <v>251</v>
      </c>
      <c r="G216" s="22" t="s">
        <v>252</v>
      </c>
      <c r="H216" s="22" t="s">
        <v>252</v>
      </c>
      <c r="I216" s="23" t="s">
        <v>120</v>
      </c>
      <c r="J216" s="23"/>
      <c r="K216" s="23"/>
      <c r="L216" s="22">
        <v>100</v>
      </c>
      <c r="M216" s="5">
        <v>230000000</v>
      </c>
      <c r="N216" s="5" t="s">
        <v>137</v>
      </c>
      <c r="O216" s="5" t="s">
        <v>239</v>
      </c>
      <c r="P216" s="23" t="s">
        <v>125</v>
      </c>
      <c r="Q216" s="24">
        <v>230000000</v>
      </c>
      <c r="R216" s="25" t="s">
        <v>262</v>
      </c>
      <c r="S216" s="25"/>
      <c r="T216" s="23"/>
      <c r="U216" s="5" t="s">
        <v>126</v>
      </c>
      <c r="V216" s="23" t="s">
        <v>127</v>
      </c>
      <c r="W216" s="23">
        <v>0</v>
      </c>
      <c r="X216" s="23">
        <v>100</v>
      </c>
      <c r="Y216" s="23">
        <v>0</v>
      </c>
      <c r="Z216" s="39"/>
      <c r="AA216" s="5" t="s">
        <v>138</v>
      </c>
      <c r="AB216" s="26"/>
      <c r="AC216" s="26"/>
      <c r="AD216" s="26">
        <v>282220650</v>
      </c>
      <c r="AE216" s="26">
        <v>316087128.00000006</v>
      </c>
      <c r="AF216" s="26"/>
      <c r="AG216" s="26"/>
      <c r="AH216" s="26">
        <v>282220650</v>
      </c>
      <c r="AI216" s="26">
        <v>316087128.00000006</v>
      </c>
      <c r="AJ216" s="19"/>
      <c r="AK216" s="19"/>
      <c r="AL216" s="19">
        <v>282220650</v>
      </c>
      <c r="AM216" s="19">
        <v>316087128.00000006</v>
      </c>
      <c r="AN216" s="19">
        <v>0</v>
      </c>
      <c r="AO216" s="19">
        <v>0</v>
      </c>
      <c r="AP216" s="19">
        <v>0</v>
      </c>
      <c r="AQ216" s="19">
        <v>0</v>
      </c>
      <c r="AR216" s="19">
        <v>0</v>
      </c>
      <c r="AS216" s="19">
        <v>0</v>
      </c>
      <c r="AT216" s="19">
        <v>0</v>
      </c>
      <c r="AU216" s="19">
        <v>0</v>
      </c>
      <c r="AV216" s="41"/>
      <c r="AW216" s="41">
        <v>0</v>
      </c>
      <c r="AX216" s="41">
        <f t="shared" si="152"/>
        <v>0</v>
      </c>
      <c r="AY216" s="9" t="s">
        <v>129</v>
      </c>
      <c r="AZ216" s="1" t="s">
        <v>263</v>
      </c>
      <c r="BA216" s="2" t="s">
        <v>264</v>
      </c>
      <c r="BB216" s="5"/>
      <c r="BC216" s="5"/>
      <c r="BD216" s="5"/>
      <c r="BE216" s="5"/>
      <c r="BF216" s="5"/>
      <c r="BG216" s="5"/>
      <c r="BH216" s="5"/>
      <c r="BI216" s="5"/>
      <c r="BJ216" s="167"/>
      <c r="BK216" s="27"/>
    </row>
    <row r="217" spans="1:66" s="165" customFormat="1" ht="12.95" customHeight="1" x14ac:dyDescent="0.25">
      <c r="A217" s="15" t="s">
        <v>133</v>
      </c>
      <c r="B217" s="15" t="s">
        <v>218</v>
      </c>
      <c r="C217" s="174" t="s">
        <v>894</v>
      </c>
      <c r="D217" s="174"/>
      <c r="E217" s="174" t="s">
        <v>261</v>
      </c>
      <c r="F217" s="22" t="s">
        <v>251</v>
      </c>
      <c r="G217" s="22" t="s">
        <v>252</v>
      </c>
      <c r="H217" s="22" t="s">
        <v>252</v>
      </c>
      <c r="I217" s="23" t="s">
        <v>120</v>
      </c>
      <c r="J217" s="23"/>
      <c r="K217" s="23"/>
      <c r="L217" s="22">
        <v>100</v>
      </c>
      <c r="M217" s="5">
        <v>230000000</v>
      </c>
      <c r="N217" s="5" t="s">
        <v>137</v>
      </c>
      <c r="O217" s="5" t="s">
        <v>239</v>
      </c>
      <c r="P217" s="23" t="s">
        <v>125</v>
      </c>
      <c r="Q217" s="24">
        <v>230000000</v>
      </c>
      <c r="R217" s="25" t="s">
        <v>262</v>
      </c>
      <c r="S217" s="25"/>
      <c r="T217" s="23"/>
      <c r="U217" s="5" t="s">
        <v>126</v>
      </c>
      <c r="V217" s="23" t="s">
        <v>127</v>
      </c>
      <c r="W217" s="23">
        <v>0</v>
      </c>
      <c r="X217" s="23">
        <v>100</v>
      </c>
      <c r="Y217" s="23">
        <v>0</v>
      </c>
      <c r="Z217" s="39"/>
      <c r="AA217" s="5" t="s">
        <v>138</v>
      </c>
      <c r="AB217" s="26"/>
      <c r="AC217" s="26"/>
      <c r="AD217" s="295">
        <f>282220650-78321043</f>
        <v>203899607</v>
      </c>
      <c r="AE217" s="296">
        <f t="shared" ref="AE217" si="155">AD217*1.12</f>
        <v>228367559.84000003</v>
      </c>
      <c r="AF217" s="295"/>
      <c r="AG217" s="295"/>
      <c r="AH217" s="295">
        <v>282220650</v>
      </c>
      <c r="AI217" s="295">
        <v>316087128.00000006</v>
      </c>
      <c r="AJ217" s="19"/>
      <c r="AK217" s="19"/>
      <c r="AL217" s="19">
        <v>282220650</v>
      </c>
      <c r="AM217" s="19">
        <v>316087128.00000006</v>
      </c>
      <c r="AN217" s="19">
        <v>0</v>
      </c>
      <c r="AO217" s="19">
        <v>0</v>
      </c>
      <c r="AP217" s="19">
        <v>0</v>
      </c>
      <c r="AQ217" s="19">
        <v>0</v>
      </c>
      <c r="AR217" s="19">
        <v>0</v>
      </c>
      <c r="AS217" s="19">
        <v>0</v>
      </c>
      <c r="AT217" s="19">
        <v>0</v>
      </c>
      <c r="AU217" s="19">
        <v>0</v>
      </c>
      <c r="AV217" s="19"/>
      <c r="AW217" s="41">
        <f>Z217+AD217+AH217+AL217+AP217</f>
        <v>768340907</v>
      </c>
      <c r="AX217" s="19">
        <f>AW217*1.12</f>
        <v>860541815.84000003</v>
      </c>
      <c r="AY217" s="9" t="s">
        <v>129</v>
      </c>
      <c r="AZ217" s="1" t="s">
        <v>263</v>
      </c>
      <c r="BA217" s="2" t="s">
        <v>264</v>
      </c>
      <c r="BB217" s="5"/>
      <c r="BC217" s="5"/>
      <c r="BD217" s="5"/>
      <c r="BE217" s="5"/>
      <c r="BF217" s="5"/>
      <c r="BG217" s="5"/>
      <c r="BH217" s="5"/>
      <c r="BI217" s="5"/>
      <c r="BJ217" s="167"/>
      <c r="BK217" s="27" t="s">
        <v>892</v>
      </c>
      <c r="BM217" s="38"/>
      <c r="BN217" s="38"/>
    </row>
    <row r="218" spans="1:66" s="165" customFormat="1" ht="12.95" customHeight="1" x14ac:dyDescent="0.25">
      <c r="A218" s="15" t="s">
        <v>133</v>
      </c>
      <c r="B218" s="15" t="s">
        <v>218</v>
      </c>
      <c r="C218" s="174" t="s">
        <v>265</v>
      </c>
      <c r="D218" s="174"/>
      <c r="E218" s="174" t="s">
        <v>242</v>
      </c>
      <c r="F218" s="22" t="s">
        <v>251</v>
      </c>
      <c r="G218" s="22" t="s">
        <v>252</v>
      </c>
      <c r="H218" s="22" t="s">
        <v>252</v>
      </c>
      <c r="I218" s="23" t="s">
        <v>120</v>
      </c>
      <c r="J218" s="23"/>
      <c r="K218" s="23"/>
      <c r="L218" s="22">
        <v>100</v>
      </c>
      <c r="M218" s="5">
        <v>230000000</v>
      </c>
      <c r="N218" s="5" t="s">
        <v>137</v>
      </c>
      <c r="O218" s="5" t="s">
        <v>239</v>
      </c>
      <c r="P218" s="23" t="s">
        <v>125</v>
      </c>
      <c r="Q218" s="24">
        <v>230000000</v>
      </c>
      <c r="R218" s="25" t="s">
        <v>266</v>
      </c>
      <c r="S218" s="25"/>
      <c r="T218" s="23"/>
      <c r="U218" s="5" t="s">
        <v>126</v>
      </c>
      <c r="V218" s="23" t="s">
        <v>127</v>
      </c>
      <c r="W218" s="23">
        <v>0</v>
      </c>
      <c r="X218" s="23">
        <v>100</v>
      </c>
      <c r="Y218" s="23">
        <v>0</v>
      </c>
      <c r="Z218" s="39"/>
      <c r="AA218" s="5" t="s">
        <v>138</v>
      </c>
      <c r="AB218" s="26"/>
      <c r="AC218" s="26"/>
      <c r="AD218" s="26">
        <v>298980990</v>
      </c>
      <c r="AE218" s="26">
        <v>334858708.80000001</v>
      </c>
      <c r="AF218" s="26"/>
      <c r="AG218" s="26"/>
      <c r="AH218" s="26">
        <v>298980990</v>
      </c>
      <c r="AI218" s="26">
        <v>334858708.80000001</v>
      </c>
      <c r="AJ218" s="19"/>
      <c r="AK218" s="19"/>
      <c r="AL218" s="19">
        <v>298980990</v>
      </c>
      <c r="AM218" s="19">
        <v>334858708.80000001</v>
      </c>
      <c r="AN218" s="19">
        <v>0</v>
      </c>
      <c r="AO218" s="19">
        <v>0</v>
      </c>
      <c r="AP218" s="19">
        <v>0</v>
      </c>
      <c r="AQ218" s="19">
        <v>0</v>
      </c>
      <c r="AR218" s="19">
        <v>0</v>
      </c>
      <c r="AS218" s="19">
        <v>0</v>
      </c>
      <c r="AT218" s="19">
        <v>0</v>
      </c>
      <c r="AU218" s="19">
        <v>0</v>
      </c>
      <c r="AV218" s="41"/>
      <c r="AW218" s="41"/>
      <c r="AX218" s="41">
        <v>0</v>
      </c>
      <c r="AY218" s="9" t="s">
        <v>129</v>
      </c>
      <c r="AZ218" s="1" t="s">
        <v>267</v>
      </c>
      <c r="BA218" s="2" t="s">
        <v>268</v>
      </c>
      <c r="BB218" s="5"/>
      <c r="BC218" s="5"/>
      <c r="BD218" s="5"/>
      <c r="BE218" s="5"/>
      <c r="BF218" s="5"/>
      <c r="BG218" s="5"/>
      <c r="BH218" s="5"/>
      <c r="BI218" s="5"/>
      <c r="BJ218" s="167"/>
      <c r="BK218" s="27"/>
    </row>
    <row r="219" spans="1:66" s="165" customFormat="1" ht="12.95" customHeight="1" x14ac:dyDescent="0.25">
      <c r="A219" s="15" t="s">
        <v>133</v>
      </c>
      <c r="B219" s="15" t="s">
        <v>218</v>
      </c>
      <c r="C219" s="174" t="s">
        <v>895</v>
      </c>
      <c r="D219" s="174"/>
      <c r="E219" s="174" t="s">
        <v>242</v>
      </c>
      <c r="F219" s="22" t="s">
        <v>251</v>
      </c>
      <c r="G219" s="22" t="s">
        <v>252</v>
      </c>
      <c r="H219" s="22" t="s">
        <v>252</v>
      </c>
      <c r="I219" s="23" t="s">
        <v>120</v>
      </c>
      <c r="J219" s="23"/>
      <c r="K219" s="23"/>
      <c r="L219" s="22">
        <v>100</v>
      </c>
      <c r="M219" s="5">
        <v>230000000</v>
      </c>
      <c r="N219" s="5" t="s">
        <v>137</v>
      </c>
      <c r="O219" s="5" t="s">
        <v>239</v>
      </c>
      <c r="P219" s="23" t="s">
        <v>125</v>
      </c>
      <c r="Q219" s="24">
        <v>230000000</v>
      </c>
      <c r="R219" s="25" t="s">
        <v>266</v>
      </c>
      <c r="S219" s="25"/>
      <c r="T219" s="23"/>
      <c r="U219" s="5" t="s">
        <v>126</v>
      </c>
      <c r="V219" s="23" t="s">
        <v>127</v>
      </c>
      <c r="W219" s="23">
        <v>0</v>
      </c>
      <c r="X219" s="23">
        <v>100</v>
      </c>
      <c r="Y219" s="23">
        <v>0</v>
      </c>
      <c r="Z219" s="39"/>
      <c r="AA219" s="5" t="s">
        <v>138</v>
      </c>
      <c r="AB219" s="26"/>
      <c r="AC219" s="26"/>
      <c r="AD219" s="295">
        <f>298980990-68968842</f>
        <v>230012148</v>
      </c>
      <c r="AE219" s="296">
        <f t="shared" ref="AE219" si="156">AD219*1.12</f>
        <v>257613605.76000002</v>
      </c>
      <c r="AF219" s="295"/>
      <c r="AG219" s="295"/>
      <c r="AH219" s="295">
        <v>298980990</v>
      </c>
      <c r="AI219" s="295">
        <v>334858708.80000001</v>
      </c>
      <c r="AJ219" s="19"/>
      <c r="AK219" s="19"/>
      <c r="AL219" s="19">
        <v>298980990</v>
      </c>
      <c r="AM219" s="19">
        <v>334858708.80000001</v>
      </c>
      <c r="AN219" s="19">
        <v>0</v>
      </c>
      <c r="AO219" s="19">
        <v>0</v>
      </c>
      <c r="AP219" s="19">
        <v>0</v>
      </c>
      <c r="AQ219" s="19">
        <v>0</v>
      </c>
      <c r="AR219" s="19">
        <v>0</v>
      </c>
      <c r="AS219" s="19">
        <v>0</v>
      </c>
      <c r="AT219" s="19">
        <v>0</v>
      </c>
      <c r="AU219" s="19">
        <v>0</v>
      </c>
      <c r="AV219" s="19"/>
      <c r="AW219" s="41">
        <f>Z219+AD219+AH219+AL219+AP219</f>
        <v>827974128</v>
      </c>
      <c r="AX219" s="19">
        <f>AW219*1.12</f>
        <v>927331023.36000013</v>
      </c>
      <c r="AY219" s="9" t="s">
        <v>129</v>
      </c>
      <c r="AZ219" s="1" t="s">
        <v>267</v>
      </c>
      <c r="BA219" s="2" t="s">
        <v>268</v>
      </c>
      <c r="BB219" s="5"/>
      <c r="BC219" s="5"/>
      <c r="BD219" s="5"/>
      <c r="BE219" s="5"/>
      <c r="BF219" s="5"/>
      <c r="BG219" s="5"/>
      <c r="BH219" s="5"/>
      <c r="BI219" s="5"/>
      <c r="BJ219" s="167"/>
      <c r="BK219" s="27" t="s">
        <v>892</v>
      </c>
      <c r="BM219" s="38"/>
      <c r="BN219" s="38"/>
    </row>
    <row r="220" spans="1:66" s="165" customFormat="1" ht="12.95" customHeight="1" x14ac:dyDescent="0.25">
      <c r="A220" s="15" t="s">
        <v>133</v>
      </c>
      <c r="B220" s="15" t="s">
        <v>218</v>
      </c>
      <c r="C220" s="174" t="s">
        <v>269</v>
      </c>
      <c r="D220" s="174"/>
      <c r="E220" s="174" t="s">
        <v>270</v>
      </c>
      <c r="F220" s="22" t="s">
        <v>251</v>
      </c>
      <c r="G220" s="22" t="s">
        <v>252</v>
      </c>
      <c r="H220" s="22" t="s">
        <v>252</v>
      </c>
      <c r="I220" s="23" t="s">
        <v>120</v>
      </c>
      <c r="J220" s="23"/>
      <c r="K220" s="23"/>
      <c r="L220" s="22">
        <v>100</v>
      </c>
      <c r="M220" s="5">
        <v>230000000</v>
      </c>
      <c r="N220" s="5" t="s">
        <v>137</v>
      </c>
      <c r="O220" s="5" t="s">
        <v>239</v>
      </c>
      <c r="P220" s="23" t="s">
        <v>125</v>
      </c>
      <c r="Q220" s="24">
        <v>230000000</v>
      </c>
      <c r="R220" s="25" t="s">
        <v>174</v>
      </c>
      <c r="S220" s="25"/>
      <c r="T220" s="23"/>
      <c r="U220" s="5" t="s">
        <v>126</v>
      </c>
      <c r="V220" s="23" t="s">
        <v>127</v>
      </c>
      <c r="W220" s="23">
        <v>0</v>
      </c>
      <c r="X220" s="23">
        <v>100</v>
      </c>
      <c r="Y220" s="23">
        <v>0</v>
      </c>
      <c r="Z220" s="39"/>
      <c r="AA220" s="5" t="s">
        <v>138</v>
      </c>
      <c r="AB220" s="26"/>
      <c r="AC220" s="26"/>
      <c r="AD220" s="26">
        <v>244204314</v>
      </c>
      <c r="AE220" s="26">
        <v>273508831.68000001</v>
      </c>
      <c r="AF220" s="26"/>
      <c r="AG220" s="26"/>
      <c r="AH220" s="26">
        <v>244204314</v>
      </c>
      <c r="AI220" s="26">
        <v>273508831.68000001</v>
      </c>
      <c r="AJ220" s="19"/>
      <c r="AK220" s="19"/>
      <c r="AL220" s="19">
        <v>244204314</v>
      </c>
      <c r="AM220" s="19">
        <v>273508831.68000001</v>
      </c>
      <c r="AN220" s="19">
        <v>0</v>
      </c>
      <c r="AO220" s="19">
        <v>0</v>
      </c>
      <c r="AP220" s="19">
        <v>0</v>
      </c>
      <c r="AQ220" s="19">
        <v>0</v>
      </c>
      <c r="AR220" s="19">
        <v>0</v>
      </c>
      <c r="AS220" s="19">
        <v>0</v>
      </c>
      <c r="AT220" s="19">
        <v>0</v>
      </c>
      <c r="AU220" s="19">
        <v>0</v>
      </c>
      <c r="AV220" s="41"/>
      <c r="AW220" s="41">
        <v>0</v>
      </c>
      <c r="AX220" s="41">
        <f t="shared" si="152"/>
        <v>0</v>
      </c>
      <c r="AY220" s="12" t="s">
        <v>129</v>
      </c>
      <c r="AZ220" s="1" t="s">
        <v>271</v>
      </c>
      <c r="BA220" s="1" t="s">
        <v>272</v>
      </c>
      <c r="BB220" s="5"/>
      <c r="BC220" s="5"/>
      <c r="BD220" s="5"/>
      <c r="BE220" s="5"/>
      <c r="BF220" s="5"/>
      <c r="BG220" s="5"/>
      <c r="BH220" s="5"/>
      <c r="BI220" s="5"/>
      <c r="BJ220" s="167"/>
      <c r="BK220" s="27" t="s">
        <v>375</v>
      </c>
    </row>
    <row r="221" spans="1:66" s="165" customFormat="1" ht="12.95" customHeight="1" x14ac:dyDescent="0.25">
      <c r="A221" s="15" t="s">
        <v>133</v>
      </c>
      <c r="B221" s="15" t="s">
        <v>218</v>
      </c>
      <c r="C221" s="174" t="s">
        <v>273</v>
      </c>
      <c r="D221" s="174"/>
      <c r="E221" s="174" t="s">
        <v>274</v>
      </c>
      <c r="F221" s="22" t="s">
        <v>275</v>
      </c>
      <c r="G221" s="22" t="s">
        <v>276</v>
      </c>
      <c r="H221" s="22" t="s">
        <v>276</v>
      </c>
      <c r="I221" s="23" t="s">
        <v>120</v>
      </c>
      <c r="J221" s="23"/>
      <c r="K221" s="23"/>
      <c r="L221" s="22">
        <v>100</v>
      </c>
      <c r="M221" s="5">
        <v>230000000</v>
      </c>
      <c r="N221" s="5" t="s">
        <v>137</v>
      </c>
      <c r="O221" s="5" t="s">
        <v>239</v>
      </c>
      <c r="P221" s="23" t="s">
        <v>125</v>
      </c>
      <c r="Q221" s="24">
        <v>230000000</v>
      </c>
      <c r="R221" s="25" t="s">
        <v>145</v>
      </c>
      <c r="S221" s="25"/>
      <c r="T221" s="23"/>
      <c r="U221" s="5" t="s">
        <v>126</v>
      </c>
      <c r="V221" s="23" t="s">
        <v>127</v>
      </c>
      <c r="W221" s="23">
        <v>0</v>
      </c>
      <c r="X221" s="23">
        <v>100</v>
      </c>
      <c r="Y221" s="23">
        <v>0</v>
      </c>
      <c r="Z221" s="39"/>
      <c r="AA221" s="5" t="s">
        <v>138</v>
      </c>
      <c r="AB221" s="26"/>
      <c r="AC221" s="26"/>
      <c r="AD221" s="26">
        <v>522385633</v>
      </c>
      <c r="AE221" s="26">
        <v>585071908.96000004</v>
      </c>
      <c r="AF221" s="26"/>
      <c r="AG221" s="26"/>
      <c r="AH221" s="26">
        <v>522385633</v>
      </c>
      <c r="AI221" s="26">
        <v>585071908.96000004</v>
      </c>
      <c r="AJ221" s="19"/>
      <c r="AK221" s="19"/>
      <c r="AL221" s="19">
        <v>522385633</v>
      </c>
      <c r="AM221" s="19">
        <v>585071908.96000004</v>
      </c>
      <c r="AN221" s="19">
        <v>0</v>
      </c>
      <c r="AO221" s="19">
        <v>0</v>
      </c>
      <c r="AP221" s="19">
        <v>0</v>
      </c>
      <c r="AQ221" s="19">
        <v>0</v>
      </c>
      <c r="AR221" s="19">
        <v>0</v>
      </c>
      <c r="AS221" s="19">
        <v>0</v>
      </c>
      <c r="AT221" s="19">
        <v>0</v>
      </c>
      <c r="AU221" s="19">
        <v>0</v>
      </c>
      <c r="AV221" s="41"/>
      <c r="AW221" s="41">
        <v>0</v>
      </c>
      <c r="AX221" s="41">
        <f t="shared" si="152"/>
        <v>0</v>
      </c>
      <c r="AY221" s="9" t="s">
        <v>129</v>
      </c>
      <c r="AZ221" s="1" t="s">
        <v>277</v>
      </c>
      <c r="BA221" s="1" t="s">
        <v>278</v>
      </c>
      <c r="BB221" s="5"/>
      <c r="BC221" s="5"/>
      <c r="BD221" s="5"/>
      <c r="BE221" s="5"/>
      <c r="BF221" s="5"/>
      <c r="BG221" s="5"/>
      <c r="BH221" s="5"/>
      <c r="BI221" s="5"/>
      <c r="BJ221" s="167"/>
      <c r="BK221" s="27"/>
    </row>
    <row r="222" spans="1:66" s="165" customFormat="1" ht="12.95" customHeight="1" x14ac:dyDescent="0.25">
      <c r="A222" s="15" t="s">
        <v>133</v>
      </c>
      <c r="B222" s="15" t="s">
        <v>218</v>
      </c>
      <c r="C222" s="178" t="s">
        <v>901</v>
      </c>
      <c r="D222" s="4"/>
      <c r="E222" s="4"/>
      <c r="F222" s="22" t="s">
        <v>275</v>
      </c>
      <c r="G222" s="22" t="s">
        <v>276</v>
      </c>
      <c r="H222" s="22" t="s">
        <v>276</v>
      </c>
      <c r="I222" s="23" t="s">
        <v>120</v>
      </c>
      <c r="J222" s="297"/>
      <c r="K222" s="297"/>
      <c r="L222" s="22">
        <v>100</v>
      </c>
      <c r="M222" s="5">
        <v>230000000</v>
      </c>
      <c r="N222" s="5" t="s">
        <v>137</v>
      </c>
      <c r="O222" s="5" t="s">
        <v>239</v>
      </c>
      <c r="P222" s="23" t="s">
        <v>125</v>
      </c>
      <c r="Q222" s="24">
        <v>230000000</v>
      </c>
      <c r="R222" s="25" t="s">
        <v>145</v>
      </c>
      <c r="S222" s="25"/>
      <c r="T222" s="23"/>
      <c r="U222" s="5" t="s">
        <v>126</v>
      </c>
      <c r="V222" s="23" t="s">
        <v>127</v>
      </c>
      <c r="W222" s="23">
        <v>0</v>
      </c>
      <c r="X222" s="23">
        <v>100</v>
      </c>
      <c r="Y222" s="23">
        <v>0</v>
      </c>
      <c r="Z222" s="39"/>
      <c r="AA222" s="5" t="s">
        <v>138</v>
      </c>
      <c r="AB222" s="26"/>
      <c r="AC222" s="26"/>
      <c r="AD222" s="26">
        <f>522385633-32193173</f>
        <v>490192460</v>
      </c>
      <c r="AE222" s="296">
        <f t="shared" ref="AE222" si="157">AD222*1.12</f>
        <v>549015555.20000005</v>
      </c>
      <c r="AF222" s="295"/>
      <c r="AG222" s="295"/>
      <c r="AH222" s="26">
        <v>522385633</v>
      </c>
      <c r="AI222" s="26">
        <v>585071908.96000004</v>
      </c>
      <c r="AJ222" s="19"/>
      <c r="AK222" s="19"/>
      <c r="AL222" s="19">
        <v>522385633</v>
      </c>
      <c r="AM222" s="19">
        <v>585071908.96000004</v>
      </c>
      <c r="AN222" s="19"/>
      <c r="AO222" s="19"/>
      <c r="AP222" s="19"/>
      <c r="AQ222" s="19"/>
      <c r="AR222" s="19"/>
      <c r="AS222" s="19"/>
      <c r="AT222" s="19"/>
      <c r="AU222" s="19"/>
      <c r="AV222" s="19"/>
      <c r="AW222" s="41">
        <f>Z222+AD222+AH222+AL222+AP222</f>
        <v>1534963726</v>
      </c>
      <c r="AX222" s="19">
        <f>AW222*1.12</f>
        <v>1719159373.1200001</v>
      </c>
      <c r="AY222" s="9" t="s">
        <v>129</v>
      </c>
      <c r="AZ222" s="1" t="s">
        <v>277</v>
      </c>
      <c r="BA222" s="1" t="s">
        <v>278</v>
      </c>
      <c r="BB222" s="5"/>
      <c r="BC222" s="5"/>
      <c r="BD222" s="5"/>
      <c r="BE222" s="5"/>
      <c r="BF222" s="5"/>
      <c r="BG222" s="5"/>
      <c r="BH222" s="5"/>
      <c r="BI222" s="5"/>
      <c r="BJ222" s="167"/>
      <c r="BK222" s="27" t="s">
        <v>892</v>
      </c>
      <c r="BM222" s="38"/>
      <c r="BN222" s="38"/>
    </row>
    <row r="223" spans="1:66" s="165" customFormat="1" ht="12.95" customHeight="1" x14ac:dyDescent="0.25">
      <c r="A223" s="15" t="s">
        <v>133</v>
      </c>
      <c r="B223" s="15" t="s">
        <v>218</v>
      </c>
      <c r="C223" s="174" t="s">
        <v>279</v>
      </c>
      <c r="D223" s="174"/>
      <c r="E223" s="174" t="s">
        <v>273</v>
      </c>
      <c r="F223" s="22" t="s">
        <v>275</v>
      </c>
      <c r="G223" s="22" t="s">
        <v>276</v>
      </c>
      <c r="H223" s="22" t="s">
        <v>276</v>
      </c>
      <c r="I223" s="23" t="s">
        <v>120</v>
      </c>
      <c r="J223" s="23"/>
      <c r="K223" s="23"/>
      <c r="L223" s="22">
        <v>100</v>
      </c>
      <c r="M223" s="5">
        <v>230000000</v>
      </c>
      <c r="N223" s="5" t="s">
        <v>137</v>
      </c>
      <c r="O223" s="5" t="s">
        <v>239</v>
      </c>
      <c r="P223" s="23" t="s">
        <v>125</v>
      </c>
      <c r="Q223" s="24">
        <v>230000000</v>
      </c>
      <c r="R223" s="25" t="s">
        <v>257</v>
      </c>
      <c r="S223" s="25"/>
      <c r="T223" s="23"/>
      <c r="U223" s="5" t="s">
        <v>126</v>
      </c>
      <c r="V223" s="23" t="s">
        <v>127</v>
      </c>
      <c r="W223" s="23">
        <v>0</v>
      </c>
      <c r="X223" s="23">
        <v>100</v>
      </c>
      <c r="Y223" s="23">
        <v>0</v>
      </c>
      <c r="Z223" s="39"/>
      <c r="AA223" s="5" t="s">
        <v>138</v>
      </c>
      <c r="AB223" s="26"/>
      <c r="AC223" s="26"/>
      <c r="AD223" s="26">
        <v>855214259.99999964</v>
      </c>
      <c r="AE223" s="26">
        <v>957839971.19999969</v>
      </c>
      <c r="AF223" s="26"/>
      <c r="AG223" s="26"/>
      <c r="AH223" s="26">
        <v>855214259.99999964</v>
      </c>
      <c r="AI223" s="26">
        <v>957839971.19999969</v>
      </c>
      <c r="AJ223" s="19"/>
      <c r="AK223" s="19"/>
      <c r="AL223" s="19">
        <v>855214259.99999964</v>
      </c>
      <c r="AM223" s="19">
        <v>957839971.19999969</v>
      </c>
      <c r="AN223" s="19">
        <v>0</v>
      </c>
      <c r="AO223" s="19">
        <v>0</v>
      </c>
      <c r="AP223" s="19">
        <v>0</v>
      </c>
      <c r="AQ223" s="19">
        <v>0</v>
      </c>
      <c r="AR223" s="19">
        <v>0</v>
      </c>
      <c r="AS223" s="19">
        <v>0</v>
      </c>
      <c r="AT223" s="19">
        <v>0</v>
      </c>
      <c r="AU223" s="19">
        <v>0</v>
      </c>
      <c r="AV223" s="41"/>
      <c r="AW223" s="41">
        <v>0</v>
      </c>
      <c r="AX223" s="41">
        <f t="shared" si="152"/>
        <v>0</v>
      </c>
      <c r="AY223" s="9" t="s">
        <v>129</v>
      </c>
      <c r="AZ223" s="1" t="s">
        <v>280</v>
      </c>
      <c r="BA223" s="1" t="s">
        <v>281</v>
      </c>
      <c r="BB223" s="5"/>
      <c r="BC223" s="5"/>
      <c r="BD223" s="5"/>
      <c r="BE223" s="5"/>
      <c r="BF223" s="5"/>
      <c r="BG223" s="5"/>
      <c r="BH223" s="5"/>
      <c r="BI223" s="5"/>
      <c r="BJ223" s="167"/>
      <c r="BK223" s="27"/>
    </row>
    <row r="224" spans="1:66" s="165" customFormat="1" ht="12.95" customHeight="1" x14ac:dyDescent="0.25">
      <c r="A224" s="15" t="s">
        <v>133</v>
      </c>
      <c r="B224" s="15" t="s">
        <v>218</v>
      </c>
      <c r="C224" s="174" t="s">
        <v>897</v>
      </c>
      <c r="D224" s="174"/>
      <c r="E224" s="174" t="s">
        <v>273</v>
      </c>
      <c r="F224" s="22" t="s">
        <v>275</v>
      </c>
      <c r="G224" s="22" t="s">
        <v>276</v>
      </c>
      <c r="H224" s="22" t="s">
        <v>276</v>
      </c>
      <c r="I224" s="23" t="s">
        <v>120</v>
      </c>
      <c r="J224" s="23"/>
      <c r="K224" s="23"/>
      <c r="L224" s="22">
        <v>100</v>
      </c>
      <c r="M224" s="5">
        <v>230000000</v>
      </c>
      <c r="N224" s="5" t="s">
        <v>137</v>
      </c>
      <c r="O224" s="5" t="s">
        <v>239</v>
      </c>
      <c r="P224" s="23" t="s">
        <v>125</v>
      </c>
      <c r="Q224" s="24">
        <v>230000000</v>
      </c>
      <c r="R224" s="25" t="s">
        <v>257</v>
      </c>
      <c r="S224" s="25"/>
      <c r="T224" s="23"/>
      <c r="U224" s="5" t="s">
        <v>126</v>
      </c>
      <c r="V224" s="23" t="s">
        <v>127</v>
      </c>
      <c r="W224" s="23">
        <v>0</v>
      </c>
      <c r="X224" s="23">
        <v>100</v>
      </c>
      <c r="Y224" s="23">
        <v>0</v>
      </c>
      <c r="Z224" s="39"/>
      <c r="AA224" s="5" t="s">
        <v>138</v>
      </c>
      <c r="AB224" s="26"/>
      <c r="AC224" s="26"/>
      <c r="AD224" s="295">
        <f>855214260+1451300</f>
        <v>856665560</v>
      </c>
      <c r="AE224" s="296">
        <f t="shared" ref="AE224" si="158">AD224*1.12</f>
        <v>959465427.20000005</v>
      </c>
      <c r="AF224" s="26"/>
      <c r="AG224" s="26"/>
      <c r="AH224" s="26">
        <v>855214259.99999964</v>
      </c>
      <c r="AI224" s="295">
        <v>957839971.19999969</v>
      </c>
      <c r="AJ224" s="19"/>
      <c r="AK224" s="19"/>
      <c r="AL224" s="19">
        <v>855214259.99999964</v>
      </c>
      <c r="AM224" s="19">
        <v>957839971.19999969</v>
      </c>
      <c r="AN224" s="19">
        <v>0</v>
      </c>
      <c r="AO224" s="19">
        <v>0</v>
      </c>
      <c r="AP224" s="19">
        <v>0</v>
      </c>
      <c r="AQ224" s="19">
        <v>0</v>
      </c>
      <c r="AR224" s="19">
        <v>0</v>
      </c>
      <c r="AS224" s="19">
        <v>0</v>
      </c>
      <c r="AT224" s="19">
        <v>0</v>
      </c>
      <c r="AU224" s="19">
        <v>0</v>
      </c>
      <c r="AV224" s="19"/>
      <c r="AW224" s="19">
        <f>Z224+AD224+AH224+AL224+AP224</f>
        <v>2567094079.999999</v>
      </c>
      <c r="AX224" s="19">
        <f>AW224*1.12</f>
        <v>2875145369.5999994</v>
      </c>
      <c r="AY224" s="19" t="s">
        <v>129</v>
      </c>
      <c r="AZ224" s="41" t="s">
        <v>280</v>
      </c>
      <c r="BA224" s="41" t="s">
        <v>281</v>
      </c>
      <c r="BB224" s="41"/>
      <c r="BC224" s="9"/>
      <c r="BD224" s="1"/>
      <c r="BE224" s="1"/>
      <c r="BF224" s="5"/>
      <c r="BG224" s="5"/>
      <c r="BH224" s="5"/>
      <c r="BI224" s="5"/>
      <c r="BJ224" s="5"/>
      <c r="BK224" s="167" t="s">
        <v>898</v>
      </c>
      <c r="BL224" s="38"/>
      <c r="BM224" s="38"/>
      <c r="BN224" s="38"/>
    </row>
    <row r="225" spans="1:66" s="165" customFormat="1" ht="12.95" customHeight="1" x14ac:dyDescent="0.25">
      <c r="A225" s="15" t="s">
        <v>133</v>
      </c>
      <c r="B225" s="15" t="s">
        <v>218</v>
      </c>
      <c r="C225" s="174" t="s">
        <v>270</v>
      </c>
      <c r="D225" s="174"/>
      <c r="E225" s="174" t="s">
        <v>279</v>
      </c>
      <c r="F225" s="22" t="s">
        <v>275</v>
      </c>
      <c r="G225" s="22" t="s">
        <v>276</v>
      </c>
      <c r="H225" s="22" t="s">
        <v>276</v>
      </c>
      <c r="I225" s="23" t="s">
        <v>120</v>
      </c>
      <c r="J225" s="23"/>
      <c r="K225" s="23"/>
      <c r="L225" s="22">
        <v>100</v>
      </c>
      <c r="M225" s="5">
        <v>230000000</v>
      </c>
      <c r="N225" s="5" t="s">
        <v>137</v>
      </c>
      <c r="O225" s="5" t="s">
        <v>239</v>
      </c>
      <c r="P225" s="23" t="s">
        <v>125</v>
      </c>
      <c r="Q225" s="24">
        <v>230000000</v>
      </c>
      <c r="R225" s="25" t="s">
        <v>262</v>
      </c>
      <c r="S225" s="25"/>
      <c r="T225" s="23"/>
      <c r="U225" s="5" t="s">
        <v>126</v>
      </c>
      <c r="V225" s="23" t="s">
        <v>127</v>
      </c>
      <c r="W225" s="23">
        <v>0</v>
      </c>
      <c r="X225" s="23">
        <v>100</v>
      </c>
      <c r="Y225" s="23">
        <v>0</v>
      </c>
      <c r="Z225" s="39"/>
      <c r="AA225" s="5" t="s">
        <v>138</v>
      </c>
      <c r="AB225" s="26"/>
      <c r="AC225" s="26"/>
      <c r="AD225" s="26">
        <v>302011129.00000006</v>
      </c>
      <c r="AE225" s="26">
        <v>338252464.48000008</v>
      </c>
      <c r="AF225" s="26"/>
      <c r="AG225" s="26"/>
      <c r="AH225" s="26">
        <v>302011129.00000006</v>
      </c>
      <c r="AI225" s="26">
        <v>338252464.48000008</v>
      </c>
      <c r="AJ225" s="19"/>
      <c r="AK225" s="19"/>
      <c r="AL225" s="19">
        <v>302011129.00000006</v>
      </c>
      <c r="AM225" s="19">
        <v>338252464.48000008</v>
      </c>
      <c r="AN225" s="19">
        <v>0</v>
      </c>
      <c r="AO225" s="19">
        <v>0</v>
      </c>
      <c r="AP225" s="19">
        <v>0</v>
      </c>
      <c r="AQ225" s="19">
        <v>0</v>
      </c>
      <c r="AR225" s="19">
        <v>0</v>
      </c>
      <c r="AS225" s="19">
        <v>0</v>
      </c>
      <c r="AT225" s="19">
        <v>0</v>
      </c>
      <c r="AU225" s="19">
        <v>0</v>
      </c>
      <c r="AV225" s="41"/>
      <c r="AW225" s="41"/>
      <c r="AX225" s="41">
        <f t="shared" si="152"/>
        <v>0</v>
      </c>
      <c r="AY225" s="9" t="s">
        <v>129</v>
      </c>
      <c r="AZ225" s="1" t="s">
        <v>282</v>
      </c>
      <c r="BA225" s="1" t="s">
        <v>283</v>
      </c>
      <c r="BB225" s="5"/>
      <c r="BC225" s="5"/>
      <c r="BD225" s="5"/>
      <c r="BE225" s="5"/>
      <c r="BF225" s="5"/>
      <c r="BG225" s="5"/>
      <c r="BH225" s="5"/>
      <c r="BI225" s="5"/>
      <c r="BJ225" s="167"/>
      <c r="BK225" s="27"/>
    </row>
    <row r="226" spans="1:66" s="165" customFormat="1" ht="12.95" customHeight="1" x14ac:dyDescent="0.25">
      <c r="A226" s="15" t="s">
        <v>133</v>
      </c>
      <c r="B226" s="15" t="s">
        <v>218</v>
      </c>
      <c r="C226" s="4" t="s">
        <v>900</v>
      </c>
      <c r="D226" s="4"/>
      <c r="E226" s="4"/>
      <c r="F226" s="22" t="s">
        <v>275</v>
      </c>
      <c r="G226" s="22" t="s">
        <v>276</v>
      </c>
      <c r="H226" s="22" t="s">
        <v>276</v>
      </c>
      <c r="I226" s="23" t="s">
        <v>120</v>
      </c>
      <c r="J226" s="23"/>
      <c r="K226" s="23"/>
      <c r="L226" s="22">
        <v>100</v>
      </c>
      <c r="M226" s="5">
        <v>230000000</v>
      </c>
      <c r="N226" s="5" t="s">
        <v>137</v>
      </c>
      <c r="O226" s="5" t="s">
        <v>239</v>
      </c>
      <c r="P226" s="23" t="s">
        <v>125</v>
      </c>
      <c r="Q226" s="24">
        <v>230000000</v>
      </c>
      <c r="R226" s="25" t="s">
        <v>262</v>
      </c>
      <c r="S226" s="25"/>
      <c r="T226" s="23"/>
      <c r="U226" s="5" t="s">
        <v>126</v>
      </c>
      <c r="V226" s="23" t="s">
        <v>127</v>
      </c>
      <c r="W226" s="23">
        <v>0</v>
      </c>
      <c r="X226" s="23">
        <v>100</v>
      </c>
      <c r="Y226" s="23">
        <v>0</v>
      </c>
      <c r="Z226" s="39"/>
      <c r="AA226" s="5" t="s">
        <v>138</v>
      </c>
      <c r="AB226" s="26"/>
      <c r="AC226" s="26"/>
      <c r="AD226" s="26">
        <f>302011129-41975522</f>
        <v>260035607</v>
      </c>
      <c r="AE226" s="296">
        <f t="shared" ref="AE226" si="159">AD226*1.12</f>
        <v>291239879.84000003</v>
      </c>
      <c r="AF226" s="295"/>
      <c r="AG226" s="295"/>
      <c r="AH226" s="26">
        <v>302011129.00000006</v>
      </c>
      <c r="AI226" s="26">
        <v>338252464.48000008</v>
      </c>
      <c r="AJ226" s="19"/>
      <c r="AK226" s="19"/>
      <c r="AL226" s="19">
        <v>302011129.00000006</v>
      </c>
      <c r="AM226" s="19">
        <v>338252464.48000008</v>
      </c>
      <c r="AN226" s="19"/>
      <c r="AO226" s="19"/>
      <c r="AP226" s="19"/>
      <c r="AQ226" s="19"/>
      <c r="AR226" s="19"/>
      <c r="AS226" s="19"/>
      <c r="AT226" s="19"/>
      <c r="AU226" s="19"/>
      <c r="AV226" s="19"/>
      <c r="AW226" s="19">
        <f>Z226+AD226+AH226+AL226+AP226</f>
        <v>864057865</v>
      </c>
      <c r="AX226" s="19">
        <f>AW226*1.12</f>
        <v>967744808.80000007</v>
      </c>
      <c r="AY226" s="19" t="s">
        <v>129</v>
      </c>
      <c r="AZ226" s="41" t="s">
        <v>282</v>
      </c>
      <c r="BA226" s="41" t="s">
        <v>283</v>
      </c>
      <c r="BB226" s="41"/>
      <c r="BC226" s="9"/>
      <c r="BD226" s="1"/>
      <c r="BE226" s="1"/>
      <c r="BF226" s="5"/>
      <c r="BG226" s="5"/>
      <c r="BH226" s="5"/>
      <c r="BI226" s="5"/>
      <c r="BJ226" s="5"/>
      <c r="BK226" s="167" t="s">
        <v>892</v>
      </c>
      <c r="BL226" s="38"/>
      <c r="BM226" s="38"/>
      <c r="BN226" s="38"/>
    </row>
    <row r="227" spans="1:66" s="165" customFormat="1" ht="12.95" customHeight="1" x14ac:dyDescent="0.25">
      <c r="A227" s="15" t="s">
        <v>133</v>
      </c>
      <c r="B227" s="15" t="s">
        <v>218</v>
      </c>
      <c r="C227" s="174" t="s">
        <v>274</v>
      </c>
      <c r="D227" s="174"/>
      <c r="E227" s="174" t="s">
        <v>284</v>
      </c>
      <c r="F227" s="22" t="s">
        <v>275</v>
      </c>
      <c r="G227" s="22" t="s">
        <v>276</v>
      </c>
      <c r="H227" s="22" t="s">
        <v>276</v>
      </c>
      <c r="I227" s="23" t="s">
        <v>120</v>
      </c>
      <c r="J227" s="23"/>
      <c r="K227" s="23"/>
      <c r="L227" s="22">
        <v>100</v>
      </c>
      <c r="M227" s="5">
        <v>230000000</v>
      </c>
      <c r="N227" s="5" t="s">
        <v>137</v>
      </c>
      <c r="O227" s="5" t="s">
        <v>239</v>
      </c>
      <c r="P227" s="23" t="s">
        <v>125</v>
      </c>
      <c r="Q227" s="24">
        <v>230000000</v>
      </c>
      <c r="R227" s="25" t="s">
        <v>266</v>
      </c>
      <c r="S227" s="25"/>
      <c r="T227" s="23"/>
      <c r="U227" s="5" t="s">
        <v>126</v>
      </c>
      <c r="V227" s="23" t="s">
        <v>127</v>
      </c>
      <c r="W227" s="23">
        <v>0</v>
      </c>
      <c r="X227" s="23">
        <v>100</v>
      </c>
      <c r="Y227" s="23">
        <v>0</v>
      </c>
      <c r="Z227" s="39"/>
      <c r="AA227" s="5" t="s">
        <v>138</v>
      </c>
      <c r="AB227" s="26"/>
      <c r="AC227" s="26"/>
      <c r="AD227" s="26">
        <v>222408390</v>
      </c>
      <c r="AE227" s="26">
        <v>249097396.80000001</v>
      </c>
      <c r="AF227" s="26"/>
      <c r="AG227" s="26"/>
      <c r="AH227" s="26">
        <v>222408390</v>
      </c>
      <c r="AI227" s="26">
        <v>249097396.80000001</v>
      </c>
      <c r="AJ227" s="19"/>
      <c r="AK227" s="19"/>
      <c r="AL227" s="19">
        <v>222408390</v>
      </c>
      <c r="AM227" s="19">
        <v>249097396.80000001</v>
      </c>
      <c r="AN227" s="19">
        <v>0</v>
      </c>
      <c r="AO227" s="19">
        <v>0</v>
      </c>
      <c r="AP227" s="19">
        <v>0</v>
      </c>
      <c r="AQ227" s="19">
        <v>0</v>
      </c>
      <c r="AR227" s="19">
        <v>0</v>
      </c>
      <c r="AS227" s="19">
        <v>0</v>
      </c>
      <c r="AT227" s="19">
        <v>0</v>
      </c>
      <c r="AU227" s="19">
        <v>0</v>
      </c>
      <c r="AV227" s="41"/>
      <c r="AW227" s="41"/>
      <c r="AX227" s="41">
        <f t="shared" si="152"/>
        <v>0</v>
      </c>
      <c r="AY227" s="9" t="s">
        <v>129</v>
      </c>
      <c r="AZ227" s="1" t="s">
        <v>285</v>
      </c>
      <c r="BA227" s="1" t="s">
        <v>286</v>
      </c>
      <c r="BB227" s="5"/>
      <c r="BC227" s="5"/>
      <c r="BD227" s="5"/>
      <c r="BE227" s="5"/>
      <c r="BF227" s="5"/>
      <c r="BG227" s="5"/>
      <c r="BH227" s="5"/>
      <c r="BI227" s="5"/>
      <c r="BJ227" s="167"/>
      <c r="BK227" s="27"/>
    </row>
    <row r="228" spans="1:66" s="165" customFormat="1" ht="12.95" customHeight="1" x14ac:dyDescent="0.25">
      <c r="A228" s="15" t="s">
        <v>133</v>
      </c>
      <c r="B228" s="15" t="s">
        <v>218</v>
      </c>
      <c r="C228" s="298" t="s">
        <v>899</v>
      </c>
      <c r="D228" s="298"/>
      <c r="E228" s="299" t="s">
        <v>275</v>
      </c>
      <c r="F228" s="299" t="s">
        <v>275</v>
      </c>
      <c r="G228" s="300" t="s">
        <v>276</v>
      </c>
      <c r="H228" s="300" t="s">
        <v>276</v>
      </c>
      <c r="I228" s="180" t="s">
        <v>120</v>
      </c>
      <c r="J228" s="180"/>
      <c r="K228" s="300"/>
      <c r="L228" s="300">
        <v>100</v>
      </c>
      <c r="M228" s="181">
        <v>230000000</v>
      </c>
      <c r="N228" s="181" t="s">
        <v>137</v>
      </c>
      <c r="O228" s="181" t="s">
        <v>239</v>
      </c>
      <c r="P228" s="180" t="s">
        <v>125</v>
      </c>
      <c r="Q228" s="182">
        <v>230000000</v>
      </c>
      <c r="R228" s="183" t="s">
        <v>266</v>
      </c>
      <c r="S228" s="180"/>
      <c r="T228" s="181"/>
      <c r="U228" s="181" t="s">
        <v>126</v>
      </c>
      <c r="V228" s="180" t="s">
        <v>127</v>
      </c>
      <c r="W228" s="180">
        <v>0</v>
      </c>
      <c r="X228" s="180">
        <v>100</v>
      </c>
      <c r="Y228" s="180">
        <v>0</v>
      </c>
      <c r="Z228" s="184"/>
      <c r="AA228" s="181" t="s">
        <v>138</v>
      </c>
      <c r="AB228" s="301"/>
      <c r="AC228" s="301"/>
      <c r="AD228" s="301">
        <f>222408390-11140495</f>
        <v>211267895</v>
      </c>
      <c r="AE228" s="302">
        <f t="shared" ref="AE228" si="160">AD228*1.12</f>
        <v>236620042.40000004</v>
      </c>
      <c r="AF228" s="301"/>
      <c r="AG228" s="301"/>
      <c r="AH228" s="301">
        <v>222408390</v>
      </c>
      <c r="AI228" s="301">
        <v>249097396.80000001</v>
      </c>
      <c r="AJ228" s="303"/>
      <c r="AK228" s="303"/>
      <c r="AL228" s="303">
        <v>222408390</v>
      </c>
      <c r="AM228" s="303">
        <v>249097396.80000001</v>
      </c>
      <c r="AN228" s="303">
        <v>0</v>
      </c>
      <c r="AO228" s="303">
        <v>0</v>
      </c>
      <c r="AP228" s="303">
        <v>0</v>
      </c>
      <c r="AQ228" s="303">
        <v>0</v>
      </c>
      <c r="AR228" s="303">
        <v>0</v>
      </c>
      <c r="AS228" s="303">
        <v>0</v>
      </c>
      <c r="AT228" s="303">
        <v>0</v>
      </c>
      <c r="AU228" s="161"/>
      <c r="AV228" s="161"/>
      <c r="AW228" s="161">
        <f>Z228+AD228+AH228+AL228+AP228</f>
        <v>656084675</v>
      </c>
      <c r="AX228" s="19">
        <f>AW228*1.12</f>
        <v>734814836.00000012</v>
      </c>
      <c r="AY228" s="161" t="s">
        <v>129</v>
      </c>
      <c r="AZ228" s="161" t="s">
        <v>285</v>
      </c>
      <c r="BA228" s="161" t="s">
        <v>286</v>
      </c>
      <c r="BB228" s="161"/>
      <c r="BC228" s="193"/>
      <c r="BD228" s="152"/>
      <c r="BE228" s="152"/>
      <c r="BF228" s="181"/>
      <c r="BG228" s="181"/>
      <c r="BH228" s="181"/>
      <c r="BI228" s="181"/>
      <c r="BJ228" s="181"/>
      <c r="BK228" s="167" t="s">
        <v>892</v>
      </c>
      <c r="BL228" s="38"/>
      <c r="BM228" s="38"/>
    </row>
    <row r="229" spans="1:66" s="165" customFormat="1" ht="12.95" customHeight="1" x14ac:dyDescent="0.25">
      <c r="A229" s="15" t="s">
        <v>133</v>
      </c>
      <c r="B229" s="15" t="s">
        <v>218</v>
      </c>
      <c r="C229" s="174" t="s">
        <v>284</v>
      </c>
      <c r="D229" s="174"/>
      <c r="E229" s="174" t="s">
        <v>287</v>
      </c>
      <c r="F229" s="22" t="s">
        <v>275</v>
      </c>
      <c r="G229" s="22" t="s">
        <v>288</v>
      </c>
      <c r="H229" s="22" t="s">
        <v>289</v>
      </c>
      <c r="I229" s="23" t="s">
        <v>120</v>
      </c>
      <c r="J229" s="23"/>
      <c r="K229" s="23"/>
      <c r="L229" s="22">
        <v>100</v>
      </c>
      <c r="M229" s="5">
        <v>230000000</v>
      </c>
      <c r="N229" s="5" t="s">
        <v>137</v>
      </c>
      <c r="O229" s="5" t="s">
        <v>239</v>
      </c>
      <c r="P229" s="23" t="s">
        <v>125</v>
      </c>
      <c r="Q229" s="24">
        <v>230000000</v>
      </c>
      <c r="R229" s="25" t="s">
        <v>174</v>
      </c>
      <c r="S229" s="25"/>
      <c r="T229" s="23"/>
      <c r="U229" s="5" t="s">
        <v>126</v>
      </c>
      <c r="V229" s="23" t="s">
        <v>127</v>
      </c>
      <c r="W229" s="23">
        <v>0</v>
      </c>
      <c r="X229" s="23">
        <v>100</v>
      </c>
      <c r="Y229" s="23">
        <v>0</v>
      </c>
      <c r="Z229" s="39"/>
      <c r="AA229" s="5" t="s">
        <v>138</v>
      </c>
      <c r="AB229" s="26"/>
      <c r="AC229" s="26"/>
      <c r="AD229" s="26">
        <v>296417422.80000001</v>
      </c>
      <c r="AE229" s="26">
        <v>331987513.53600007</v>
      </c>
      <c r="AF229" s="26"/>
      <c r="AG229" s="26"/>
      <c r="AH229" s="26">
        <v>296417422.80000001</v>
      </c>
      <c r="AI229" s="26">
        <v>331987513.53600007</v>
      </c>
      <c r="AJ229" s="19"/>
      <c r="AK229" s="19"/>
      <c r="AL229" s="19">
        <v>296417422.80000001</v>
      </c>
      <c r="AM229" s="19">
        <v>331987513.53600007</v>
      </c>
      <c r="AN229" s="19">
        <v>0</v>
      </c>
      <c r="AO229" s="19">
        <v>0</v>
      </c>
      <c r="AP229" s="19">
        <v>0</v>
      </c>
      <c r="AQ229" s="19">
        <v>0</v>
      </c>
      <c r="AR229" s="19">
        <v>0</v>
      </c>
      <c r="AS229" s="19">
        <v>0</v>
      </c>
      <c r="AT229" s="19">
        <v>0</v>
      </c>
      <c r="AU229" s="19">
        <v>0</v>
      </c>
      <c r="AV229" s="41"/>
      <c r="AW229" s="41"/>
      <c r="AX229" s="41">
        <f t="shared" si="152"/>
        <v>0</v>
      </c>
      <c r="AY229" s="9" t="s">
        <v>129</v>
      </c>
      <c r="AZ229" s="1" t="s">
        <v>290</v>
      </c>
      <c r="BA229" s="1" t="s">
        <v>291</v>
      </c>
      <c r="BB229" s="5"/>
      <c r="BC229" s="5"/>
      <c r="BD229" s="5"/>
      <c r="BE229" s="5"/>
      <c r="BF229" s="5"/>
      <c r="BG229" s="5"/>
      <c r="BH229" s="5"/>
      <c r="BI229" s="5"/>
      <c r="BJ229" s="167"/>
      <c r="BK229" s="27"/>
    </row>
    <row r="230" spans="1:66" s="165" customFormat="1" ht="12.95" customHeight="1" x14ac:dyDescent="0.25">
      <c r="A230" s="15" t="s">
        <v>133</v>
      </c>
      <c r="B230" s="15" t="s">
        <v>218</v>
      </c>
      <c r="C230" s="178" t="s">
        <v>902</v>
      </c>
      <c r="D230" s="4"/>
      <c r="E230" s="4"/>
      <c r="F230" s="22" t="s">
        <v>275</v>
      </c>
      <c r="G230" s="22" t="s">
        <v>288</v>
      </c>
      <c r="H230" s="22" t="s">
        <v>289</v>
      </c>
      <c r="I230" s="23" t="s">
        <v>120</v>
      </c>
      <c r="J230" s="297"/>
      <c r="K230" s="297"/>
      <c r="L230" s="22">
        <v>100</v>
      </c>
      <c r="M230" s="5">
        <v>230000000</v>
      </c>
      <c r="N230" s="5" t="s">
        <v>137</v>
      </c>
      <c r="O230" s="5" t="s">
        <v>239</v>
      </c>
      <c r="P230" s="23" t="s">
        <v>125</v>
      </c>
      <c r="Q230" s="24">
        <v>230000000</v>
      </c>
      <c r="R230" s="25" t="s">
        <v>174</v>
      </c>
      <c r="S230" s="25"/>
      <c r="T230" s="23"/>
      <c r="U230" s="5" t="s">
        <v>126</v>
      </c>
      <c r="V230" s="23" t="s">
        <v>127</v>
      </c>
      <c r="W230" s="23">
        <v>0</v>
      </c>
      <c r="X230" s="23">
        <v>100</v>
      </c>
      <c r="Y230" s="23">
        <v>0</v>
      </c>
      <c r="Z230" s="39"/>
      <c r="AA230" s="5" t="s">
        <v>138</v>
      </c>
      <c r="AB230" s="26"/>
      <c r="AC230" s="26"/>
      <c r="AD230" s="26">
        <f>296417422.8-41052464</f>
        <v>255364958.80000001</v>
      </c>
      <c r="AE230" s="296">
        <f t="shared" ref="AE230" si="161">AD230*1.12</f>
        <v>286008753.85600007</v>
      </c>
      <c r="AF230" s="295"/>
      <c r="AG230" s="295"/>
      <c r="AH230" s="26">
        <v>296417422.80000001</v>
      </c>
      <c r="AI230" s="26">
        <v>331987513.53600007</v>
      </c>
      <c r="AJ230" s="19"/>
      <c r="AK230" s="19"/>
      <c r="AL230" s="19">
        <v>296417422.80000001</v>
      </c>
      <c r="AM230" s="19">
        <v>331987513.53600007</v>
      </c>
      <c r="AN230" s="19"/>
      <c r="AO230" s="19"/>
      <c r="AP230" s="19"/>
      <c r="AQ230" s="19"/>
      <c r="AR230" s="19"/>
      <c r="AS230" s="19"/>
      <c r="AT230" s="19"/>
      <c r="AU230" s="19"/>
      <c r="AV230" s="19"/>
      <c r="AW230" s="19">
        <f>Z230+AD230+AH230+AL230+AP230</f>
        <v>848199804.4000001</v>
      </c>
      <c r="AX230" s="19">
        <f>AW230*1.12</f>
        <v>949983780.92800021</v>
      </c>
      <c r="AY230" s="19" t="s">
        <v>129</v>
      </c>
      <c r="AZ230" s="41" t="s">
        <v>290</v>
      </c>
      <c r="BA230" s="41" t="s">
        <v>291</v>
      </c>
      <c r="BB230" s="41"/>
      <c r="BC230" s="9"/>
      <c r="BD230" s="1"/>
      <c r="BE230" s="1"/>
      <c r="BF230" s="5"/>
      <c r="BG230" s="5"/>
      <c r="BH230" s="5"/>
      <c r="BI230" s="5"/>
      <c r="BJ230" s="5"/>
      <c r="BK230" s="167" t="s">
        <v>892</v>
      </c>
      <c r="BL230" s="38"/>
      <c r="BM230" s="38"/>
      <c r="BN230" s="38"/>
    </row>
    <row r="231" spans="1:66" s="165" customFormat="1" ht="12.95" customHeight="1" x14ac:dyDescent="0.25">
      <c r="A231" s="15" t="s">
        <v>133</v>
      </c>
      <c r="B231" s="15" t="s">
        <v>218</v>
      </c>
      <c r="C231" s="174" t="s">
        <v>292</v>
      </c>
      <c r="D231" s="174"/>
      <c r="E231" s="174" t="s">
        <v>292</v>
      </c>
      <c r="F231" s="22" t="s">
        <v>293</v>
      </c>
      <c r="G231" s="22" t="s">
        <v>294</v>
      </c>
      <c r="H231" s="22" t="s">
        <v>294</v>
      </c>
      <c r="I231" s="23" t="s">
        <v>120</v>
      </c>
      <c r="J231" s="23"/>
      <c r="K231" s="23"/>
      <c r="L231" s="22">
        <v>100</v>
      </c>
      <c r="M231" s="5">
        <v>230000000</v>
      </c>
      <c r="N231" s="5" t="s">
        <v>123</v>
      </c>
      <c r="O231" s="5" t="s">
        <v>239</v>
      </c>
      <c r="P231" s="23" t="s">
        <v>125</v>
      </c>
      <c r="Q231" s="24">
        <v>230000000</v>
      </c>
      <c r="R231" s="25" t="s">
        <v>187</v>
      </c>
      <c r="S231" s="25"/>
      <c r="T231" s="23"/>
      <c r="U231" s="5" t="s">
        <v>126</v>
      </c>
      <c r="V231" s="23" t="s">
        <v>127</v>
      </c>
      <c r="W231" s="23">
        <v>0</v>
      </c>
      <c r="X231" s="23">
        <v>100</v>
      </c>
      <c r="Y231" s="23">
        <v>0</v>
      </c>
      <c r="Z231" s="39"/>
      <c r="AA231" s="5" t="s">
        <v>138</v>
      </c>
      <c r="AB231" s="26"/>
      <c r="AC231" s="26"/>
      <c r="AD231" s="26">
        <v>101541119.99999996</v>
      </c>
      <c r="AE231" s="26">
        <v>113726054.39999996</v>
      </c>
      <c r="AF231" s="26"/>
      <c r="AG231" s="26"/>
      <c r="AH231" s="26">
        <v>101541119.99999996</v>
      </c>
      <c r="AI231" s="26">
        <v>113726054.39999996</v>
      </c>
      <c r="AJ231" s="19"/>
      <c r="AK231" s="19"/>
      <c r="AL231" s="19">
        <v>101541119.99999996</v>
      </c>
      <c r="AM231" s="19">
        <v>113726054.39999996</v>
      </c>
      <c r="AN231" s="19">
        <v>0</v>
      </c>
      <c r="AO231" s="19">
        <v>0</v>
      </c>
      <c r="AP231" s="19">
        <v>0</v>
      </c>
      <c r="AQ231" s="19">
        <v>0</v>
      </c>
      <c r="AR231" s="19">
        <v>0</v>
      </c>
      <c r="AS231" s="19">
        <v>0</v>
      </c>
      <c r="AT231" s="19">
        <v>0</v>
      </c>
      <c r="AU231" s="19">
        <v>0</v>
      </c>
      <c r="AV231" s="41"/>
      <c r="AW231" s="41">
        <v>0</v>
      </c>
      <c r="AX231" s="41">
        <f t="shared" si="152"/>
        <v>0</v>
      </c>
      <c r="AY231" s="9" t="s">
        <v>129</v>
      </c>
      <c r="AZ231" s="18" t="s">
        <v>295</v>
      </c>
      <c r="BA231" s="2" t="s">
        <v>296</v>
      </c>
      <c r="BB231" s="5"/>
      <c r="BC231" s="5"/>
      <c r="BD231" s="5"/>
      <c r="BE231" s="5"/>
      <c r="BF231" s="5"/>
      <c r="BG231" s="5"/>
      <c r="BH231" s="5"/>
      <c r="BI231" s="5"/>
      <c r="BJ231" s="167"/>
      <c r="BK231" s="27"/>
    </row>
    <row r="232" spans="1:66" s="165" customFormat="1" ht="12.95" customHeight="1" x14ac:dyDescent="0.25">
      <c r="A232" s="15" t="s">
        <v>133</v>
      </c>
      <c r="B232" s="15" t="s">
        <v>218</v>
      </c>
      <c r="C232" s="175" t="s">
        <v>387</v>
      </c>
      <c r="D232" s="176"/>
      <c r="E232" s="4" t="s">
        <v>292</v>
      </c>
      <c r="F232" s="22" t="s">
        <v>293</v>
      </c>
      <c r="G232" s="22" t="s">
        <v>294</v>
      </c>
      <c r="H232" s="22" t="s">
        <v>294</v>
      </c>
      <c r="I232" s="23" t="s">
        <v>120</v>
      </c>
      <c r="J232" s="23"/>
      <c r="K232" s="23"/>
      <c r="L232" s="22">
        <v>100</v>
      </c>
      <c r="M232" s="5">
        <v>230000000</v>
      </c>
      <c r="N232" s="5" t="s">
        <v>123</v>
      </c>
      <c r="O232" s="1" t="s">
        <v>126</v>
      </c>
      <c r="P232" s="23" t="s">
        <v>125</v>
      </c>
      <c r="Q232" s="24">
        <v>230000000</v>
      </c>
      <c r="R232" s="25" t="s">
        <v>187</v>
      </c>
      <c r="S232" s="25"/>
      <c r="T232" s="23" t="s">
        <v>127</v>
      </c>
      <c r="U232" s="5"/>
      <c r="V232" s="23"/>
      <c r="W232" s="23">
        <v>0</v>
      </c>
      <c r="X232" s="23">
        <v>100</v>
      </c>
      <c r="Y232" s="23">
        <v>0</v>
      </c>
      <c r="Z232" s="39"/>
      <c r="AA232" s="5" t="s">
        <v>138</v>
      </c>
      <c r="AB232" s="26"/>
      <c r="AC232" s="26"/>
      <c r="AD232" s="26">
        <v>79076512</v>
      </c>
      <c r="AE232" s="18">
        <f t="shared" ref="AE232:AE233" si="162">AD232*1.12</f>
        <v>88565693.440000013</v>
      </c>
      <c r="AF232" s="26"/>
      <c r="AG232" s="26"/>
      <c r="AH232" s="26">
        <v>101541119.99999996</v>
      </c>
      <c r="AI232" s="18">
        <f t="shared" ref="AI232:AI233" si="163">AH232*1.12</f>
        <v>113726054.39999996</v>
      </c>
      <c r="AJ232" s="19"/>
      <c r="AK232" s="19"/>
      <c r="AL232" s="19">
        <v>101541119.99999996</v>
      </c>
      <c r="AM232" s="18">
        <f t="shared" ref="AM232:AM233" si="164">AL232*1.12</f>
        <v>113726054.39999996</v>
      </c>
      <c r="AN232" s="19">
        <v>0</v>
      </c>
      <c r="AO232" s="19">
        <v>0</v>
      </c>
      <c r="AP232" s="19">
        <v>0</v>
      </c>
      <c r="AQ232" s="19">
        <v>0</v>
      </c>
      <c r="AR232" s="19">
        <v>0</v>
      </c>
      <c r="AS232" s="19">
        <v>0</v>
      </c>
      <c r="AT232" s="19">
        <v>0</v>
      </c>
      <c r="AU232" s="19">
        <v>0</v>
      </c>
      <c r="AV232" s="64"/>
      <c r="AW232" s="41">
        <v>0</v>
      </c>
      <c r="AX232" s="41">
        <f t="shared" ref="AX232" si="165">AW232*1.12</f>
        <v>0</v>
      </c>
      <c r="AY232" s="12" t="s">
        <v>129</v>
      </c>
      <c r="AZ232" s="1" t="s">
        <v>295</v>
      </c>
      <c r="BA232" s="1" t="s">
        <v>296</v>
      </c>
      <c r="BB232" s="5"/>
      <c r="BC232" s="5"/>
      <c r="BD232" s="5"/>
      <c r="BE232" s="5"/>
      <c r="BF232" s="5"/>
      <c r="BG232" s="5"/>
      <c r="BH232" s="5"/>
      <c r="BI232" s="5"/>
      <c r="BJ232" s="167"/>
      <c r="BK232" s="27" t="s">
        <v>388</v>
      </c>
    </row>
    <row r="233" spans="1:66" s="165" customFormat="1" ht="12.95" customHeight="1" x14ac:dyDescent="0.25">
      <c r="A233" s="15" t="s">
        <v>133</v>
      </c>
      <c r="B233" s="15" t="s">
        <v>218</v>
      </c>
      <c r="C233" s="175" t="s">
        <v>545</v>
      </c>
      <c r="D233" s="177"/>
      <c r="E233" s="4" t="s">
        <v>292</v>
      </c>
      <c r="F233" s="22" t="s">
        <v>293</v>
      </c>
      <c r="G233" s="22" t="s">
        <v>294</v>
      </c>
      <c r="H233" s="22" t="s">
        <v>294</v>
      </c>
      <c r="I233" s="23" t="s">
        <v>120</v>
      </c>
      <c r="J233" s="23"/>
      <c r="K233" s="23"/>
      <c r="L233" s="22">
        <v>100</v>
      </c>
      <c r="M233" s="5">
        <v>230000000</v>
      </c>
      <c r="N233" s="5" t="s">
        <v>123</v>
      </c>
      <c r="O233" s="1" t="s">
        <v>166</v>
      </c>
      <c r="P233" s="23" t="s">
        <v>125</v>
      </c>
      <c r="Q233" s="24">
        <v>230000000</v>
      </c>
      <c r="R233" s="2" t="s">
        <v>382</v>
      </c>
      <c r="S233" s="25"/>
      <c r="T233" s="23" t="s">
        <v>127</v>
      </c>
      <c r="U233" s="5"/>
      <c r="V233" s="23"/>
      <c r="W233" s="23">
        <v>0</v>
      </c>
      <c r="X233" s="23">
        <v>100</v>
      </c>
      <c r="Y233" s="23">
        <v>0</v>
      </c>
      <c r="Z233" s="39"/>
      <c r="AA233" s="5" t="s">
        <v>138</v>
      </c>
      <c r="AB233" s="26"/>
      <c r="AC233" s="26"/>
      <c r="AD233" s="26">
        <v>79076512</v>
      </c>
      <c r="AE233" s="18">
        <f t="shared" si="162"/>
        <v>88565693.440000013</v>
      </c>
      <c r="AF233" s="26"/>
      <c r="AG233" s="26"/>
      <c r="AH233" s="26">
        <v>101541119.99999996</v>
      </c>
      <c r="AI233" s="18">
        <f t="shared" si="163"/>
        <v>113726054.39999996</v>
      </c>
      <c r="AJ233" s="19"/>
      <c r="AK233" s="19"/>
      <c r="AL233" s="19">
        <v>101541119.99999996</v>
      </c>
      <c r="AM233" s="18">
        <f t="shared" si="164"/>
        <v>113726054.39999996</v>
      </c>
      <c r="AN233" s="19"/>
      <c r="AO233" s="19"/>
      <c r="AP233" s="19"/>
      <c r="AQ233" s="19"/>
      <c r="AR233" s="19"/>
      <c r="AS233" s="19"/>
      <c r="AT233" s="19"/>
      <c r="AU233" s="19"/>
      <c r="AV233" s="64"/>
      <c r="AW233" s="41">
        <v>0</v>
      </c>
      <c r="AX233" s="41">
        <f t="shared" si="152"/>
        <v>0</v>
      </c>
      <c r="AY233" s="12" t="s">
        <v>129</v>
      </c>
      <c r="AZ233" s="1" t="s">
        <v>295</v>
      </c>
      <c r="BA233" s="1" t="s">
        <v>296</v>
      </c>
      <c r="BB233" s="5"/>
      <c r="BC233" s="5"/>
      <c r="BD233" s="5"/>
      <c r="BE233" s="5"/>
      <c r="BF233" s="5"/>
      <c r="BG233" s="5"/>
      <c r="BH233" s="5"/>
      <c r="BI233" s="5"/>
      <c r="BJ233" s="167"/>
      <c r="BK233" s="27" t="s">
        <v>375</v>
      </c>
    </row>
    <row r="234" spans="1:66" s="165" customFormat="1" ht="12.95" customHeight="1" x14ac:dyDescent="0.25">
      <c r="A234" s="15" t="s">
        <v>133</v>
      </c>
      <c r="B234" s="15" t="s">
        <v>218</v>
      </c>
      <c r="C234" s="174" t="s">
        <v>287</v>
      </c>
      <c r="D234" s="174"/>
      <c r="E234" s="174" t="s">
        <v>297</v>
      </c>
      <c r="F234" s="22" t="s">
        <v>298</v>
      </c>
      <c r="G234" s="22" t="s">
        <v>299</v>
      </c>
      <c r="H234" s="22" t="s">
        <v>299</v>
      </c>
      <c r="I234" s="23" t="s">
        <v>120</v>
      </c>
      <c r="J234" s="23"/>
      <c r="K234" s="23"/>
      <c r="L234" s="22">
        <v>100</v>
      </c>
      <c r="M234" s="5">
        <v>230000000</v>
      </c>
      <c r="N234" s="5" t="s">
        <v>137</v>
      </c>
      <c r="O234" s="5" t="s">
        <v>239</v>
      </c>
      <c r="P234" s="23" t="s">
        <v>125</v>
      </c>
      <c r="Q234" s="24">
        <v>230000000</v>
      </c>
      <c r="R234" s="25" t="s">
        <v>189</v>
      </c>
      <c r="S234" s="25"/>
      <c r="T234" s="23"/>
      <c r="U234" s="5" t="s">
        <v>126</v>
      </c>
      <c r="V234" s="23" t="s">
        <v>127</v>
      </c>
      <c r="W234" s="23">
        <v>0</v>
      </c>
      <c r="X234" s="23">
        <v>100</v>
      </c>
      <c r="Y234" s="23">
        <v>0</v>
      </c>
      <c r="Z234" s="39"/>
      <c r="AA234" s="5" t="s">
        <v>138</v>
      </c>
      <c r="AB234" s="26"/>
      <c r="AC234" s="26"/>
      <c r="AD234" s="26">
        <v>521302350.00000024</v>
      </c>
      <c r="AE234" s="26">
        <v>583858632.00000036</v>
      </c>
      <c r="AF234" s="26"/>
      <c r="AG234" s="26"/>
      <c r="AH234" s="26">
        <v>521302350.00000024</v>
      </c>
      <c r="AI234" s="26">
        <v>583858632.00000036</v>
      </c>
      <c r="AJ234" s="19"/>
      <c r="AK234" s="19"/>
      <c r="AL234" s="19">
        <v>521302350.00000024</v>
      </c>
      <c r="AM234" s="19">
        <v>583858632.00000036</v>
      </c>
      <c r="AN234" s="19">
        <v>0</v>
      </c>
      <c r="AO234" s="19">
        <v>0</v>
      </c>
      <c r="AP234" s="19">
        <v>0</v>
      </c>
      <c r="AQ234" s="19">
        <v>0</v>
      </c>
      <c r="AR234" s="19">
        <v>0</v>
      </c>
      <c r="AS234" s="19">
        <v>0</v>
      </c>
      <c r="AT234" s="19">
        <v>0</v>
      </c>
      <c r="AU234" s="19">
        <v>0</v>
      </c>
      <c r="AV234" s="41"/>
      <c r="AW234" s="41">
        <v>0</v>
      </c>
      <c r="AX234" s="41">
        <f t="shared" ref="AX234:AX235" si="166">AW234*1.12</f>
        <v>0</v>
      </c>
      <c r="AY234" s="12" t="s">
        <v>129</v>
      </c>
      <c r="AZ234" s="1" t="s">
        <v>300</v>
      </c>
      <c r="BA234" s="1" t="s">
        <v>301</v>
      </c>
      <c r="BB234" s="5"/>
      <c r="BC234" s="5"/>
      <c r="BD234" s="5"/>
      <c r="BE234" s="5"/>
      <c r="BF234" s="5"/>
      <c r="BG234" s="5"/>
      <c r="BH234" s="5"/>
      <c r="BI234" s="5"/>
      <c r="BJ234" s="167"/>
      <c r="BK234" s="27"/>
    </row>
    <row r="235" spans="1:66" s="165" customFormat="1" ht="12.95" customHeight="1" x14ac:dyDescent="0.25">
      <c r="A235" s="15" t="s">
        <v>133</v>
      </c>
      <c r="B235" s="15" t="s">
        <v>218</v>
      </c>
      <c r="C235" s="175" t="s">
        <v>389</v>
      </c>
      <c r="D235" s="176"/>
      <c r="E235" s="4" t="s">
        <v>297</v>
      </c>
      <c r="F235" s="22" t="s">
        <v>298</v>
      </c>
      <c r="G235" s="22" t="s">
        <v>299</v>
      </c>
      <c r="H235" s="22" t="s">
        <v>299</v>
      </c>
      <c r="I235" s="23" t="s">
        <v>120</v>
      </c>
      <c r="J235" s="23"/>
      <c r="K235" s="23"/>
      <c r="L235" s="22">
        <v>100</v>
      </c>
      <c r="M235" s="5">
        <v>230000000</v>
      </c>
      <c r="N235" s="5" t="s">
        <v>137</v>
      </c>
      <c r="O235" s="1" t="s">
        <v>126</v>
      </c>
      <c r="P235" s="23" t="s">
        <v>125</v>
      </c>
      <c r="Q235" s="24">
        <v>230000000</v>
      </c>
      <c r="R235" s="25" t="s">
        <v>189</v>
      </c>
      <c r="S235" s="25"/>
      <c r="T235" s="23" t="s">
        <v>127</v>
      </c>
      <c r="U235" s="5"/>
      <c r="V235" s="23"/>
      <c r="W235" s="23">
        <v>0</v>
      </c>
      <c r="X235" s="23">
        <v>100</v>
      </c>
      <c r="Y235" s="23">
        <v>0</v>
      </c>
      <c r="Z235" s="39"/>
      <c r="AA235" s="5" t="s">
        <v>138</v>
      </c>
      <c r="AB235" s="26"/>
      <c r="AC235" s="26"/>
      <c r="AD235" s="26">
        <v>395285850</v>
      </c>
      <c r="AE235" s="18">
        <f t="shared" ref="AE235:AE236" si="167">AD235*1.12</f>
        <v>442720152.00000006</v>
      </c>
      <c r="AF235" s="26"/>
      <c r="AG235" s="26"/>
      <c r="AH235" s="26">
        <v>521302350.00000024</v>
      </c>
      <c r="AI235" s="18">
        <f t="shared" ref="AI235:AI236" si="168">AH235*1.12</f>
        <v>583858632.00000036</v>
      </c>
      <c r="AJ235" s="19"/>
      <c r="AK235" s="19"/>
      <c r="AL235" s="19">
        <v>521302350.00000024</v>
      </c>
      <c r="AM235" s="18">
        <f t="shared" ref="AM235:AM236" si="169">AL235*1.12</f>
        <v>583858632.00000036</v>
      </c>
      <c r="AN235" s="19">
        <v>0</v>
      </c>
      <c r="AO235" s="19">
        <v>0</v>
      </c>
      <c r="AP235" s="19">
        <v>0</v>
      </c>
      <c r="AQ235" s="19">
        <v>0</v>
      </c>
      <c r="AR235" s="19">
        <v>0</v>
      </c>
      <c r="AS235" s="19">
        <v>0</v>
      </c>
      <c r="AT235" s="19">
        <v>0</v>
      </c>
      <c r="AU235" s="19">
        <v>0</v>
      </c>
      <c r="AV235" s="64"/>
      <c r="AW235" s="41">
        <v>0</v>
      </c>
      <c r="AX235" s="41">
        <f t="shared" si="166"/>
        <v>0</v>
      </c>
      <c r="AY235" s="12" t="s">
        <v>129</v>
      </c>
      <c r="AZ235" s="1" t="s">
        <v>300</v>
      </c>
      <c r="BA235" s="1" t="s">
        <v>301</v>
      </c>
      <c r="BB235" s="5"/>
      <c r="BC235" s="5"/>
      <c r="BD235" s="5"/>
      <c r="BE235" s="5"/>
      <c r="BF235" s="5"/>
      <c r="BG235" s="5"/>
      <c r="BH235" s="5"/>
      <c r="BI235" s="5"/>
      <c r="BJ235" s="167"/>
      <c r="BK235" s="27" t="s">
        <v>388</v>
      </c>
    </row>
    <row r="236" spans="1:66" s="165" customFormat="1" ht="12.95" customHeight="1" x14ac:dyDescent="0.25">
      <c r="A236" s="15" t="s">
        <v>133</v>
      </c>
      <c r="B236" s="15" t="s">
        <v>218</v>
      </c>
      <c r="C236" s="175" t="s">
        <v>546</v>
      </c>
      <c r="D236" s="177"/>
      <c r="E236" s="4" t="s">
        <v>297</v>
      </c>
      <c r="F236" s="22" t="s">
        <v>298</v>
      </c>
      <c r="G236" s="22" t="s">
        <v>299</v>
      </c>
      <c r="H236" s="22" t="s">
        <v>299</v>
      </c>
      <c r="I236" s="23" t="s">
        <v>120</v>
      </c>
      <c r="J236" s="23"/>
      <c r="K236" s="23"/>
      <c r="L236" s="22">
        <v>100</v>
      </c>
      <c r="M236" s="5">
        <v>230000000</v>
      </c>
      <c r="N236" s="5" t="s">
        <v>137</v>
      </c>
      <c r="O236" s="1" t="s">
        <v>166</v>
      </c>
      <c r="P236" s="23" t="s">
        <v>125</v>
      </c>
      <c r="Q236" s="24">
        <v>230000000</v>
      </c>
      <c r="R236" s="2" t="s">
        <v>382</v>
      </c>
      <c r="S236" s="25"/>
      <c r="T236" s="23" t="s">
        <v>127</v>
      </c>
      <c r="U236" s="5"/>
      <c r="V236" s="23"/>
      <c r="W236" s="23">
        <v>0</v>
      </c>
      <c r="X236" s="23">
        <v>100</v>
      </c>
      <c r="Y236" s="23">
        <v>0</v>
      </c>
      <c r="Z236" s="39"/>
      <c r="AA236" s="5" t="s">
        <v>138</v>
      </c>
      <c r="AB236" s="26"/>
      <c r="AC236" s="26"/>
      <c r="AD236" s="26">
        <v>395285850</v>
      </c>
      <c r="AE236" s="18">
        <f t="shared" si="167"/>
        <v>442720152.00000006</v>
      </c>
      <c r="AF236" s="26"/>
      <c r="AG236" s="26"/>
      <c r="AH236" s="26">
        <v>521302350.00000024</v>
      </c>
      <c r="AI236" s="18">
        <f t="shared" si="168"/>
        <v>583858632.00000036</v>
      </c>
      <c r="AJ236" s="19"/>
      <c r="AK236" s="19"/>
      <c r="AL236" s="19">
        <v>521302350.00000024</v>
      </c>
      <c r="AM236" s="18">
        <f t="shared" si="169"/>
        <v>583858632.00000036</v>
      </c>
      <c r="AN236" s="19"/>
      <c r="AO236" s="19"/>
      <c r="AP236" s="19"/>
      <c r="AQ236" s="19"/>
      <c r="AR236" s="19"/>
      <c r="AS236" s="19"/>
      <c r="AT236" s="19"/>
      <c r="AU236" s="19"/>
      <c r="AV236" s="64"/>
      <c r="AW236" s="41">
        <v>0</v>
      </c>
      <c r="AX236" s="41">
        <f t="shared" si="152"/>
        <v>0</v>
      </c>
      <c r="AY236" s="12" t="s">
        <v>129</v>
      </c>
      <c r="AZ236" s="1" t="s">
        <v>300</v>
      </c>
      <c r="BA236" s="1" t="s">
        <v>301</v>
      </c>
      <c r="BB236" s="5"/>
      <c r="BC236" s="5"/>
      <c r="BD236" s="5"/>
      <c r="BE236" s="5"/>
      <c r="BF236" s="5"/>
      <c r="BG236" s="5"/>
      <c r="BH236" s="5"/>
      <c r="BI236" s="5"/>
      <c r="BJ236" s="167"/>
      <c r="BK236" s="27" t="s">
        <v>375</v>
      </c>
    </row>
    <row r="237" spans="1:66" s="165" customFormat="1" ht="12.95" customHeight="1" x14ac:dyDescent="0.25">
      <c r="A237" s="15" t="s">
        <v>133</v>
      </c>
      <c r="B237" s="15" t="s">
        <v>218</v>
      </c>
      <c r="C237" s="174" t="s">
        <v>302</v>
      </c>
      <c r="D237" s="174"/>
      <c r="E237" s="174" t="s">
        <v>260</v>
      </c>
      <c r="F237" s="22" t="s">
        <v>303</v>
      </c>
      <c r="G237" s="22" t="s">
        <v>304</v>
      </c>
      <c r="H237" s="22" t="s">
        <v>304</v>
      </c>
      <c r="I237" s="23" t="s">
        <v>120</v>
      </c>
      <c r="J237" s="23"/>
      <c r="K237" s="23"/>
      <c r="L237" s="22">
        <v>100</v>
      </c>
      <c r="M237" s="5">
        <v>230000000</v>
      </c>
      <c r="N237" s="5" t="s">
        <v>137</v>
      </c>
      <c r="O237" s="5" t="s">
        <v>239</v>
      </c>
      <c r="P237" s="23" t="s">
        <v>125</v>
      </c>
      <c r="Q237" s="24">
        <v>230000000</v>
      </c>
      <c r="R237" s="25" t="s">
        <v>189</v>
      </c>
      <c r="S237" s="25"/>
      <c r="T237" s="23"/>
      <c r="U237" s="5" t="s">
        <v>126</v>
      </c>
      <c r="V237" s="23" t="s">
        <v>127</v>
      </c>
      <c r="W237" s="23">
        <v>0</v>
      </c>
      <c r="X237" s="23">
        <v>100</v>
      </c>
      <c r="Y237" s="23">
        <v>0</v>
      </c>
      <c r="Z237" s="39"/>
      <c r="AA237" s="5" t="s">
        <v>138</v>
      </c>
      <c r="AB237" s="26"/>
      <c r="AC237" s="26"/>
      <c r="AD237" s="26">
        <v>243107652</v>
      </c>
      <c r="AE237" s="26">
        <v>272280570.24000001</v>
      </c>
      <c r="AF237" s="26"/>
      <c r="AG237" s="26"/>
      <c r="AH237" s="26">
        <v>243107652</v>
      </c>
      <c r="AI237" s="26">
        <v>272280570.24000001</v>
      </c>
      <c r="AJ237" s="19"/>
      <c r="AK237" s="19"/>
      <c r="AL237" s="19">
        <v>243107652</v>
      </c>
      <c r="AM237" s="19">
        <v>272280570.24000001</v>
      </c>
      <c r="AN237" s="19">
        <v>0</v>
      </c>
      <c r="AO237" s="19">
        <v>0</v>
      </c>
      <c r="AP237" s="19">
        <v>0</v>
      </c>
      <c r="AQ237" s="19">
        <v>0</v>
      </c>
      <c r="AR237" s="19">
        <v>0</v>
      </c>
      <c r="AS237" s="19">
        <v>0</v>
      </c>
      <c r="AT237" s="19">
        <v>0</v>
      </c>
      <c r="AU237" s="19">
        <v>0</v>
      </c>
      <c r="AV237" s="41"/>
      <c r="AW237" s="41">
        <v>0</v>
      </c>
      <c r="AX237" s="41">
        <f t="shared" ref="AX237:AX238" si="170">AW237*1.12</f>
        <v>0</v>
      </c>
      <c r="AY237" s="9" t="s">
        <v>129</v>
      </c>
      <c r="AZ237" s="1" t="s">
        <v>305</v>
      </c>
      <c r="BA237" s="1" t="s">
        <v>306</v>
      </c>
      <c r="BB237" s="5"/>
      <c r="BC237" s="5"/>
      <c r="BD237" s="5"/>
      <c r="BE237" s="5"/>
      <c r="BF237" s="5"/>
      <c r="BG237" s="5"/>
      <c r="BH237" s="5"/>
      <c r="BI237" s="5"/>
      <c r="BJ237" s="167"/>
      <c r="BK237" s="27"/>
    </row>
    <row r="238" spans="1:66" s="165" customFormat="1" ht="12.95" customHeight="1" x14ac:dyDescent="0.25">
      <c r="A238" s="15" t="s">
        <v>133</v>
      </c>
      <c r="B238" s="15" t="s">
        <v>218</v>
      </c>
      <c r="C238" s="175" t="s">
        <v>390</v>
      </c>
      <c r="D238" s="176"/>
      <c r="E238" s="4" t="s">
        <v>260</v>
      </c>
      <c r="F238" s="22" t="s">
        <v>303</v>
      </c>
      <c r="G238" s="22" t="s">
        <v>304</v>
      </c>
      <c r="H238" s="22" t="s">
        <v>304</v>
      </c>
      <c r="I238" s="23" t="s">
        <v>120</v>
      </c>
      <c r="J238" s="23"/>
      <c r="K238" s="23"/>
      <c r="L238" s="22">
        <v>100</v>
      </c>
      <c r="M238" s="5">
        <v>230000000</v>
      </c>
      <c r="N238" s="5" t="s">
        <v>137</v>
      </c>
      <c r="O238" s="1" t="s">
        <v>126</v>
      </c>
      <c r="P238" s="23" t="s">
        <v>125</v>
      </c>
      <c r="Q238" s="24">
        <v>230000000</v>
      </c>
      <c r="R238" s="25" t="s">
        <v>189</v>
      </c>
      <c r="S238" s="25"/>
      <c r="T238" s="23" t="s">
        <v>127</v>
      </c>
      <c r="U238" s="5"/>
      <c r="V238" s="23"/>
      <c r="W238" s="23">
        <v>0</v>
      </c>
      <c r="X238" s="23">
        <v>100</v>
      </c>
      <c r="Y238" s="23">
        <v>0</v>
      </c>
      <c r="Z238" s="39"/>
      <c r="AA238" s="5" t="s">
        <v>138</v>
      </c>
      <c r="AB238" s="26"/>
      <c r="AC238" s="26"/>
      <c r="AD238" s="26">
        <v>188750236</v>
      </c>
      <c r="AE238" s="18">
        <f t="shared" ref="AE238:AE239" si="171">AD238*1.12</f>
        <v>211400264.32000002</v>
      </c>
      <c r="AF238" s="26"/>
      <c r="AG238" s="26"/>
      <c r="AH238" s="26">
        <v>243107652</v>
      </c>
      <c r="AI238" s="18">
        <f t="shared" ref="AI238:AI239" si="172">AH238*1.12</f>
        <v>272280570.24000001</v>
      </c>
      <c r="AJ238" s="19"/>
      <c r="AK238" s="19"/>
      <c r="AL238" s="19">
        <v>243107652</v>
      </c>
      <c r="AM238" s="18">
        <f t="shared" ref="AM238:AM239" si="173">AL238*1.12</f>
        <v>272280570.24000001</v>
      </c>
      <c r="AN238" s="19">
        <v>0</v>
      </c>
      <c r="AO238" s="19">
        <v>0</v>
      </c>
      <c r="AP238" s="19">
        <v>0</v>
      </c>
      <c r="AQ238" s="19">
        <v>0</v>
      </c>
      <c r="AR238" s="19">
        <v>0</v>
      </c>
      <c r="AS238" s="19">
        <v>0</v>
      </c>
      <c r="AT238" s="19">
        <v>0</v>
      </c>
      <c r="AU238" s="19">
        <v>0</v>
      </c>
      <c r="AV238" s="64"/>
      <c r="AW238" s="41">
        <v>0</v>
      </c>
      <c r="AX238" s="41">
        <f t="shared" si="170"/>
        <v>0</v>
      </c>
      <c r="AY238" s="9" t="s">
        <v>129</v>
      </c>
      <c r="AZ238" s="1" t="s">
        <v>305</v>
      </c>
      <c r="BA238" s="1" t="s">
        <v>306</v>
      </c>
      <c r="BB238" s="5"/>
      <c r="BC238" s="5"/>
      <c r="BD238" s="5"/>
      <c r="BE238" s="5"/>
      <c r="BF238" s="5"/>
      <c r="BG238" s="5"/>
      <c r="BH238" s="5"/>
      <c r="BI238" s="5"/>
      <c r="BJ238" s="167"/>
      <c r="BK238" s="27" t="s">
        <v>388</v>
      </c>
    </row>
    <row r="239" spans="1:66" s="165" customFormat="1" ht="12.95" customHeight="1" x14ac:dyDescent="0.25">
      <c r="A239" s="15" t="s">
        <v>133</v>
      </c>
      <c r="B239" s="15" t="s">
        <v>218</v>
      </c>
      <c r="C239" s="175" t="s">
        <v>547</v>
      </c>
      <c r="D239" s="177"/>
      <c r="E239" s="4" t="s">
        <v>260</v>
      </c>
      <c r="F239" s="22" t="s">
        <v>303</v>
      </c>
      <c r="G239" s="22" t="s">
        <v>304</v>
      </c>
      <c r="H239" s="22" t="s">
        <v>304</v>
      </c>
      <c r="I239" s="23" t="s">
        <v>120</v>
      </c>
      <c r="J239" s="23"/>
      <c r="K239" s="23"/>
      <c r="L239" s="22">
        <v>100</v>
      </c>
      <c r="M239" s="5">
        <v>230000000</v>
      </c>
      <c r="N239" s="5" t="s">
        <v>137</v>
      </c>
      <c r="O239" s="1" t="s">
        <v>166</v>
      </c>
      <c r="P239" s="23" t="s">
        <v>125</v>
      </c>
      <c r="Q239" s="24">
        <v>230000000</v>
      </c>
      <c r="R239" s="2" t="s">
        <v>382</v>
      </c>
      <c r="S239" s="25"/>
      <c r="T239" s="23" t="s">
        <v>127</v>
      </c>
      <c r="U239" s="5"/>
      <c r="V239" s="23"/>
      <c r="W239" s="23">
        <v>0</v>
      </c>
      <c r="X239" s="23">
        <v>100</v>
      </c>
      <c r="Y239" s="23">
        <v>0</v>
      </c>
      <c r="Z239" s="39"/>
      <c r="AA239" s="5" t="s">
        <v>138</v>
      </c>
      <c r="AB239" s="26"/>
      <c r="AC239" s="26"/>
      <c r="AD239" s="26">
        <v>188750236</v>
      </c>
      <c r="AE239" s="18">
        <f t="shared" si="171"/>
        <v>211400264.32000002</v>
      </c>
      <c r="AF239" s="26"/>
      <c r="AG239" s="26"/>
      <c r="AH239" s="26">
        <v>243107652</v>
      </c>
      <c r="AI239" s="18">
        <f t="shared" si="172"/>
        <v>272280570.24000001</v>
      </c>
      <c r="AJ239" s="19"/>
      <c r="AK239" s="19"/>
      <c r="AL239" s="19">
        <v>243107652</v>
      </c>
      <c r="AM239" s="18">
        <f t="shared" si="173"/>
        <v>272280570.24000001</v>
      </c>
      <c r="AN239" s="19"/>
      <c r="AO239" s="19"/>
      <c r="AP239" s="19"/>
      <c r="AQ239" s="19"/>
      <c r="AR239" s="19"/>
      <c r="AS239" s="19"/>
      <c r="AT239" s="19"/>
      <c r="AU239" s="19"/>
      <c r="AV239" s="64"/>
      <c r="AW239" s="41">
        <v>0</v>
      </c>
      <c r="AX239" s="41">
        <f t="shared" si="152"/>
        <v>0</v>
      </c>
      <c r="AY239" s="9" t="s">
        <v>129</v>
      </c>
      <c r="AZ239" s="1" t="s">
        <v>305</v>
      </c>
      <c r="BA239" s="1" t="s">
        <v>306</v>
      </c>
      <c r="BB239" s="5"/>
      <c r="BC239" s="5"/>
      <c r="BD239" s="5"/>
      <c r="BE239" s="5"/>
      <c r="BF239" s="5"/>
      <c r="BG239" s="5"/>
      <c r="BH239" s="5"/>
      <c r="BI239" s="5"/>
      <c r="BJ239" s="167"/>
      <c r="BK239" s="27" t="s">
        <v>375</v>
      </c>
    </row>
    <row r="240" spans="1:66" s="165" customFormat="1" ht="12.95" customHeight="1" x14ac:dyDescent="0.25">
      <c r="A240" s="15" t="s">
        <v>133</v>
      </c>
      <c r="B240" s="15" t="s">
        <v>218</v>
      </c>
      <c r="C240" s="174" t="s">
        <v>307</v>
      </c>
      <c r="D240" s="174"/>
      <c r="E240" s="174" t="s">
        <v>308</v>
      </c>
      <c r="F240" s="22" t="s">
        <v>309</v>
      </c>
      <c r="G240" s="22" t="s">
        <v>310</v>
      </c>
      <c r="H240" s="22" t="s">
        <v>310</v>
      </c>
      <c r="I240" s="23" t="s">
        <v>120</v>
      </c>
      <c r="J240" s="23"/>
      <c r="K240" s="23"/>
      <c r="L240" s="22">
        <v>100</v>
      </c>
      <c r="M240" s="5">
        <v>230000000</v>
      </c>
      <c r="N240" s="5" t="s">
        <v>137</v>
      </c>
      <c r="O240" s="5" t="s">
        <v>239</v>
      </c>
      <c r="P240" s="23" t="s">
        <v>125</v>
      </c>
      <c r="Q240" s="24">
        <v>230000000</v>
      </c>
      <c r="R240" s="25" t="s">
        <v>189</v>
      </c>
      <c r="S240" s="25"/>
      <c r="T240" s="23"/>
      <c r="U240" s="5" t="s">
        <v>126</v>
      </c>
      <c r="V240" s="23" t="s">
        <v>127</v>
      </c>
      <c r="W240" s="23">
        <v>0</v>
      </c>
      <c r="X240" s="23">
        <v>100</v>
      </c>
      <c r="Y240" s="23">
        <v>0</v>
      </c>
      <c r="Z240" s="39"/>
      <c r="AA240" s="5" t="s">
        <v>138</v>
      </c>
      <c r="AB240" s="26"/>
      <c r="AC240" s="26"/>
      <c r="AD240" s="26">
        <v>517685594.99999988</v>
      </c>
      <c r="AE240" s="26">
        <v>579807866.39999998</v>
      </c>
      <c r="AF240" s="26"/>
      <c r="AG240" s="26"/>
      <c r="AH240" s="26">
        <v>517685594.99999988</v>
      </c>
      <c r="AI240" s="26">
        <v>579807866.39999998</v>
      </c>
      <c r="AJ240" s="19"/>
      <c r="AK240" s="19"/>
      <c r="AL240" s="19">
        <v>517685594.99999988</v>
      </c>
      <c r="AM240" s="19">
        <v>579807866.39999998</v>
      </c>
      <c r="AN240" s="19">
        <v>0</v>
      </c>
      <c r="AO240" s="19">
        <v>0</v>
      </c>
      <c r="AP240" s="19">
        <v>0</v>
      </c>
      <c r="AQ240" s="19">
        <v>0</v>
      </c>
      <c r="AR240" s="19">
        <v>0</v>
      </c>
      <c r="AS240" s="19">
        <v>0</v>
      </c>
      <c r="AT240" s="19">
        <v>0</v>
      </c>
      <c r="AU240" s="19">
        <v>0</v>
      </c>
      <c r="AV240" s="41"/>
      <c r="AW240" s="41">
        <v>0</v>
      </c>
      <c r="AX240" s="41">
        <f t="shared" ref="AX240:AX241" si="174">AW240*1.12</f>
        <v>0</v>
      </c>
      <c r="AY240" s="9" t="s">
        <v>129</v>
      </c>
      <c r="AZ240" s="1" t="s">
        <v>311</v>
      </c>
      <c r="BA240" s="1" t="s">
        <v>312</v>
      </c>
      <c r="BB240" s="5"/>
      <c r="BC240" s="5"/>
      <c r="BD240" s="5"/>
      <c r="BE240" s="5"/>
      <c r="BF240" s="5"/>
      <c r="BG240" s="5"/>
      <c r="BH240" s="5"/>
      <c r="BI240" s="5"/>
      <c r="BJ240" s="167"/>
      <c r="BK240" s="27"/>
    </row>
    <row r="241" spans="1:63" s="165" customFormat="1" ht="12.95" customHeight="1" x14ac:dyDescent="0.25">
      <c r="A241" s="15" t="s">
        <v>133</v>
      </c>
      <c r="B241" s="15" t="s">
        <v>218</v>
      </c>
      <c r="C241" s="175" t="s">
        <v>391</v>
      </c>
      <c r="D241" s="176"/>
      <c r="E241" s="4" t="s">
        <v>308</v>
      </c>
      <c r="F241" s="22" t="s">
        <v>309</v>
      </c>
      <c r="G241" s="22" t="s">
        <v>310</v>
      </c>
      <c r="H241" s="22" t="s">
        <v>310</v>
      </c>
      <c r="I241" s="23" t="s">
        <v>120</v>
      </c>
      <c r="J241" s="23"/>
      <c r="K241" s="23"/>
      <c r="L241" s="22">
        <v>100</v>
      </c>
      <c r="M241" s="5">
        <v>230000000</v>
      </c>
      <c r="N241" s="5" t="s">
        <v>137</v>
      </c>
      <c r="O241" s="1" t="s">
        <v>126</v>
      </c>
      <c r="P241" s="23" t="s">
        <v>125</v>
      </c>
      <c r="Q241" s="24">
        <v>230000000</v>
      </c>
      <c r="R241" s="25" t="s">
        <v>189</v>
      </c>
      <c r="S241" s="25"/>
      <c r="T241" s="23" t="s">
        <v>127</v>
      </c>
      <c r="U241" s="5"/>
      <c r="V241" s="23"/>
      <c r="W241" s="23">
        <v>0</v>
      </c>
      <c r="X241" s="23">
        <v>100</v>
      </c>
      <c r="Y241" s="23">
        <v>0</v>
      </c>
      <c r="Z241" s="39"/>
      <c r="AA241" s="5" t="s">
        <v>138</v>
      </c>
      <c r="AB241" s="26"/>
      <c r="AC241" s="26"/>
      <c r="AD241" s="26">
        <v>397111415</v>
      </c>
      <c r="AE241" s="18">
        <f t="shared" ref="AE241:AE242" si="175">AD241*1.12</f>
        <v>444764784.80000007</v>
      </c>
      <c r="AF241" s="26"/>
      <c r="AG241" s="26"/>
      <c r="AH241" s="26">
        <v>517685594.99999988</v>
      </c>
      <c r="AI241" s="18">
        <f t="shared" ref="AI241:AI242" si="176">AH241*1.12</f>
        <v>579807866.39999998</v>
      </c>
      <c r="AJ241" s="19"/>
      <c r="AK241" s="19"/>
      <c r="AL241" s="19">
        <v>517685594.99999988</v>
      </c>
      <c r="AM241" s="18">
        <f t="shared" ref="AM241:AM242" si="177">AL241*1.12</f>
        <v>579807866.39999998</v>
      </c>
      <c r="AN241" s="19">
        <v>0</v>
      </c>
      <c r="AO241" s="19">
        <v>0</v>
      </c>
      <c r="AP241" s="19">
        <v>0</v>
      </c>
      <c r="AQ241" s="19">
        <v>0</v>
      </c>
      <c r="AR241" s="19">
        <v>0</v>
      </c>
      <c r="AS241" s="19">
        <v>0</v>
      </c>
      <c r="AT241" s="19">
        <v>0</v>
      </c>
      <c r="AU241" s="19">
        <v>0</v>
      </c>
      <c r="AV241" s="64"/>
      <c r="AW241" s="41">
        <v>0</v>
      </c>
      <c r="AX241" s="41">
        <f t="shared" si="174"/>
        <v>0</v>
      </c>
      <c r="AY241" s="9" t="s">
        <v>129</v>
      </c>
      <c r="AZ241" s="1" t="s">
        <v>311</v>
      </c>
      <c r="BA241" s="1" t="s">
        <v>312</v>
      </c>
      <c r="BB241" s="5"/>
      <c r="BC241" s="5"/>
      <c r="BD241" s="5"/>
      <c r="BE241" s="5"/>
      <c r="BF241" s="5"/>
      <c r="BG241" s="5"/>
      <c r="BH241" s="5"/>
      <c r="BI241" s="5"/>
      <c r="BJ241" s="167"/>
      <c r="BK241" s="27" t="s">
        <v>388</v>
      </c>
    </row>
    <row r="242" spans="1:63" s="165" customFormat="1" ht="12.95" customHeight="1" x14ac:dyDescent="0.25">
      <c r="A242" s="15" t="s">
        <v>133</v>
      </c>
      <c r="B242" s="15" t="s">
        <v>218</v>
      </c>
      <c r="C242" s="175" t="s">
        <v>548</v>
      </c>
      <c r="D242" s="177"/>
      <c r="E242" s="4" t="s">
        <v>308</v>
      </c>
      <c r="F242" s="22" t="s">
        <v>309</v>
      </c>
      <c r="G242" s="22" t="s">
        <v>310</v>
      </c>
      <c r="H242" s="22" t="s">
        <v>310</v>
      </c>
      <c r="I242" s="23" t="s">
        <v>120</v>
      </c>
      <c r="J242" s="23"/>
      <c r="K242" s="23"/>
      <c r="L242" s="22">
        <v>100</v>
      </c>
      <c r="M242" s="5">
        <v>230000000</v>
      </c>
      <c r="N242" s="5" t="s">
        <v>137</v>
      </c>
      <c r="O242" s="1" t="s">
        <v>166</v>
      </c>
      <c r="P242" s="23" t="s">
        <v>125</v>
      </c>
      <c r="Q242" s="24">
        <v>230000000</v>
      </c>
      <c r="R242" s="2" t="s">
        <v>382</v>
      </c>
      <c r="S242" s="25"/>
      <c r="T242" s="23" t="s">
        <v>127</v>
      </c>
      <c r="U242" s="5"/>
      <c r="V242" s="23"/>
      <c r="W242" s="23">
        <v>0</v>
      </c>
      <c r="X242" s="23">
        <v>100</v>
      </c>
      <c r="Y242" s="23">
        <v>0</v>
      </c>
      <c r="Z242" s="39"/>
      <c r="AA242" s="5" t="s">
        <v>138</v>
      </c>
      <c r="AB242" s="26"/>
      <c r="AC242" s="26"/>
      <c r="AD242" s="26">
        <v>397111415</v>
      </c>
      <c r="AE242" s="18">
        <f t="shared" si="175"/>
        <v>444764784.80000007</v>
      </c>
      <c r="AF242" s="26"/>
      <c r="AG242" s="26"/>
      <c r="AH242" s="26">
        <v>517685594.99999988</v>
      </c>
      <c r="AI242" s="18">
        <f t="shared" si="176"/>
        <v>579807866.39999998</v>
      </c>
      <c r="AJ242" s="19"/>
      <c r="AK242" s="19"/>
      <c r="AL242" s="19">
        <v>517685594.99999988</v>
      </c>
      <c r="AM242" s="18">
        <f t="shared" si="177"/>
        <v>579807866.39999998</v>
      </c>
      <c r="AN242" s="19"/>
      <c r="AO242" s="19"/>
      <c r="AP242" s="19"/>
      <c r="AQ242" s="19"/>
      <c r="AR242" s="19"/>
      <c r="AS242" s="19"/>
      <c r="AT242" s="19"/>
      <c r="AU242" s="19"/>
      <c r="AV242" s="64"/>
      <c r="AW242" s="41">
        <v>0</v>
      </c>
      <c r="AX242" s="41">
        <f t="shared" si="152"/>
        <v>0</v>
      </c>
      <c r="AY242" s="9" t="s">
        <v>129</v>
      </c>
      <c r="AZ242" s="1" t="s">
        <v>311</v>
      </c>
      <c r="BA242" s="1" t="s">
        <v>312</v>
      </c>
      <c r="BB242" s="5"/>
      <c r="BC242" s="5"/>
      <c r="BD242" s="5"/>
      <c r="BE242" s="5"/>
      <c r="BF242" s="5"/>
      <c r="BG242" s="5"/>
      <c r="BH242" s="5"/>
      <c r="BI242" s="5"/>
      <c r="BJ242" s="167"/>
      <c r="BK242" s="27" t="s">
        <v>375</v>
      </c>
    </row>
    <row r="243" spans="1:63" s="165" customFormat="1" ht="12.95" customHeight="1" x14ac:dyDescent="0.25">
      <c r="A243" s="15" t="s">
        <v>133</v>
      </c>
      <c r="B243" s="15" t="s">
        <v>218</v>
      </c>
      <c r="C243" s="174" t="s">
        <v>313</v>
      </c>
      <c r="D243" s="174"/>
      <c r="E243" s="174" t="s">
        <v>314</v>
      </c>
      <c r="F243" s="22" t="s">
        <v>315</v>
      </c>
      <c r="G243" s="22" t="s">
        <v>316</v>
      </c>
      <c r="H243" s="22" t="s">
        <v>317</v>
      </c>
      <c r="I243" s="23" t="s">
        <v>120</v>
      </c>
      <c r="J243" s="23"/>
      <c r="K243" s="23"/>
      <c r="L243" s="22">
        <v>100</v>
      </c>
      <c r="M243" s="5">
        <v>230000000</v>
      </c>
      <c r="N243" s="5" t="s">
        <v>137</v>
      </c>
      <c r="O243" s="5" t="s">
        <v>239</v>
      </c>
      <c r="P243" s="23" t="s">
        <v>125</v>
      </c>
      <c r="Q243" s="24">
        <v>230000000</v>
      </c>
      <c r="R243" s="25" t="s">
        <v>145</v>
      </c>
      <c r="S243" s="25"/>
      <c r="T243" s="23"/>
      <c r="U243" s="5" t="s">
        <v>126</v>
      </c>
      <c r="V243" s="23" t="s">
        <v>127</v>
      </c>
      <c r="W243" s="23">
        <v>0</v>
      </c>
      <c r="X243" s="23">
        <v>100</v>
      </c>
      <c r="Y243" s="23">
        <v>0</v>
      </c>
      <c r="Z243" s="39"/>
      <c r="AA243" s="5" t="s">
        <v>138</v>
      </c>
      <c r="AB243" s="26"/>
      <c r="AC243" s="26"/>
      <c r="AD243" s="26">
        <v>214564730.00000018</v>
      </c>
      <c r="AE243" s="26">
        <v>240312497.60000023</v>
      </c>
      <c r="AF243" s="26"/>
      <c r="AG243" s="26"/>
      <c r="AH243" s="26">
        <v>214564730.00000018</v>
      </c>
      <c r="AI243" s="26">
        <v>240312497.60000023</v>
      </c>
      <c r="AJ243" s="19"/>
      <c r="AK243" s="19"/>
      <c r="AL243" s="19">
        <v>214564730.00000018</v>
      </c>
      <c r="AM243" s="19">
        <v>240312497.60000023</v>
      </c>
      <c r="AN243" s="19">
        <v>0</v>
      </c>
      <c r="AO243" s="19">
        <v>0</v>
      </c>
      <c r="AP243" s="19">
        <v>0</v>
      </c>
      <c r="AQ243" s="19">
        <v>0</v>
      </c>
      <c r="AR243" s="19">
        <v>0</v>
      </c>
      <c r="AS243" s="19">
        <v>0</v>
      </c>
      <c r="AT243" s="19">
        <v>0</v>
      </c>
      <c r="AU243" s="19">
        <v>0</v>
      </c>
      <c r="AV243" s="41"/>
      <c r="AW243" s="41">
        <v>0</v>
      </c>
      <c r="AX243" s="41">
        <f t="shared" ref="AX243:AX244" si="178">AW243*1.12</f>
        <v>0</v>
      </c>
      <c r="AY243" s="9" t="s">
        <v>129</v>
      </c>
      <c r="AZ243" s="1" t="s">
        <v>318</v>
      </c>
      <c r="BA243" s="1" t="s">
        <v>319</v>
      </c>
      <c r="BB243" s="5"/>
      <c r="BC243" s="5"/>
      <c r="BD243" s="5"/>
      <c r="BE243" s="5"/>
      <c r="BF243" s="5"/>
      <c r="BG243" s="5"/>
      <c r="BH243" s="5"/>
      <c r="BI243" s="5"/>
      <c r="BJ243" s="167"/>
      <c r="BK243" s="27"/>
    </row>
    <row r="244" spans="1:63" s="165" customFormat="1" ht="12.95" customHeight="1" x14ac:dyDescent="0.25">
      <c r="A244" s="15" t="s">
        <v>133</v>
      </c>
      <c r="B244" s="15" t="s">
        <v>218</v>
      </c>
      <c r="C244" s="175" t="s">
        <v>392</v>
      </c>
      <c r="D244" s="176"/>
      <c r="E244" s="4" t="s">
        <v>314</v>
      </c>
      <c r="F244" s="22" t="s">
        <v>315</v>
      </c>
      <c r="G244" s="22" t="s">
        <v>316</v>
      </c>
      <c r="H244" s="22" t="s">
        <v>317</v>
      </c>
      <c r="I244" s="23" t="s">
        <v>120</v>
      </c>
      <c r="J244" s="23"/>
      <c r="K244" s="23"/>
      <c r="L244" s="22">
        <v>100</v>
      </c>
      <c r="M244" s="5">
        <v>230000000</v>
      </c>
      <c r="N244" s="5" t="s">
        <v>137</v>
      </c>
      <c r="O244" s="1" t="s">
        <v>126</v>
      </c>
      <c r="P244" s="23" t="s">
        <v>125</v>
      </c>
      <c r="Q244" s="24">
        <v>230000000</v>
      </c>
      <c r="R244" s="25" t="s">
        <v>145</v>
      </c>
      <c r="S244" s="25"/>
      <c r="T244" s="23" t="s">
        <v>127</v>
      </c>
      <c r="U244" s="5"/>
      <c r="V244" s="23"/>
      <c r="W244" s="23">
        <v>0</v>
      </c>
      <c r="X244" s="23">
        <v>100</v>
      </c>
      <c r="Y244" s="23">
        <v>0</v>
      </c>
      <c r="Z244" s="39"/>
      <c r="AA244" s="5" t="s">
        <v>138</v>
      </c>
      <c r="AB244" s="26"/>
      <c r="AC244" s="26"/>
      <c r="AD244" s="26">
        <v>161644870</v>
      </c>
      <c r="AE244" s="18">
        <f t="shared" ref="AE244:AE245" si="179">AD244*1.12</f>
        <v>181042254.40000001</v>
      </c>
      <c r="AF244" s="26"/>
      <c r="AG244" s="26"/>
      <c r="AH244" s="26">
        <v>214564730.00000018</v>
      </c>
      <c r="AI244" s="18">
        <f t="shared" ref="AI244:AI245" si="180">AH244*1.12</f>
        <v>240312497.60000023</v>
      </c>
      <c r="AJ244" s="19"/>
      <c r="AK244" s="19"/>
      <c r="AL244" s="19">
        <v>214564730.00000018</v>
      </c>
      <c r="AM244" s="18">
        <f t="shared" ref="AM244:AM245" si="181">AL244*1.12</f>
        <v>240312497.60000023</v>
      </c>
      <c r="AN244" s="19">
        <v>0</v>
      </c>
      <c r="AO244" s="19">
        <v>0</v>
      </c>
      <c r="AP244" s="19">
        <v>0</v>
      </c>
      <c r="AQ244" s="19">
        <v>0</v>
      </c>
      <c r="AR244" s="19">
        <v>0</v>
      </c>
      <c r="AS244" s="19">
        <v>0</v>
      </c>
      <c r="AT244" s="19">
        <v>0</v>
      </c>
      <c r="AU244" s="19">
        <v>0</v>
      </c>
      <c r="AV244" s="64"/>
      <c r="AW244" s="41">
        <v>0</v>
      </c>
      <c r="AX244" s="41">
        <f t="shared" si="178"/>
        <v>0</v>
      </c>
      <c r="AY244" s="9" t="s">
        <v>129</v>
      </c>
      <c r="AZ244" s="1" t="s">
        <v>318</v>
      </c>
      <c r="BA244" s="1" t="s">
        <v>319</v>
      </c>
      <c r="BB244" s="5"/>
      <c r="BC244" s="5"/>
      <c r="BD244" s="5"/>
      <c r="BE244" s="5"/>
      <c r="BF244" s="5"/>
      <c r="BG244" s="5"/>
      <c r="BH244" s="5"/>
      <c r="BI244" s="5"/>
      <c r="BJ244" s="167"/>
      <c r="BK244" s="27" t="s">
        <v>388</v>
      </c>
    </row>
    <row r="245" spans="1:63" s="165" customFormat="1" ht="12.95" customHeight="1" x14ac:dyDescent="0.25">
      <c r="A245" s="15" t="s">
        <v>133</v>
      </c>
      <c r="B245" s="15" t="s">
        <v>218</v>
      </c>
      <c r="C245" s="175" t="s">
        <v>539</v>
      </c>
      <c r="D245" s="177"/>
      <c r="E245" s="4" t="s">
        <v>314</v>
      </c>
      <c r="F245" s="22" t="s">
        <v>315</v>
      </c>
      <c r="G245" s="22" t="s">
        <v>316</v>
      </c>
      <c r="H245" s="22" t="s">
        <v>317</v>
      </c>
      <c r="I245" s="23" t="s">
        <v>120</v>
      </c>
      <c r="J245" s="23"/>
      <c r="K245" s="23"/>
      <c r="L245" s="22">
        <v>100</v>
      </c>
      <c r="M245" s="5">
        <v>230000000</v>
      </c>
      <c r="N245" s="5" t="s">
        <v>137</v>
      </c>
      <c r="O245" s="1" t="s">
        <v>166</v>
      </c>
      <c r="P245" s="23" t="s">
        <v>125</v>
      </c>
      <c r="Q245" s="24">
        <v>230000000</v>
      </c>
      <c r="R245" s="25" t="s">
        <v>145</v>
      </c>
      <c r="S245" s="25"/>
      <c r="T245" s="23" t="s">
        <v>127</v>
      </c>
      <c r="U245" s="5"/>
      <c r="V245" s="23"/>
      <c r="W245" s="23">
        <v>0</v>
      </c>
      <c r="X245" s="23">
        <v>100</v>
      </c>
      <c r="Y245" s="23">
        <v>0</v>
      </c>
      <c r="Z245" s="39"/>
      <c r="AA245" s="5" t="s">
        <v>138</v>
      </c>
      <c r="AB245" s="26"/>
      <c r="AC245" s="26"/>
      <c r="AD245" s="26">
        <v>161644870</v>
      </c>
      <c r="AE245" s="18">
        <f t="shared" si="179"/>
        <v>181042254.40000001</v>
      </c>
      <c r="AF245" s="26"/>
      <c r="AG245" s="26"/>
      <c r="AH245" s="26">
        <v>214564730.00000018</v>
      </c>
      <c r="AI245" s="18">
        <f t="shared" si="180"/>
        <v>240312497.60000023</v>
      </c>
      <c r="AJ245" s="19"/>
      <c r="AK245" s="19"/>
      <c r="AL245" s="19">
        <v>214564730.00000018</v>
      </c>
      <c r="AM245" s="18">
        <f t="shared" si="181"/>
        <v>240312497.60000023</v>
      </c>
      <c r="AN245" s="19"/>
      <c r="AO245" s="19"/>
      <c r="AP245" s="19"/>
      <c r="AQ245" s="19"/>
      <c r="AR245" s="19"/>
      <c r="AS245" s="19"/>
      <c r="AT245" s="19"/>
      <c r="AU245" s="19"/>
      <c r="AV245" s="64"/>
      <c r="AW245" s="41">
        <f t="shared" si="151"/>
        <v>590774330.00000036</v>
      </c>
      <c r="AX245" s="41">
        <f t="shared" si="152"/>
        <v>661667249.6000005</v>
      </c>
      <c r="AY245" s="9" t="s">
        <v>129</v>
      </c>
      <c r="AZ245" s="1" t="s">
        <v>318</v>
      </c>
      <c r="BA245" s="1" t="s">
        <v>319</v>
      </c>
      <c r="BB245" s="5"/>
      <c r="BC245" s="5"/>
      <c r="BD245" s="5"/>
      <c r="BE245" s="5"/>
      <c r="BF245" s="5"/>
      <c r="BG245" s="5"/>
      <c r="BH245" s="5"/>
      <c r="BI245" s="5"/>
      <c r="BJ245" s="167"/>
      <c r="BK245" s="27">
        <v>14</v>
      </c>
    </row>
    <row r="246" spans="1:63" s="165" customFormat="1" ht="12.95" customHeight="1" x14ac:dyDescent="0.25">
      <c r="A246" s="15" t="s">
        <v>133</v>
      </c>
      <c r="B246" s="15" t="s">
        <v>218</v>
      </c>
      <c r="C246" s="174" t="s">
        <v>320</v>
      </c>
      <c r="D246" s="174"/>
      <c r="E246" s="174" t="s">
        <v>321</v>
      </c>
      <c r="F246" s="22" t="s">
        <v>315</v>
      </c>
      <c r="G246" s="22" t="s">
        <v>316</v>
      </c>
      <c r="H246" s="22" t="s">
        <v>317</v>
      </c>
      <c r="I246" s="23" t="s">
        <v>120</v>
      </c>
      <c r="J246" s="23"/>
      <c r="K246" s="23"/>
      <c r="L246" s="22">
        <v>100</v>
      </c>
      <c r="M246" s="5">
        <v>230000000</v>
      </c>
      <c r="N246" s="5" t="s">
        <v>137</v>
      </c>
      <c r="O246" s="5" t="s">
        <v>239</v>
      </c>
      <c r="P246" s="23" t="s">
        <v>125</v>
      </c>
      <c r="Q246" s="24">
        <v>230000000</v>
      </c>
      <c r="R246" s="25" t="s">
        <v>257</v>
      </c>
      <c r="S246" s="25"/>
      <c r="T246" s="23"/>
      <c r="U246" s="5" t="s">
        <v>126</v>
      </c>
      <c r="V246" s="23" t="s">
        <v>127</v>
      </c>
      <c r="W246" s="23">
        <v>0</v>
      </c>
      <c r="X246" s="23">
        <v>100</v>
      </c>
      <c r="Y246" s="23">
        <v>0</v>
      </c>
      <c r="Z246" s="39"/>
      <c r="AA246" s="5" t="s">
        <v>138</v>
      </c>
      <c r="AB246" s="26"/>
      <c r="AC246" s="26"/>
      <c r="AD246" s="26">
        <v>351351750</v>
      </c>
      <c r="AE246" s="26">
        <v>393513960.00000006</v>
      </c>
      <c r="AF246" s="26"/>
      <c r="AG246" s="26"/>
      <c r="AH246" s="26">
        <v>351351750</v>
      </c>
      <c r="AI246" s="26">
        <v>393513960.00000006</v>
      </c>
      <c r="AJ246" s="19"/>
      <c r="AK246" s="19"/>
      <c r="AL246" s="19">
        <v>351351750</v>
      </c>
      <c r="AM246" s="19">
        <v>393513960.00000006</v>
      </c>
      <c r="AN246" s="19">
        <v>0</v>
      </c>
      <c r="AO246" s="19">
        <v>0</v>
      </c>
      <c r="AP246" s="19">
        <v>0</v>
      </c>
      <c r="AQ246" s="19">
        <v>0</v>
      </c>
      <c r="AR246" s="19">
        <v>0</v>
      </c>
      <c r="AS246" s="19">
        <v>0</v>
      </c>
      <c r="AT246" s="19">
        <v>0</v>
      </c>
      <c r="AU246" s="19">
        <v>0</v>
      </c>
      <c r="AV246" s="41"/>
      <c r="AW246" s="41">
        <v>0</v>
      </c>
      <c r="AX246" s="41">
        <f t="shared" ref="AX246:AX247" si="182">AW246*1.12</f>
        <v>0</v>
      </c>
      <c r="AY246" s="9" t="s">
        <v>129</v>
      </c>
      <c r="AZ246" s="1" t="s">
        <v>322</v>
      </c>
      <c r="BA246" s="1" t="s">
        <v>323</v>
      </c>
      <c r="BB246" s="5"/>
      <c r="BC246" s="5"/>
      <c r="BD246" s="5"/>
      <c r="BE246" s="5"/>
      <c r="BF246" s="5"/>
      <c r="BG246" s="5"/>
      <c r="BH246" s="5"/>
      <c r="BI246" s="5"/>
      <c r="BJ246" s="167"/>
      <c r="BK246" s="27"/>
    </row>
    <row r="247" spans="1:63" s="165" customFormat="1" ht="12.95" customHeight="1" x14ac:dyDescent="0.25">
      <c r="A247" s="15" t="s">
        <v>133</v>
      </c>
      <c r="B247" s="15" t="s">
        <v>218</v>
      </c>
      <c r="C247" s="175" t="s">
        <v>393</v>
      </c>
      <c r="D247" s="176"/>
      <c r="E247" s="4" t="s">
        <v>321</v>
      </c>
      <c r="F247" s="22" t="s">
        <v>315</v>
      </c>
      <c r="G247" s="22" t="s">
        <v>316</v>
      </c>
      <c r="H247" s="22" t="s">
        <v>317</v>
      </c>
      <c r="I247" s="23" t="s">
        <v>120</v>
      </c>
      <c r="J247" s="23"/>
      <c r="K247" s="23"/>
      <c r="L247" s="22">
        <v>100</v>
      </c>
      <c r="M247" s="5">
        <v>230000000</v>
      </c>
      <c r="N247" s="5" t="s">
        <v>137</v>
      </c>
      <c r="O247" s="1" t="s">
        <v>126</v>
      </c>
      <c r="P247" s="23" t="s">
        <v>125</v>
      </c>
      <c r="Q247" s="24">
        <v>230000000</v>
      </c>
      <c r="R247" s="25" t="s">
        <v>257</v>
      </c>
      <c r="S247" s="25"/>
      <c r="T247" s="23" t="s">
        <v>127</v>
      </c>
      <c r="U247" s="5"/>
      <c r="V247" s="23"/>
      <c r="W247" s="23">
        <v>0</v>
      </c>
      <c r="X247" s="23">
        <v>100</v>
      </c>
      <c r="Y247" s="23">
        <v>0</v>
      </c>
      <c r="Z247" s="39"/>
      <c r="AA247" s="5" t="s">
        <v>138</v>
      </c>
      <c r="AB247" s="26"/>
      <c r="AC247" s="26"/>
      <c r="AD247" s="26">
        <v>266160350</v>
      </c>
      <c r="AE247" s="18">
        <f t="shared" ref="AE247:AE248" si="183">AD247*1.12</f>
        <v>298099592</v>
      </c>
      <c r="AF247" s="26"/>
      <c r="AG247" s="26"/>
      <c r="AH247" s="26">
        <v>351351750</v>
      </c>
      <c r="AI247" s="18">
        <f t="shared" ref="AI247:AI248" si="184">AH247*1.12</f>
        <v>393513960.00000006</v>
      </c>
      <c r="AJ247" s="19"/>
      <c r="AK247" s="19"/>
      <c r="AL247" s="19">
        <v>351351750</v>
      </c>
      <c r="AM247" s="18">
        <f t="shared" ref="AM247:AM248" si="185">AL247*1.12</f>
        <v>393513960.00000006</v>
      </c>
      <c r="AN247" s="19">
        <v>0</v>
      </c>
      <c r="AO247" s="19">
        <v>0</v>
      </c>
      <c r="AP247" s="19">
        <v>0</v>
      </c>
      <c r="AQ247" s="19">
        <v>0</v>
      </c>
      <c r="AR247" s="19">
        <v>0</v>
      </c>
      <c r="AS247" s="19">
        <v>0</v>
      </c>
      <c r="AT247" s="19">
        <v>0</v>
      </c>
      <c r="AU247" s="19">
        <v>0</v>
      </c>
      <c r="AV247" s="64"/>
      <c r="AW247" s="41">
        <v>0</v>
      </c>
      <c r="AX247" s="41">
        <f t="shared" si="182"/>
        <v>0</v>
      </c>
      <c r="AY247" s="9" t="s">
        <v>129</v>
      </c>
      <c r="AZ247" s="1" t="s">
        <v>322</v>
      </c>
      <c r="BA247" s="1" t="s">
        <v>323</v>
      </c>
      <c r="BB247" s="5"/>
      <c r="BC247" s="5"/>
      <c r="BD247" s="5"/>
      <c r="BE247" s="5"/>
      <c r="BF247" s="5"/>
      <c r="BG247" s="5"/>
      <c r="BH247" s="5"/>
      <c r="BI247" s="5"/>
      <c r="BJ247" s="167"/>
      <c r="BK247" s="27" t="s">
        <v>388</v>
      </c>
    </row>
    <row r="248" spans="1:63" s="165" customFormat="1" ht="12.95" customHeight="1" x14ac:dyDescent="0.25">
      <c r="A248" s="15" t="s">
        <v>133</v>
      </c>
      <c r="B248" s="15" t="s">
        <v>218</v>
      </c>
      <c r="C248" s="175" t="s">
        <v>540</v>
      </c>
      <c r="D248" s="177"/>
      <c r="E248" s="4" t="s">
        <v>321</v>
      </c>
      <c r="F248" s="22" t="s">
        <v>315</v>
      </c>
      <c r="G248" s="22" t="s">
        <v>316</v>
      </c>
      <c r="H248" s="22" t="s">
        <v>317</v>
      </c>
      <c r="I248" s="23" t="s">
        <v>120</v>
      </c>
      <c r="J248" s="23"/>
      <c r="K248" s="23"/>
      <c r="L248" s="22">
        <v>100</v>
      </c>
      <c r="M248" s="5">
        <v>230000000</v>
      </c>
      <c r="N248" s="5" t="s">
        <v>137</v>
      </c>
      <c r="O248" s="1" t="s">
        <v>166</v>
      </c>
      <c r="P248" s="23" t="s">
        <v>125</v>
      </c>
      <c r="Q248" s="24">
        <v>230000000</v>
      </c>
      <c r="R248" s="25" t="s">
        <v>257</v>
      </c>
      <c r="S248" s="25"/>
      <c r="T248" s="23" t="s">
        <v>127</v>
      </c>
      <c r="U248" s="5"/>
      <c r="V248" s="23"/>
      <c r="W248" s="23">
        <v>0</v>
      </c>
      <c r="X248" s="23">
        <v>100</v>
      </c>
      <c r="Y248" s="23">
        <v>0</v>
      </c>
      <c r="Z248" s="39"/>
      <c r="AA248" s="5" t="s">
        <v>138</v>
      </c>
      <c r="AB248" s="26"/>
      <c r="AC248" s="26"/>
      <c r="AD248" s="26">
        <v>266160350</v>
      </c>
      <c r="AE248" s="18">
        <f t="shared" si="183"/>
        <v>298099592</v>
      </c>
      <c r="AF248" s="26"/>
      <c r="AG248" s="26"/>
      <c r="AH248" s="26">
        <v>351351750</v>
      </c>
      <c r="AI248" s="18">
        <f t="shared" si="184"/>
        <v>393513960.00000006</v>
      </c>
      <c r="AJ248" s="19"/>
      <c r="AK248" s="19"/>
      <c r="AL248" s="19">
        <v>351351750</v>
      </c>
      <c r="AM248" s="18">
        <f t="shared" si="185"/>
        <v>393513960.00000006</v>
      </c>
      <c r="AN248" s="19"/>
      <c r="AO248" s="19"/>
      <c r="AP248" s="19"/>
      <c r="AQ248" s="19"/>
      <c r="AR248" s="19"/>
      <c r="AS248" s="19"/>
      <c r="AT248" s="19"/>
      <c r="AU248" s="19"/>
      <c r="AV248" s="64"/>
      <c r="AW248" s="41">
        <f t="shared" si="151"/>
        <v>968863850</v>
      </c>
      <c r="AX248" s="41">
        <f t="shared" si="152"/>
        <v>1085127512</v>
      </c>
      <c r="AY248" s="9" t="s">
        <v>129</v>
      </c>
      <c r="AZ248" s="1" t="s">
        <v>322</v>
      </c>
      <c r="BA248" s="1" t="s">
        <v>323</v>
      </c>
      <c r="BB248" s="5"/>
      <c r="BC248" s="5"/>
      <c r="BD248" s="5"/>
      <c r="BE248" s="5"/>
      <c r="BF248" s="5"/>
      <c r="BG248" s="5"/>
      <c r="BH248" s="5"/>
      <c r="BI248" s="5"/>
      <c r="BJ248" s="167"/>
      <c r="BK248" s="27">
        <v>14</v>
      </c>
    </row>
    <row r="249" spans="1:63" s="165" customFormat="1" ht="12.95" customHeight="1" x14ac:dyDescent="0.25">
      <c r="A249" s="15" t="s">
        <v>133</v>
      </c>
      <c r="B249" s="15" t="s">
        <v>218</v>
      </c>
      <c r="C249" s="174" t="s">
        <v>297</v>
      </c>
      <c r="D249" s="174"/>
      <c r="E249" s="174" t="s">
        <v>324</v>
      </c>
      <c r="F249" s="22" t="s">
        <v>315</v>
      </c>
      <c r="G249" s="22" t="s">
        <v>316</v>
      </c>
      <c r="H249" s="22" t="s">
        <v>317</v>
      </c>
      <c r="I249" s="23" t="s">
        <v>120</v>
      </c>
      <c r="J249" s="23"/>
      <c r="K249" s="23"/>
      <c r="L249" s="22">
        <v>100</v>
      </c>
      <c r="M249" s="5">
        <v>230000000</v>
      </c>
      <c r="N249" s="5" t="s">
        <v>137</v>
      </c>
      <c r="O249" s="5" t="s">
        <v>239</v>
      </c>
      <c r="P249" s="23" t="s">
        <v>125</v>
      </c>
      <c r="Q249" s="24">
        <v>230000000</v>
      </c>
      <c r="R249" s="25" t="s">
        <v>262</v>
      </c>
      <c r="S249" s="25"/>
      <c r="T249" s="23"/>
      <c r="U249" s="5" t="s">
        <v>126</v>
      </c>
      <c r="V249" s="23" t="s">
        <v>127</v>
      </c>
      <c r="W249" s="23">
        <v>0</v>
      </c>
      <c r="X249" s="23">
        <v>100</v>
      </c>
      <c r="Y249" s="23">
        <v>0</v>
      </c>
      <c r="Z249" s="39"/>
      <c r="AA249" s="5" t="s">
        <v>138</v>
      </c>
      <c r="AB249" s="26"/>
      <c r="AC249" s="26"/>
      <c r="AD249" s="26">
        <v>219333109.99999997</v>
      </c>
      <c r="AE249" s="26">
        <v>245653083.19999999</v>
      </c>
      <c r="AF249" s="26"/>
      <c r="AG249" s="26"/>
      <c r="AH249" s="26">
        <v>219333109.99999997</v>
      </c>
      <c r="AI249" s="26">
        <v>245653083.19999999</v>
      </c>
      <c r="AJ249" s="19"/>
      <c r="AK249" s="19"/>
      <c r="AL249" s="19">
        <v>219333109.99999997</v>
      </c>
      <c r="AM249" s="19">
        <v>245653083.19999999</v>
      </c>
      <c r="AN249" s="19">
        <v>0</v>
      </c>
      <c r="AO249" s="19">
        <v>0</v>
      </c>
      <c r="AP249" s="19">
        <v>0</v>
      </c>
      <c r="AQ249" s="19">
        <v>0</v>
      </c>
      <c r="AR249" s="19">
        <v>0</v>
      </c>
      <c r="AS249" s="19">
        <v>0</v>
      </c>
      <c r="AT249" s="19">
        <v>0</v>
      </c>
      <c r="AU249" s="19">
        <v>0</v>
      </c>
      <c r="AV249" s="41"/>
      <c r="AW249" s="41">
        <v>0</v>
      </c>
      <c r="AX249" s="41">
        <f t="shared" ref="AX249:AX250" si="186">AW249*1.12</f>
        <v>0</v>
      </c>
      <c r="AY249" s="9" t="s">
        <v>129</v>
      </c>
      <c r="AZ249" s="1" t="s">
        <v>325</v>
      </c>
      <c r="BA249" s="1" t="s">
        <v>326</v>
      </c>
      <c r="BB249" s="5"/>
      <c r="BC249" s="5"/>
      <c r="BD249" s="5"/>
      <c r="BE249" s="5"/>
      <c r="BF249" s="5"/>
      <c r="BG249" s="5"/>
      <c r="BH249" s="5"/>
      <c r="BI249" s="5"/>
      <c r="BJ249" s="167"/>
      <c r="BK249" s="27"/>
    </row>
    <row r="250" spans="1:63" s="165" customFormat="1" ht="12.95" customHeight="1" x14ac:dyDescent="0.25">
      <c r="A250" s="15" t="s">
        <v>133</v>
      </c>
      <c r="B250" s="15" t="s">
        <v>218</v>
      </c>
      <c r="C250" s="175" t="s">
        <v>394</v>
      </c>
      <c r="D250" s="176"/>
      <c r="E250" s="4" t="s">
        <v>324</v>
      </c>
      <c r="F250" s="22" t="s">
        <v>315</v>
      </c>
      <c r="G250" s="22" t="s">
        <v>316</v>
      </c>
      <c r="H250" s="22" t="s">
        <v>317</v>
      </c>
      <c r="I250" s="23" t="s">
        <v>120</v>
      </c>
      <c r="J250" s="23"/>
      <c r="K250" s="23"/>
      <c r="L250" s="22">
        <v>100</v>
      </c>
      <c r="M250" s="5">
        <v>230000000</v>
      </c>
      <c r="N250" s="5" t="s">
        <v>137</v>
      </c>
      <c r="O250" s="1" t="s">
        <v>126</v>
      </c>
      <c r="P250" s="23" t="s">
        <v>125</v>
      </c>
      <c r="Q250" s="24">
        <v>230000000</v>
      </c>
      <c r="R250" s="25" t="s">
        <v>262</v>
      </c>
      <c r="S250" s="25"/>
      <c r="T250" s="23" t="s">
        <v>127</v>
      </c>
      <c r="U250" s="5"/>
      <c r="V250" s="23"/>
      <c r="W250" s="23">
        <v>0</v>
      </c>
      <c r="X250" s="23">
        <v>100</v>
      </c>
      <c r="Y250" s="23">
        <v>0</v>
      </c>
      <c r="Z250" s="39"/>
      <c r="AA250" s="5" t="s">
        <v>138</v>
      </c>
      <c r="AB250" s="26"/>
      <c r="AC250" s="26"/>
      <c r="AD250" s="26">
        <v>165437054</v>
      </c>
      <c r="AE250" s="18">
        <f t="shared" ref="AE250:AE251" si="187">AD250*1.12</f>
        <v>185289500.48000002</v>
      </c>
      <c r="AF250" s="26"/>
      <c r="AG250" s="26"/>
      <c r="AH250" s="26">
        <v>219333109.99999997</v>
      </c>
      <c r="AI250" s="18">
        <f t="shared" ref="AI250:AI251" si="188">AH250*1.12</f>
        <v>245653083.19999999</v>
      </c>
      <c r="AJ250" s="19"/>
      <c r="AK250" s="19"/>
      <c r="AL250" s="19">
        <v>219333109.99999997</v>
      </c>
      <c r="AM250" s="18">
        <f t="shared" ref="AM250:AM251" si="189">AL250*1.12</f>
        <v>245653083.19999999</v>
      </c>
      <c r="AN250" s="19">
        <v>0</v>
      </c>
      <c r="AO250" s="19">
        <v>0</v>
      </c>
      <c r="AP250" s="19">
        <v>0</v>
      </c>
      <c r="AQ250" s="19">
        <v>0</v>
      </c>
      <c r="AR250" s="19">
        <v>0</v>
      </c>
      <c r="AS250" s="19">
        <v>0</v>
      </c>
      <c r="AT250" s="19">
        <v>0</v>
      </c>
      <c r="AU250" s="19">
        <v>0</v>
      </c>
      <c r="AV250" s="64"/>
      <c r="AW250" s="41">
        <v>0</v>
      </c>
      <c r="AX250" s="41">
        <f t="shared" si="186"/>
        <v>0</v>
      </c>
      <c r="AY250" s="9" t="s">
        <v>129</v>
      </c>
      <c r="AZ250" s="1" t="s">
        <v>325</v>
      </c>
      <c r="BA250" s="1" t="s">
        <v>326</v>
      </c>
      <c r="BB250" s="5"/>
      <c r="BC250" s="5"/>
      <c r="BD250" s="5"/>
      <c r="BE250" s="5"/>
      <c r="BF250" s="5"/>
      <c r="BG250" s="5"/>
      <c r="BH250" s="5"/>
      <c r="BI250" s="5"/>
      <c r="BJ250" s="167"/>
      <c r="BK250" s="27" t="s">
        <v>388</v>
      </c>
    </row>
    <row r="251" spans="1:63" s="165" customFormat="1" ht="12.95" customHeight="1" x14ac:dyDescent="0.25">
      <c r="A251" s="15" t="s">
        <v>133</v>
      </c>
      <c r="B251" s="15" t="s">
        <v>218</v>
      </c>
      <c r="C251" s="175" t="s">
        <v>541</v>
      </c>
      <c r="D251" s="177"/>
      <c r="E251" s="4" t="s">
        <v>324</v>
      </c>
      <c r="F251" s="22" t="s">
        <v>315</v>
      </c>
      <c r="G251" s="22" t="s">
        <v>316</v>
      </c>
      <c r="H251" s="22" t="s">
        <v>317</v>
      </c>
      <c r="I251" s="23" t="s">
        <v>120</v>
      </c>
      <c r="J251" s="23"/>
      <c r="K251" s="23"/>
      <c r="L251" s="22">
        <v>100</v>
      </c>
      <c r="M251" s="5">
        <v>230000000</v>
      </c>
      <c r="N251" s="5" t="s">
        <v>137</v>
      </c>
      <c r="O251" s="1" t="s">
        <v>166</v>
      </c>
      <c r="P251" s="23" t="s">
        <v>125</v>
      </c>
      <c r="Q251" s="24">
        <v>230000000</v>
      </c>
      <c r="R251" s="25" t="s">
        <v>262</v>
      </c>
      <c r="S251" s="25"/>
      <c r="T251" s="23" t="s">
        <v>127</v>
      </c>
      <c r="U251" s="5"/>
      <c r="V251" s="23"/>
      <c r="W251" s="23">
        <v>0</v>
      </c>
      <c r="X251" s="23">
        <v>100</v>
      </c>
      <c r="Y251" s="23">
        <v>0</v>
      </c>
      <c r="Z251" s="39"/>
      <c r="AA251" s="5" t="s">
        <v>138</v>
      </c>
      <c r="AB251" s="26"/>
      <c r="AC251" s="26"/>
      <c r="AD251" s="26">
        <v>165437054</v>
      </c>
      <c r="AE251" s="18">
        <f t="shared" si="187"/>
        <v>185289500.48000002</v>
      </c>
      <c r="AF251" s="26"/>
      <c r="AG251" s="26"/>
      <c r="AH251" s="26">
        <v>219333109.99999997</v>
      </c>
      <c r="AI251" s="18">
        <f t="shared" si="188"/>
        <v>245653083.19999999</v>
      </c>
      <c r="AJ251" s="19"/>
      <c r="AK251" s="19"/>
      <c r="AL251" s="19">
        <v>219333109.99999997</v>
      </c>
      <c r="AM251" s="18">
        <f t="shared" si="189"/>
        <v>245653083.19999999</v>
      </c>
      <c r="AN251" s="19"/>
      <c r="AO251" s="19"/>
      <c r="AP251" s="19"/>
      <c r="AQ251" s="19"/>
      <c r="AR251" s="19"/>
      <c r="AS251" s="19"/>
      <c r="AT251" s="19"/>
      <c r="AU251" s="19"/>
      <c r="AV251" s="64"/>
      <c r="AW251" s="41">
        <f t="shared" si="151"/>
        <v>604103274</v>
      </c>
      <c r="AX251" s="41">
        <f t="shared" si="152"/>
        <v>676595666.88000011</v>
      </c>
      <c r="AY251" s="9" t="s">
        <v>129</v>
      </c>
      <c r="AZ251" s="1" t="s">
        <v>325</v>
      </c>
      <c r="BA251" s="1" t="s">
        <v>326</v>
      </c>
      <c r="BB251" s="5"/>
      <c r="BC251" s="5"/>
      <c r="BD251" s="5"/>
      <c r="BE251" s="5"/>
      <c r="BF251" s="5"/>
      <c r="BG251" s="5"/>
      <c r="BH251" s="5"/>
      <c r="BI251" s="5"/>
      <c r="BJ251" s="167"/>
      <c r="BK251" s="27">
        <v>14</v>
      </c>
    </row>
    <row r="252" spans="1:63" s="165" customFormat="1" ht="12.95" customHeight="1" x14ac:dyDescent="0.25">
      <c r="A252" s="15" t="s">
        <v>133</v>
      </c>
      <c r="B252" s="15" t="s">
        <v>218</v>
      </c>
      <c r="C252" s="174" t="s">
        <v>327</v>
      </c>
      <c r="D252" s="174"/>
      <c r="E252" s="174" t="s">
        <v>328</v>
      </c>
      <c r="F252" s="22" t="s">
        <v>315</v>
      </c>
      <c r="G252" s="22" t="s">
        <v>316</v>
      </c>
      <c r="H252" s="22" t="s">
        <v>317</v>
      </c>
      <c r="I252" s="23" t="s">
        <v>120</v>
      </c>
      <c r="J252" s="23"/>
      <c r="K252" s="23"/>
      <c r="L252" s="22">
        <v>100</v>
      </c>
      <c r="M252" s="5">
        <v>230000000</v>
      </c>
      <c r="N252" s="5" t="s">
        <v>137</v>
      </c>
      <c r="O252" s="5" t="s">
        <v>239</v>
      </c>
      <c r="P252" s="23" t="s">
        <v>125</v>
      </c>
      <c r="Q252" s="24">
        <v>230000000</v>
      </c>
      <c r="R252" s="25" t="s">
        <v>266</v>
      </c>
      <c r="S252" s="25"/>
      <c r="T252" s="23"/>
      <c r="U252" s="5" t="s">
        <v>126</v>
      </c>
      <c r="V252" s="23" t="s">
        <v>127</v>
      </c>
      <c r="W252" s="23">
        <v>0</v>
      </c>
      <c r="X252" s="23">
        <v>100</v>
      </c>
      <c r="Y252" s="23">
        <v>0</v>
      </c>
      <c r="Z252" s="39"/>
      <c r="AA252" s="5" t="s">
        <v>138</v>
      </c>
      <c r="AB252" s="26"/>
      <c r="AC252" s="26"/>
      <c r="AD252" s="26">
        <v>262048700</v>
      </c>
      <c r="AE252" s="26">
        <v>293494544</v>
      </c>
      <c r="AF252" s="26"/>
      <c r="AG252" s="26"/>
      <c r="AH252" s="26">
        <v>262048700</v>
      </c>
      <c r="AI252" s="26">
        <v>293494544</v>
      </c>
      <c r="AJ252" s="19"/>
      <c r="AK252" s="19"/>
      <c r="AL252" s="19">
        <v>262048700</v>
      </c>
      <c r="AM252" s="19">
        <v>293494544</v>
      </c>
      <c r="AN252" s="19">
        <v>0</v>
      </c>
      <c r="AO252" s="19">
        <v>0</v>
      </c>
      <c r="AP252" s="19">
        <v>0</v>
      </c>
      <c r="AQ252" s="19">
        <v>0</v>
      </c>
      <c r="AR252" s="19">
        <v>0</v>
      </c>
      <c r="AS252" s="19">
        <v>0</v>
      </c>
      <c r="AT252" s="19">
        <v>0</v>
      </c>
      <c r="AU252" s="19">
        <v>0</v>
      </c>
      <c r="AV252" s="41"/>
      <c r="AW252" s="41">
        <v>0</v>
      </c>
      <c r="AX252" s="41">
        <f t="shared" ref="AX252:AX253" si="190">AW252*1.12</f>
        <v>0</v>
      </c>
      <c r="AY252" s="9" t="s">
        <v>129</v>
      </c>
      <c r="AZ252" s="1" t="s">
        <v>329</v>
      </c>
      <c r="BA252" s="1" t="s">
        <v>330</v>
      </c>
      <c r="BB252" s="5"/>
      <c r="BC252" s="5"/>
      <c r="BD252" s="5"/>
      <c r="BE252" s="5"/>
      <c r="BF252" s="5"/>
      <c r="BG252" s="5"/>
      <c r="BH252" s="5"/>
      <c r="BI252" s="5"/>
      <c r="BJ252" s="167"/>
      <c r="BK252" s="27"/>
    </row>
    <row r="253" spans="1:63" s="165" customFormat="1" ht="12.95" customHeight="1" x14ac:dyDescent="0.25">
      <c r="A253" s="15" t="s">
        <v>133</v>
      </c>
      <c r="B253" s="15" t="s">
        <v>218</v>
      </c>
      <c r="C253" s="175" t="s">
        <v>395</v>
      </c>
      <c r="D253" s="176"/>
      <c r="E253" s="4" t="s">
        <v>328</v>
      </c>
      <c r="F253" s="22" t="s">
        <v>315</v>
      </c>
      <c r="G253" s="22" t="s">
        <v>316</v>
      </c>
      <c r="H253" s="22" t="s">
        <v>317</v>
      </c>
      <c r="I253" s="23" t="s">
        <v>120</v>
      </c>
      <c r="J253" s="23"/>
      <c r="K253" s="23"/>
      <c r="L253" s="22">
        <v>100</v>
      </c>
      <c r="M253" s="5">
        <v>230000000</v>
      </c>
      <c r="N253" s="5" t="s">
        <v>137</v>
      </c>
      <c r="O253" s="1" t="s">
        <v>126</v>
      </c>
      <c r="P253" s="23" t="s">
        <v>125</v>
      </c>
      <c r="Q253" s="24">
        <v>230000000</v>
      </c>
      <c r="R253" s="25" t="s">
        <v>266</v>
      </c>
      <c r="S253" s="25"/>
      <c r="T253" s="23" t="s">
        <v>127</v>
      </c>
      <c r="U253" s="5"/>
      <c r="V253" s="23"/>
      <c r="W253" s="23">
        <v>0</v>
      </c>
      <c r="X253" s="23">
        <v>100</v>
      </c>
      <c r="Y253" s="23">
        <v>0</v>
      </c>
      <c r="Z253" s="39"/>
      <c r="AA253" s="5" t="s">
        <v>138</v>
      </c>
      <c r="AB253" s="26"/>
      <c r="AC253" s="26"/>
      <c r="AD253" s="26">
        <v>204374300</v>
      </c>
      <c r="AE253" s="18">
        <f t="shared" ref="AE253:AE254" si="191">AD253*1.12</f>
        <v>228899216.00000003</v>
      </c>
      <c r="AF253" s="26"/>
      <c r="AG253" s="26"/>
      <c r="AH253" s="26">
        <v>262048700</v>
      </c>
      <c r="AI253" s="18">
        <f t="shared" ref="AI253:AI254" si="192">AH253*1.12</f>
        <v>293494544</v>
      </c>
      <c r="AJ253" s="19"/>
      <c r="AK253" s="19"/>
      <c r="AL253" s="19">
        <v>262048700</v>
      </c>
      <c r="AM253" s="18">
        <f t="shared" ref="AM253:AM254" si="193">AL253*1.12</f>
        <v>293494544</v>
      </c>
      <c r="AN253" s="19">
        <v>0</v>
      </c>
      <c r="AO253" s="19">
        <v>0</v>
      </c>
      <c r="AP253" s="19">
        <v>0</v>
      </c>
      <c r="AQ253" s="19">
        <v>0</v>
      </c>
      <c r="AR253" s="19">
        <v>0</v>
      </c>
      <c r="AS253" s="19">
        <v>0</v>
      </c>
      <c r="AT253" s="19">
        <v>0</v>
      </c>
      <c r="AU253" s="19">
        <v>0</v>
      </c>
      <c r="AV253" s="64"/>
      <c r="AW253" s="41">
        <v>0</v>
      </c>
      <c r="AX253" s="41">
        <f t="shared" si="190"/>
        <v>0</v>
      </c>
      <c r="AY253" s="9" t="s">
        <v>129</v>
      </c>
      <c r="AZ253" s="1" t="s">
        <v>329</v>
      </c>
      <c r="BA253" s="1" t="s">
        <v>330</v>
      </c>
      <c r="BB253" s="5"/>
      <c r="BC253" s="5"/>
      <c r="BD253" s="5"/>
      <c r="BE253" s="5"/>
      <c r="BF253" s="5"/>
      <c r="BG253" s="5"/>
      <c r="BH253" s="5"/>
      <c r="BI253" s="5"/>
      <c r="BJ253" s="167"/>
      <c r="BK253" s="27" t="s">
        <v>388</v>
      </c>
    </row>
    <row r="254" spans="1:63" s="165" customFormat="1" ht="12.95" customHeight="1" x14ac:dyDescent="0.25">
      <c r="A254" s="15" t="s">
        <v>133</v>
      </c>
      <c r="B254" s="15" t="s">
        <v>218</v>
      </c>
      <c r="C254" s="175" t="s">
        <v>542</v>
      </c>
      <c r="D254" s="177"/>
      <c r="E254" s="4" t="s">
        <v>328</v>
      </c>
      <c r="F254" s="22" t="s">
        <v>315</v>
      </c>
      <c r="G254" s="22" t="s">
        <v>316</v>
      </c>
      <c r="H254" s="22" t="s">
        <v>317</v>
      </c>
      <c r="I254" s="23" t="s">
        <v>120</v>
      </c>
      <c r="J254" s="23"/>
      <c r="K254" s="23"/>
      <c r="L254" s="22">
        <v>100</v>
      </c>
      <c r="M254" s="5">
        <v>230000000</v>
      </c>
      <c r="N254" s="5" t="s">
        <v>137</v>
      </c>
      <c r="O254" s="1" t="s">
        <v>166</v>
      </c>
      <c r="P254" s="23" t="s">
        <v>125</v>
      </c>
      <c r="Q254" s="24">
        <v>230000000</v>
      </c>
      <c r="R254" s="25" t="s">
        <v>266</v>
      </c>
      <c r="S254" s="25"/>
      <c r="T254" s="23" t="s">
        <v>127</v>
      </c>
      <c r="U254" s="5"/>
      <c r="V254" s="23"/>
      <c r="W254" s="23">
        <v>0</v>
      </c>
      <c r="X254" s="23">
        <v>100</v>
      </c>
      <c r="Y254" s="23">
        <v>0</v>
      </c>
      <c r="Z254" s="39"/>
      <c r="AA254" s="5" t="s">
        <v>138</v>
      </c>
      <c r="AB254" s="26"/>
      <c r="AC254" s="26"/>
      <c r="AD254" s="26">
        <v>204374300</v>
      </c>
      <c r="AE254" s="18">
        <f t="shared" si="191"/>
        <v>228899216.00000003</v>
      </c>
      <c r="AF254" s="26"/>
      <c r="AG254" s="26"/>
      <c r="AH254" s="26">
        <v>262048700</v>
      </c>
      <c r="AI254" s="18">
        <f t="shared" si="192"/>
        <v>293494544</v>
      </c>
      <c r="AJ254" s="19"/>
      <c r="AK254" s="19"/>
      <c r="AL254" s="19">
        <v>262048700</v>
      </c>
      <c r="AM254" s="18">
        <f t="shared" si="193"/>
        <v>293494544</v>
      </c>
      <c r="AN254" s="19"/>
      <c r="AO254" s="19"/>
      <c r="AP254" s="19"/>
      <c r="AQ254" s="19"/>
      <c r="AR254" s="19"/>
      <c r="AS254" s="19"/>
      <c r="AT254" s="19"/>
      <c r="AU254" s="19"/>
      <c r="AV254" s="64"/>
      <c r="AW254" s="41">
        <f t="shared" si="151"/>
        <v>728471700</v>
      </c>
      <c r="AX254" s="41">
        <f t="shared" si="152"/>
        <v>815888304.00000012</v>
      </c>
      <c r="AY254" s="9" t="s">
        <v>129</v>
      </c>
      <c r="AZ254" s="1" t="s">
        <v>329</v>
      </c>
      <c r="BA254" s="1" t="s">
        <v>330</v>
      </c>
      <c r="BB254" s="5"/>
      <c r="BC254" s="5"/>
      <c r="BD254" s="5"/>
      <c r="BE254" s="5"/>
      <c r="BF254" s="5"/>
      <c r="BG254" s="5"/>
      <c r="BH254" s="5"/>
      <c r="BI254" s="5"/>
      <c r="BJ254" s="167"/>
      <c r="BK254" s="27">
        <v>14</v>
      </c>
    </row>
    <row r="255" spans="1:63" s="165" customFormat="1" ht="12.95" customHeight="1" x14ac:dyDescent="0.25">
      <c r="A255" s="15" t="s">
        <v>133</v>
      </c>
      <c r="B255" s="15" t="s">
        <v>218</v>
      </c>
      <c r="C255" s="174" t="s">
        <v>331</v>
      </c>
      <c r="D255" s="174"/>
      <c r="E255" s="174" t="s">
        <v>332</v>
      </c>
      <c r="F255" s="22" t="s">
        <v>315</v>
      </c>
      <c r="G255" s="22" t="s">
        <v>316</v>
      </c>
      <c r="H255" s="22" t="s">
        <v>317</v>
      </c>
      <c r="I255" s="23" t="s">
        <v>120</v>
      </c>
      <c r="J255" s="23"/>
      <c r="K255" s="23"/>
      <c r="L255" s="22">
        <v>100</v>
      </c>
      <c r="M255" s="5">
        <v>230000000</v>
      </c>
      <c r="N255" s="5" t="s">
        <v>137</v>
      </c>
      <c r="O255" s="5" t="s">
        <v>239</v>
      </c>
      <c r="P255" s="23" t="s">
        <v>125</v>
      </c>
      <c r="Q255" s="24">
        <v>230000000</v>
      </c>
      <c r="R255" s="25" t="s">
        <v>174</v>
      </c>
      <c r="S255" s="25"/>
      <c r="T255" s="23"/>
      <c r="U255" s="5" t="s">
        <v>126</v>
      </c>
      <c r="V255" s="23" t="s">
        <v>127</v>
      </c>
      <c r="W255" s="23">
        <v>0</v>
      </c>
      <c r="X255" s="23">
        <v>100</v>
      </c>
      <c r="Y255" s="23">
        <v>0</v>
      </c>
      <c r="Z255" s="39"/>
      <c r="AA255" s="5" t="s">
        <v>138</v>
      </c>
      <c r="AB255" s="26"/>
      <c r="AC255" s="26"/>
      <c r="AD255" s="26">
        <v>152219303.81</v>
      </c>
      <c r="AE255" s="26">
        <v>170485620.26720002</v>
      </c>
      <c r="AF255" s="26"/>
      <c r="AG255" s="26"/>
      <c r="AH255" s="26">
        <v>152219303.81</v>
      </c>
      <c r="AI255" s="26">
        <v>170485620.26720002</v>
      </c>
      <c r="AJ255" s="19"/>
      <c r="AK255" s="19"/>
      <c r="AL255" s="19">
        <v>152219303.81</v>
      </c>
      <c r="AM255" s="19">
        <v>170485620.26720002</v>
      </c>
      <c r="AN255" s="19">
        <v>0</v>
      </c>
      <c r="AO255" s="19">
        <v>0</v>
      </c>
      <c r="AP255" s="19">
        <v>0</v>
      </c>
      <c r="AQ255" s="19">
        <v>0</v>
      </c>
      <c r="AR255" s="19">
        <v>0</v>
      </c>
      <c r="AS255" s="19">
        <v>0</v>
      </c>
      <c r="AT255" s="19">
        <v>0</v>
      </c>
      <c r="AU255" s="19">
        <v>0</v>
      </c>
      <c r="AV255" s="41"/>
      <c r="AW255" s="41">
        <v>0</v>
      </c>
      <c r="AX255" s="41">
        <f t="shared" ref="AX255:AX256" si="194">AW255*1.12</f>
        <v>0</v>
      </c>
      <c r="AY255" s="9" t="s">
        <v>129</v>
      </c>
      <c r="AZ255" s="1" t="s">
        <v>333</v>
      </c>
      <c r="BA255" s="1" t="s">
        <v>334</v>
      </c>
      <c r="BB255" s="5"/>
      <c r="BC255" s="5"/>
      <c r="BD255" s="5"/>
      <c r="BE255" s="5"/>
      <c r="BF255" s="5"/>
      <c r="BG255" s="5"/>
      <c r="BH255" s="5"/>
      <c r="BI255" s="5"/>
      <c r="BJ255" s="167"/>
      <c r="BK255" s="27"/>
    </row>
    <row r="256" spans="1:63" s="165" customFormat="1" ht="12.95" customHeight="1" x14ac:dyDescent="0.25">
      <c r="A256" s="15" t="s">
        <v>133</v>
      </c>
      <c r="B256" s="15" t="s">
        <v>218</v>
      </c>
      <c r="C256" s="175" t="s">
        <v>396</v>
      </c>
      <c r="D256" s="176"/>
      <c r="E256" s="4" t="s">
        <v>332</v>
      </c>
      <c r="F256" s="22" t="s">
        <v>315</v>
      </c>
      <c r="G256" s="22" t="s">
        <v>316</v>
      </c>
      <c r="H256" s="22" t="s">
        <v>317</v>
      </c>
      <c r="I256" s="23" t="s">
        <v>120</v>
      </c>
      <c r="J256" s="23"/>
      <c r="K256" s="23"/>
      <c r="L256" s="22">
        <v>100</v>
      </c>
      <c r="M256" s="5">
        <v>230000000</v>
      </c>
      <c r="N256" s="5" t="s">
        <v>137</v>
      </c>
      <c r="O256" s="1" t="s">
        <v>126</v>
      </c>
      <c r="P256" s="23" t="s">
        <v>125</v>
      </c>
      <c r="Q256" s="24">
        <v>230000000</v>
      </c>
      <c r="R256" s="25" t="s">
        <v>174</v>
      </c>
      <c r="S256" s="25"/>
      <c r="T256" s="23" t="s">
        <v>127</v>
      </c>
      <c r="U256" s="5"/>
      <c r="V256" s="23"/>
      <c r="W256" s="23">
        <v>0</v>
      </c>
      <c r="X256" s="23">
        <v>100</v>
      </c>
      <c r="Y256" s="23">
        <v>0</v>
      </c>
      <c r="Z256" s="39"/>
      <c r="AA256" s="5" t="s">
        <v>138</v>
      </c>
      <c r="AB256" s="26"/>
      <c r="AC256" s="26"/>
      <c r="AD256" s="26">
        <v>114743394</v>
      </c>
      <c r="AE256" s="18">
        <f t="shared" ref="AE256:AE258" si="195">AD256*1.12</f>
        <v>128512601.28000002</v>
      </c>
      <c r="AF256" s="26"/>
      <c r="AG256" s="26"/>
      <c r="AH256" s="26">
        <v>152219303.81</v>
      </c>
      <c r="AI256" s="18">
        <f t="shared" ref="AI256:AI258" si="196">AH256*1.12</f>
        <v>170485620.26720002</v>
      </c>
      <c r="AJ256" s="19"/>
      <c r="AK256" s="19"/>
      <c r="AL256" s="19">
        <v>152219303.81</v>
      </c>
      <c r="AM256" s="18">
        <f t="shared" ref="AM256:AM258" si="197">AL256*1.12</f>
        <v>170485620.26720002</v>
      </c>
      <c r="AN256" s="19">
        <v>0</v>
      </c>
      <c r="AO256" s="19">
        <v>0</v>
      </c>
      <c r="AP256" s="19">
        <v>0</v>
      </c>
      <c r="AQ256" s="19">
        <v>0</v>
      </c>
      <c r="AR256" s="19">
        <v>0</v>
      </c>
      <c r="AS256" s="19">
        <v>0</v>
      </c>
      <c r="AT256" s="19">
        <v>0</v>
      </c>
      <c r="AU256" s="19">
        <v>0</v>
      </c>
      <c r="AV256" s="64"/>
      <c r="AW256" s="41">
        <v>0</v>
      </c>
      <c r="AX256" s="41">
        <f t="shared" si="194"/>
        <v>0</v>
      </c>
      <c r="AY256" s="9" t="s">
        <v>129</v>
      </c>
      <c r="AZ256" s="1" t="s">
        <v>333</v>
      </c>
      <c r="BA256" s="1" t="s">
        <v>334</v>
      </c>
      <c r="BB256" s="5"/>
      <c r="BC256" s="5"/>
      <c r="BD256" s="5"/>
      <c r="BE256" s="5"/>
      <c r="BF256" s="5"/>
      <c r="BG256" s="5"/>
      <c r="BH256" s="5"/>
      <c r="BI256" s="5"/>
      <c r="BJ256" s="167"/>
      <c r="BK256" s="27" t="s">
        <v>388</v>
      </c>
    </row>
    <row r="257" spans="1:66" s="165" customFormat="1" ht="12.95" customHeight="1" x14ac:dyDescent="0.25">
      <c r="A257" s="15" t="s">
        <v>133</v>
      </c>
      <c r="B257" s="15" t="s">
        <v>218</v>
      </c>
      <c r="C257" s="175" t="s">
        <v>543</v>
      </c>
      <c r="D257" s="177"/>
      <c r="E257" s="4" t="s">
        <v>332</v>
      </c>
      <c r="F257" s="22" t="s">
        <v>315</v>
      </c>
      <c r="G257" s="22" t="s">
        <v>316</v>
      </c>
      <c r="H257" s="22" t="s">
        <v>317</v>
      </c>
      <c r="I257" s="23" t="s">
        <v>120</v>
      </c>
      <c r="J257" s="23"/>
      <c r="K257" s="23"/>
      <c r="L257" s="22">
        <v>100</v>
      </c>
      <c r="M257" s="5">
        <v>230000000</v>
      </c>
      <c r="N257" s="5" t="s">
        <v>137</v>
      </c>
      <c r="O257" s="1" t="s">
        <v>166</v>
      </c>
      <c r="P257" s="23" t="s">
        <v>125</v>
      </c>
      <c r="Q257" s="24">
        <v>230000000</v>
      </c>
      <c r="R257" s="25" t="s">
        <v>174</v>
      </c>
      <c r="S257" s="25"/>
      <c r="T257" s="23" t="s">
        <v>127</v>
      </c>
      <c r="U257" s="5"/>
      <c r="V257" s="23"/>
      <c r="W257" s="23">
        <v>0</v>
      </c>
      <c r="X257" s="23">
        <v>100</v>
      </c>
      <c r="Y257" s="23">
        <v>0</v>
      </c>
      <c r="Z257" s="39"/>
      <c r="AA257" s="5" t="s">
        <v>138</v>
      </c>
      <c r="AB257" s="26"/>
      <c r="AC257" s="26"/>
      <c r="AD257" s="26">
        <v>114743394</v>
      </c>
      <c r="AE257" s="18">
        <f t="shared" si="195"/>
        <v>128512601.28000002</v>
      </c>
      <c r="AF257" s="26"/>
      <c r="AG257" s="26"/>
      <c r="AH257" s="26">
        <v>152219303.81</v>
      </c>
      <c r="AI257" s="18">
        <f t="shared" si="196"/>
        <v>170485620.26720002</v>
      </c>
      <c r="AJ257" s="19"/>
      <c r="AK257" s="19"/>
      <c r="AL257" s="19">
        <v>152219303.81</v>
      </c>
      <c r="AM257" s="18">
        <f t="shared" si="197"/>
        <v>170485620.26720002</v>
      </c>
      <c r="AN257" s="19"/>
      <c r="AO257" s="19"/>
      <c r="AP257" s="19"/>
      <c r="AQ257" s="19"/>
      <c r="AR257" s="19"/>
      <c r="AS257" s="19"/>
      <c r="AT257" s="19"/>
      <c r="AU257" s="19"/>
      <c r="AV257" s="64"/>
      <c r="AW257" s="41"/>
      <c r="AX257" s="41">
        <f t="shared" si="152"/>
        <v>0</v>
      </c>
      <c r="AY257" s="9" t="s">
        <v>129</v>
      </c>
      <c r="AZ257" s="1" t="s">
        <v>333</v>
      </c>
      <c r="BA257" s="1" t="s">
        <v>334</v>
      </c>
      <c r="BB257" s="5"/>
      <c r="BC257" s="5"/>
      <c r="BD257" s="5"/>
      <c r="BE257" s="5"/>
      <c r="BF257" s="5"/>
      <c r="BG257" s="5"/>
      <c r="BH257" s="5"/>
      <c r="BI257" s="5"/>
      <c r="BJ257" s="167"/>
      <c r="BK257" s="27">
        <v>14</v>
      </c>
    </row>
    <row r="258" spans="1:66" s="165" customFormat="1" ht="12.95" customHeight="1" x14ac:dyDescent="0.25">
      <c r="A258" s="15" t="s">
        <v>133</v>
      </c>
      <c r="B258" s="15" t="s">
        <v>218</v>
      </c>
      <c r="C258" s="178" t="s">
        <v>904</v>
      </c>
      <c r="D258" s="304"/>
      <c r="E258" s="4" t="s">
        <v>332</v>
      </c>
      <c r="F258" s="22" t="s">
        <v>315</v>
      </c>
      <c r="G258" s="22" t="s">
        <v>316</v>
      </c>
      <c r="H258" s="22" t="s">
        <v>317</v>
      </c>
      <c r="I258" s="23" t="s">
        <v>120</v>
      </c>
      <c r="J258" s="23"/>
      <c r="K258" s="23"/>
      <c r="L258" s="22">
        <v>100</v>
      </c>
      <c r="M258" s="5">
        <v>230000000</v>
      </c>
      <c r="N258" s="5" t="s">
        <v>137</v>
      </c>
      <c r="O258" s="1" t="s">
        <v>854</v>
      </c>
      <c r="P258" s="23" t="s">
        <v>125</v>
      </c>
      <c r="Q258" s="24">
        <v>230000000</v>
      </c>
      <c r="R258" s="25" t="s">
        <v>174</v>
      </c>
      <c r="S258" s="25"/>
      <c r="T258" s="23" t="s">
        <v>127</v>
      </c>
      <c r="U258" s="5"/>
      <c r="V258" s="23"/>
      <c r="W258" s="23">
        <v>0</v>
      </c>
      <c r="X258" s="23">
        <v>100</v>
      </c>
      <c r="Y258" s="23">
        <v>0</v>
      </c>
      <c r="Z258" s="39"/>
      <c r="AA258" s="5" t="s">
        <v>138</v>
      </c>
      <c r="AB258" s="26"/>
      <c r="AC258" s="26"/>
      <c r="AD258" s="26">
        <v>50739768</v>
      </c>
      <c r="AE258" s="296">
        <f t="shared" si="195"/>
        <v>56828540.160000004</v>
      </c>
      <c r="AF258" s="26"/>
      <c r="AG258" s="26"/>
      <c r="AH258" s="26">
        <v>152219303.81</v>
      </c>
      <c r="AI258" s="296">
        <f t="shared" si="196"/>
        <v>170485620.26720002</v>
      </c>
      <c r="AJ258" s="19"/>
      <c r="AK258" s="19"/>
      <c r="AL258" s="19">
        <v>152219303.81</v>
      </c>
      <c r="AM258" s="18">
        <f t="shared" si="197"/>
        <v>170485620.26720002</v>
      </c>
      <c r="AN258" s="19"/>
      <c r="AO258" s="19"/>
      <c r="AP258" s="19"/>
      <c r="AQ258" s="19"/>
      <c r="AR258" s="19"/>
      <c r="AS258" s="19"/>
      <c r="AT258" s="19"/>
      <c r="AU258" s="19"/>
      <c r="AV258" s="19"/>
      <c r="AW258" s="19">
        <f>Z258+AD258+AH258+AL258+AP258</f>
        <v>355178375.62</v>
      </c>
      <c r="AX258" s="19">
        <f>AW258*1.12</f>
        <v>397799780.69440007</v>
      </c>
      <c r="AY258" s="19" t="s">
        <v>129</v>
      </c>
      <c r="AZ258" s="64" t="s">
        <v>333</v>
      </c>
      <c r="BA258" s="41" t="s">
        <v>903</v>
      </c>
      <c r="BB258" s="41"/>
      <c r="BC258" s="9"/>
      <c r="BD258" s="1"/>
      <c r="BE258" s="1"/>
      <c r="BF258" s="5"/>
      <c r="BG258" s="5"/>
      <c r="BH258" s="5"/>
      <c r="BI258" s="5"/>
      <c r="BJ258" s="5"/>
      <c r="BK258" s="167">
        <v>14</v>
      </c>
      <c r="BL258" s="38"/>
      <c r="BM258" s="38"/>
      <c r="BN258" s="38"/>
    </row>
    <row r="259" spans="1:66" s="165" customFormat="1" ht="12.95" customHeight="1" x14ac:dyDescent="0.25">
      <c r="A259" s="15" t="s">
        <v>150</v>
      </c>
      <c r="B259" s="15" t="s">
        <v>335</v>
      </c>
      <c r="C259" s="174" t="s">
        <v>256</v>
      </c>
      <c r="D259" s="174"/>
      <c r="E259" s="174" t="s">
        <v>235</v>
      </c>
      <c r="F259" s="22" t="s">
        <v>336</v>
      </c>
      <c r="G259" s="22" t="s">
        <v>337</v>
      </c>
      <c r="H259" s="22" t="s">
        <v>337</v>
      </c>
      <c r="I259" s="23" t="s">
        <v>120</v>
      </c>
      <c r="J259" s="23"/>
      <c r="K259" s="23"/>
      <c r="L259" s="22">
        <v>100</v>
      </c>
      <c r="M259" s="5" t="s">
        <v>122</v>
      </c>
      <c r="N259" s="5" t="s">
        <v>123</v>
      </c>
      <c r="O259" s="5" t="s">
        <v>199</v>
      </c>
      <c r="P259" s="23" t="s">
        <v>125</v>
      </c>
      <c r="Q259" s="24" t="s">
        <v>122</v>
      </c>
      <c r="R259" s="25" t="s">
        <v>338</v>
      </c>
      <c r="S259" s="25"/>
      <c r="T259" s="23"/>
      <c r="U259" s="5" t="s">
        <v>126</v>
      </c>
      <c r="V259" s="23" t="s">
        <v>127</v>
      </c>
      <c r="W259" s="23">
        <v>0</v>
      </c>
      <c r="X259" s="23">
        <v>100</v>
      </c>
      <c r="Y259" s="23">
        <v>0</v>
      </c>
      <c r="Z259" s="39"/>
      <c r="AA259" s="5" t="s">
        <v>138</v>
      </c>
      <c r="AB259" s="26">
        <v>1</v>
      </c>
      <c r="AC259" s="26">
        <v>67894200</v>
      </c>
      <c r="AD259" s="26">
        <v>67894200</v>
      </c>
      <c r="AE259" s="26">
        <v>76041504</v>
      </c>
      <c r="AF259" s="26">
        <v>1</v>
      </c>
      <c r="AG259" s="26">
        <v>67894200</v>
      </c>
      <c r="AH259" s="26">
        <v>67894200</v>
      </c>
      <c r="AI259" s="26">
        <v>76041504</v>
      </c>
      <c r="AJ259" s="19">
        <v>1</v>
      </c>
      <c r="AK259" s="19">
        <v>67894200</v>
      </c>
      <c r="AL259" s="19">
        <v>67894200</v>
      </c>
      <c r="AM259" s="19">
        <v>76041504</v>
      </c>
      <c r="AN259" s="19">
        <v>0</v>
      </c>
      <c r="AO259" s="19">
        <v>0</v>
      </c>
      <c r="AP259" s="19">
        <v>0</v>
      </c>
      <c r="AQ259" s="19">
        <v>0</v>
      </c>
      <c r="AR259" s="19">
        <v>0</v>
      </c>
      <c r="AS259" s="19">
        <v>0</v>
      </c>
      <c r="AT259" s="19">
        <v>0</v>
      </c>
      <c r="AU259" s="19">
        <v>0</v>
      </c>
      <c r="AV259" s="41"/>
      <c r="AW259" s="41">
        <v>0</v>
      </c>
      <c r="AX259" s="41">
        <f t="shared" si="152"/>
        <v>0</v>
      </c>
      <c r="AY259" s="6" t="s">
        <v>129</v>
      </c>
      <c r="AZ259" s="4" t="s">
        <v>339</v>
      </c>
      <c r="BA259" s="4" t="s">
        <v>340</v>
      </c>
      <c r="BB259" s="5"/>
      <c r="BC259" s="5"/>
      <c r="BD259" s="5"/>
      <c r="BE259" s="5"/>
      <c r="BF259" s="5"/>
      <c r="BG259" s="5"/>
      <c r="BH259" s="5"/>
      <c r="BI259" s="5"/>
      <c r="BJ259" s="167"/>
      <c r="BK259" s="27" t="s">
        <v>375</v>
      </c>
    </row>
    <row r="260" spans="1:66" s="165" customFormat="1" ht="12.95" customHeight="1" x14ac:dyDescent="0.25">
      <c r="A260" s="15" t="s">
        <v>150</v>
      </c>
      <c r="B260" s="15" t="s">
        <v>335</v>
      </c>
      <c r="C260" s="174" t="s">
        <v>250</v>
      </c>
      <c r="D260" s="174"/>
      <c r="E260" s="174" t="s">
        <v>341</v>
      </c>
      <c r="F260" s="22" t="s">
        <v>336</v>
      </c>
      <c r="G260" s="22" t="s">
        <v>337</v>
      </c>
      <c r="H260" s="22" t="s">
        <v>337</v>
      </c>
      <c r="I260" s="23" t="s">
        <v>120</v>
      </c>
      <c r="J260" s="23"/>
      <c r="K260" s="23"/>
      <c r="L260" s="22">
        <v>100</v>
      </c>
      <c r="M260" s="5" t="s">
        <v>122</v>
      </c>
      <c r="N260" s="5" t="s">
        <v>123</v>
      </c>
      <c r="O260" s="5" t="s">
        <v>199</v>
      </c>
      <c r="P260" s="23" t="s">
        <v>125</v>
      </c>
      <c r="Q260" s="24" t="s">
        <v>122</v>
      </c>
      <c r="R260" s="25" t="s">
        <v>338</v>
      </c>
      <c r="S260" s="25"/>
      <c r="T260" s="23"/>
      <c r="U260" s="5" t="s">
        <v>126</v>
      </c>
      <c r="V260" s="23" t="s">
        <v>127</v>
      </c>
      <c r="W260" s="23">
        <v>0</v>
      </c>
      <c r="X260" s="23">
        <v>100</v>
      </c>
      <c r="Y260" s="23">
        <v>0</v>
      </c>
      <c r="Z260" s="39"/>
      <c r="AA260" s="5" t="s">
        <v>138</v>
      </c>
      <c r="AB260" s="26">
        <v>1</v>
      </c>
      <c r="AC260" s="26">
        <v>41596500</v>
      </c>
      <c r="AD260" s="26">
        <v>41596500</v>
      </c>
      <c r="AE260" s="26">
        <v>46588080.000000007</v>
      </c>
      <c r="AF260" s="26">
        <v>1</v>
      </c>
      <c r="AG260" s="26">
        <v>41596500</v>
      </c>
      <c r="AH260" s="26">
        <v>41596500</v>
      </c>
      <c r="AI260" s="26">
        <v>46588080.000000007</v>
      </c>
      <c r="AJ260" s="19">
        <v>1</v>
      </c>
      <c r="AK260" s="19">
        <v>41596500</v>
      </c>
      <c r="AL260" s="19">
        <v>41596500</v>
      </c>
      <c r="AM260" s="19">
        <v>46588080.000000007</v>
      </c>
      <c r="AN260" s="19">
        <v>0</v>
      </c>
      <c r="AO260" s="19">
        <v>0</v>
      </c>
      <c r="AP260" s="19">
        <v>0</v>
      </c>
      <c r="AQ260" s="19">
        <v>0</v>
      </c>
      <c r="AR260" s="19">
        <v>0</v>
      </c>
      <c r="AS260" s="19">
        <v>0</v>
      </c>
      <c r="AT260" s="19">
        <v>0</v>
      </c>
      <c r="AU260" s="19">
        <v>0</v>
      </c>
      <c r="AV260" s="41"/>
      <c r="AW260" s="41">
        <v>0</v>
      </c>
      <c r="AX260" s="41">
        <f t="shared" si="152"/>
        <v>0</v>
      </c>
      <c r="AY260" s="6" t="s">
        <v>129</v>
      </c>
      <c r="AZ260" s="4" t="s">
        <v>342</v>
      </c>
      <c r="BA260" s="4" t="s">
        <v>343</v>
      </c>
      <c r="BB260" s="5"/>
      <c r="BC260" s="5"/>
      <c r="BD260" s="5"/>
      <c r="BE260" s="5"/>
      <c r="BF260" s="5"/>
      <c r="BG260" s="5"/>
      <c r="BH260" s="5"/>
      <c r="BI260" s="5"/>
      <c r="BJ260" s="167"/>
      <c r="BK260" s="27" t="s">
        <v>375</v>
      </c>
    </row>
    <row r="261" spans="1:66" s="165" customFormat="1" ht="12.95" customHeight="1" x14ac:dyDescent="0.25">
      <c r="A261" s="15" t="s">
        <v>344</v>
      </c>
      <c r="B261" s="15" t="s">
        <v>335</v>
      </c>
      <c r="C261" s="174" t="s">
        <v>261</v>
      </c>
      <c r="D261" s="174"/>
      <c r="E261" s="174" t="s">
        <v>345</v>
      </c>
      <c r="F261" s="22" t="s">
        <v>346</v>
      </c>
      <c r="G261" s="22" t="s">
        <v>347</v>
      </c>
      <c r="H261" s="22" t="s">
        <v>347</v>
      </c>
      <c r="I261" s="23" t="s">
        <v>120</v>
      </c>
      <c r="J261" s="23"/>
      <c r="K261" s="23"/>
      <c r="L261" s="22">
        <v>100</v>
      </c>
      <c r="M261" s="5" t="s">
        <v>122</v>
      </c>
      <c r="N261" s="5" t="s">
        <v>123</v>
      </c>
      <c r="O261" s="5" t="s">
        <v>199</v>
      </c>
      <c r="P261" s="23" t="s">
        <v>125</v>
      </c>
      <c r="Q261" s="24" t="s">
        <v>122</v>
      </c>
      <c r="R261" s="25" t="s">
        <v>338</v>
      </c>
      <c r="S261" s="25"/>
      <c r="T261" s="23"/>
      <c r="U261" s="5" t="s">
        <v>126</v>
      </c>
      <c r="V261" s="23" t="s">
        <v>167</v>
      </c>
      <c r="W261" s="23">
        <v>0</v>
      </c>
      <c r="X261" s="23">
        <v>100</v>
      </c>
      <c r="Y261" s="23">
        <v>0</v>
      </c>
      <c r="Z261" s="39"/>
      <c r="AA261" s="5" t="s">
        <v>138</v>
      </c>
      <c r="AB261" s="26"/>
      <c r="AC261" s="26"/>
      <c r="AD261" s="26">
        <v>94520378.149999991</v>
      </c>
      <c r="AE261" s="26">
        <v>105862823.528</v>
      </c>
      <c r="AF261" s="26"/>
      <c r="AG261" s="26"/>
      <c r="AH261" s="26">
        <v>94520378.149999991</v>
      </c>
      <c r="AI261" s="26">
        <v>105862823.528</v>
      </c>
      <c r="AJ261" s="19"/>
      <c r="AK261" s="19"/>
      <c r="AL261" s="19">
        <v>94520378.149999991</v>
      </c>
      <c r="AM261" s="19">
        <v>105862823.528</v>
      </c>
      <c r="AN261" s="19"/>
      <c r="AO261" s="19"/>
      <c r="AP261" s="19">
        <v>94520378.149999991</v>
      </c>
      <c r="AQ261" s="19">
        <v>105862823.528</v>
      </c>
      <c r="AR261" s="19"/>
      <c r="AS261" s="19"/>
      <c r="AT261" s="19">
        <v>94520378.149999991</v>
      </c>
      <c r="AU261" s="19">
        <v>105862823.528</v>
      </c>
      <c r="AV261" s="41"/>
      <c r="AW261" s="41">
        <v>0</v>
      </c>
      <c r="AX261" s="41">
        <f t="shared" si="152"/>
        <v>0</v>
      </c>
      <c r="AY261" s="5" t="s">
        <v>129</v>
      </c>
      <c r="AZ261" s="5" t="s">
        <v>348</v>
      </c>
      <c r="BA261" s="5" t="s">
        <v>349</v>
      </c>
      <c r="BB261" s="5"/>
      <c r="BC261" s="5"/>
      <c r="BD261" s="5"/>
      <c r="BE261" s="5"/>
      <c r="BF261" s="5"/>
      <c r="BG261" s="5"/>
      <c r="BH261" s="5"/>
      <c r="BI261" s="5"/>
      <c r="BJ261" s="167"/>
      <c r="BK261" s="27" t="s">
        <v>375</v>
      </c>
    </row>
    <row r="262" spans="1:66" s="165" customFormat="1" ht="12.95" customHeight="1" x14ac:dyDescent="0.25">
      <c r="A262" s="15" t="s">
        <v>116</v>
      </c>
      <c r="B262" s="15" t="s">
        <v>218</v>
      </c>
      <c r="C262" s="174" t="s">
        <v>328</v>
      </c>
      <c r="D262" s="174"/>
      <c r="E262" s="174" t="s">
        <v>350</v>
      </c>
      <c r="F262" s="22" t="s">
        <v>351</v>
      </c>
      <c r="G262" s="22" t="s">
        <v>352</v>
      </c>
      <c r="H262" s="22" t="s">
        <v>352</v>
      </c>
      <c r="I262" s="23" t="s">
        <v>120</v>
      </c>
      <c r="J262" s="23"/>
      <c r="K262" s="23"/>
      <c r="L262" s="22" t="s">
        <v>121</v>
      </c>
      <c r="M262" s="5" t="s">
        <v>122</v>
      </c>
      <c r="N262" s="5" t="s">
        <v>123</v>
      </c>
      <c r="O262" s="5" t="s">
        <v>239</v>
      </c>
      <c r="P262" s="23" t="s">
        <v>125</v>
      </c>
      <c r="Q262" s="24" t="s">
        <v>122</v>
      </c>
      <c r="R262" s="25" t="s">
        <v>338</v>
      </c>
      <c r="S262" s="25"/>
      <c r="T262" s="23"/>
      <c r="U262" s="5" t="s">
        <v>126</v>
      </c>
      <c r="V262" s="23" t="s">
        <v>127</v>
      </c>
      <c r="W262" s="23" t="s">
        <v>128</v>
      </c>
      <c r="X262" s="23" t="s">
        <v>121</v>
      </c>
      <c r="Y262" s="23" t="s">
        <v>128</v>
      </c>
      <c r="Z262" s="39"/>
      <c r="AA262" s="5" t="s">
        <v>138</v>
      </c>
      <c r="AB262" s="26">
        <v>1</v>
      </c>
      <c r="AC262" s="26">
        <v>65203234.32</v>
      </c>
      <c r="AD262" s="26">
        <v>65203234.32</v>
      </c>
      <c r="AE262" s="26">
        <v>73027622.4384</v>
      </c>
      <c r="AF262" s="26">
        <v>1</v>
      </c>
      <c r="AG262" s="26">
        <v>65203234.32</v>
      </c>
      <c r="AH262" s="26">
        <v>65203234.32</v>
      </c>
      <c r="AI262" s="26">
        <v>73027622.4384</v>
      </c>
      <c r="AJ262" s="19">
        <v>1</v>
      </c>
      <c r="AK262" s="19">
        <v>65203234.32</v>
      </c>
      <c r="AL262" s="19">
        <v>65203234.32</v>
      </c>
      <c r="AM262" s="19">
        <v>73027622.4384</v>
      </c>
      <c r="AN262" s="19">
        <v>0</v>
      </c>
      <c r="AO262" s="19">
        <v>0</v>
      </c>
      <c r="AP262" s="19">
        <v>0</v>
      </c>
      <c r="AQ262" s="19">
        <v>0</v>
      </c>
      <c r="AR262" s="19">
        <v>0</v>
      </c>
      <c r="AS262" s="19">
        <v>0</v>
      </c>
      <c r="AT262" s="19">
        <v>0</v>
      </c>
      <c r="AU262" s="19">
        <v>0</v>
      </c>
      <c r="AV262" s="41"/>
      <c r="AW262" s="41">
        <f>AD262+AH262+AL262+AP262+AT262</f>
        <v>195609702.96000001</v>
      </c>
      <c r="AX262" s="41">
        <f t="shared" si="152"/>
        <v>219082867.31520003</v>
      </c>
      <c r="AY262" s="6" t="s">
        <v>129</v>
      </c>
      <c r="AZ262" s="6" t="s">
        <v>353</v>
      </c>
      <c r="BA262" s="6" t="s">
        <v>354</v>
      </c>
      <c r="BB262" s="5"/>
      <c r="BC262" s="5"/>
      <c r="BD262" s="5"/>
      <c r="BE262" s="5"/>
      <c r="BF262" s="5"/>
      <c r="BG262" s="5"/>
      <c r="BH262" s="5"/>
      <c r="BI262" s="5"/>
      <c r="BJ262" s="167"/>
      <c r="BK262" s="27"/>
    </row>
    <row r="263" spans="1:66" s="165" customFormat="1" ht="12.95" customHeight="1" x14ac:dyDescent="0.25">
      <c r="A263" s="15" t="s">
        <v>116</v>
      </c>
      <c r="B263" s="15" t="s">
        <v>218</v>
      </c>
      <c r="C263" s="174" t="s">
        <v>324</v>
      </c>
      <c r="D263" s="174"/>
      <c r="E263" s="174" t="s">
        <v>355</v>
      </c>
      <c r="F263" s="22" t="s">
        <v>356</v>
      </c>
      <c r="G263" s="22" t="s">
        <v>357</v>
      </c>
      <c r="H263" s="22" t="s">
        <v>357</v>
      </c>
      <c r="I263" s="23" t="s">
        <v>172</v>
      </c>
      <c r="J263" s="23" t="s">
        <v>358</v>
      </c>
      <c r="K263" s="23"/>
      <c r="L263" s="22">
        <v>100</v>
      </c>
      <c r="M263" s="5" t="s">
        <v>122</v>
      </c>
      <c r="N263" s="5" t="s">
        <v>123</v>
      </c>
      <c r="O263" s="5" t="s">
        <v>124</v>
      </c>
      <c r="P263" s="23" t="s">
        <v>125</v>
      </c>
      <c r="Q263" s="24" t="s">
        <v>122</v>
      </c>
      <c r="R263" s="25" t="s">
        <v>338</v>
      </c>
      <c r="S263" s="25"/>
      <c r="T263" s="23"/>
      <c r="U263" s="5" t="s">
        <v>126</v>
      </c>
      <c r="V263" s="23" t="s">
        <v>146</v>
      </c>
      <c r="W263" s="23" t="s">
        <v>128</v>
      </c>
      <c r="X263" s="23" t="s">
        <v>121</v>
      </c>
      <c r="Y263" s="23" t="s">
        <v>128</v>
      </c>
      <c r="Z263" s="39"/>
      <c r="AA263" s="5" t="s">
        <v>138</v>
      </c>
      <c r="AB263" s="26">
        <v>1</v>
      </c>
      <c r="AC263" s="26">
        <v>33933286</v>
      </c>
      <c r="AD263" s="26">
        <v>33933286</v>
      </c>
      <c r="AE263" s="26">
        <v>38005280.32</v>
      </c>
      <c r="AF263" s="26">
        <v>1</v>
      </c>
      <c r="AG263" s="26">
        <v>33933286</v>
      </c>
      <c r="AH263" s="26">
        <v>33933286</v>
      </c>
      <c r="AI263" s="26">
        <v>38005280.32</v>
      </c>
      <c r="AJ263" s="19">
        <v>1</v>
      </c>
      <c r="AK263" s="19"/>
      <c r="AL263" s="19"/>
      <c r="AM263" s="19"/>
      <c r="AN263" s="19">
        <v>0</v>
      </c>
      <c r="AO263" s="19">
        <v>0</v>
      </c>
      <c r="AP263" s="19">
        <v>0</v>
      </c>
      <c r="AQ263" s="19">
        <v>0</v>
      </c>
      <c r="AR263" s="19">
        <v>0</v>
      </c>
      <c r="AS263" s="19">
        <v>0</v>
      </c>
      <c r="AT263" s="19">
        <v>0</v>
      </c>
      <c r="AU263" s="19">
        <v>0</v>
      </c>
      <c r="AV263" s="41"/>
      <c r="AW263" s="41">
        <f>AD263+AH263+AL263+AP263+AT263</f>
        <v>67866572</v>
      </c>
      <c r="AX263" s="41">
        <f t="shared" si="152"/>
        <v>76010560.640000001</v>
      </c>
      <c r="AY263" s="6" t="s">
        <v>129</v>
      </c>
      <c r="AZ263" s="6" t="s">
        <v>359</v>
      </c>
      <c r="BA263" s="6" t="s">
        <v>360</v>
      </c>
      <c r="BB263" s="5"/>
      <c r="BC263" s="5"/>
      <c r="BD263" s="5"/>
      <c r="BE263" s="5"/>
      <c r="BF263" s="5"/>
      <c r="BG263" s="5"/>
      <c r="BH263" s="5"/>
      <c r="BI263" s="5"/>
      <c r="BJ263" s="167"/>
      <c r="BK263" s="27"/>
    </row>
    <row r="264" spans="1:66" s="165" customFormat="1" ht="12.95" customHeight="1" x14ac:dyDescent="0.25">
      <c r="A264" s="15" t="s">
        <v>361</v>
      </c>
      <c r="B264" s="15" t="s">
        <v>218</v>
      </c>
      <c r="C264" s="174" t="s">
        <v>332</v>
      </c>
      <c r="D264" s="174"/>
      <c r="E264" s="174" t="s">
        <v>362</v>
      </c>
      <c r="F264" s="22" t="s">
        <v>363</v>
      </c>
      <c r="G264" s="22" t="s">
        <v>364</v>
      </c>
      <c r="H264" s="22" t="s">
        <v>364</v>
      </c>
      <c r="I264" s="23" t="s">
        <v>120</v>
      </c>
      <c r="J264" s="23"/>
      <c r="K264" s="23"/>
      <c r="L264" s="22">
        <v>100</v>
      </c>
      <c r="M264" s="5" t="s">
        <v>197</v>
      </c>
      <c r="N264" s="5" t="s">
        <v>365</v>
      </c>
      <c r="O264" s="5" t="s">
        <v>239</v>
      </c>
      <c r="P264" s="23" t="s">
        <v>125</v>
      </c>
      <c r="Q264" s="24" t="s">
        <v>122</v>
      </c>
      <c r="R264" s="25" t="s">
        <v>338</v>
      </c>
      <c r="S264" s="25"/>
      <c r="T264" s="23" t="s">
        <v>127</v>
      </c>
      <c r="U264" s="5"/>
      <c r="V264" s="23"/>
      <c r="W264" s="23">
        <v>0</v>
      </c>
      <c r="X264" s="23">
        <v>90</v>
      </c>
      <c r="Y264" s="23">
        <v>10</v>
      </c>
      <c r="Z264" s="39"/>
      <c r="AA264" s="5" t="s">
        <v>138</v>
      </c>
      <c r="AB264" s="26"/>
      <c r="AC264" s="26"/>
      <c r="AD264" s="26">
        <v>708580278</v>
      </c>
      <c r="AE264" s="26">
        <v>793609911.36000013</v>
      </c>
      <c r="AF264" s="26"/>
      <c r="AG264" s="26"/>
      <c r="AH264" s="26">
        <v>736923502.22000003</v>
      </c>
      <c r="AI264" s="26">
        <v>825354322.48640013</v>
      </c>
      <c r="AJ264" s="19"/>
      <c r="AK264" s="19"/>
      <c r="AL264" s="19">
        <v>758066298.31295991</v>
      </c>
      <c r="AM264" s="19">
        <v>849034254.11051524</v>
      </c>
      <c r="AN264" s="19">
        <v>0</v>
      </c>
      <c r="AO264" s="19">
        <v>0</v>
      </c>
      <c r="AP264" s="19">
        <v>0</v>
      </c>
      <c r="AQ264" s="19">
        <v>0</v>
      </c>
      <c r="AR264" s="19">
        <v>0</v>
      </c>
      <c r="AS264" s="19">
        <v>0</v>
      </c>
      <c r="AT264" s="19">
        <v>0</v>
      </c>
      <c r="AU264" s="19">
        <v>0</v>
      </c>
      <c r="AV264" s="41"/>
      <c r="AW264" s="41">
        <f>AD264+AH264+AL264+AP264+AT264</f>
        <v>2203570078.5329599</v>
      </c>
      <c r="AX264" s="41">
        <f t="shared" si="152"/>
        <v>2467998487.9569154</v>
      </c>
      <c r="AY264" s="6" t="s">
        <v>203</v>
      </c>
      <c r="AZ264" s="1" t="s">
        <v>366</v>
      </c>
      <c r="BA264" s="1" t="s">
        <v>367</v>
      </c>
      <c r="BB264" s="5"/>
      <c r="BC264" s="5"/>
      <c r="BD264" s="5"/>
      <c r="BE264" s="5"/>
      <c r="BF264" s="5"/>
      <c r="BG264" s="5"/>
      <c r="BH264" s="5"/>
      <c r="BI264" s="5"/>
      <c r="BJ264" s="167"/>
      <c r="BK264" s="27"/>
    </row>
    <row r="265" spans="1:66" s="165" customFormat="1" ht="12.95" customHeight="1" x14ac:dyDescent="0.25">
      <c r="A265" s="1" t="s">
        <v>116</v>
      </c>
      <c r="B265" s="6" t="s">
        <v>152</v>
      </c>
      <c r="C265" s="174" t="s">
        <v>314</v>
      </c>
      <c r="D265" s="1"/>
      <c r="E265" s="1"/>
      <c r="F265" s="2" t="s">
        <v>117</v>
      </c>
      <c r="G265" s="3" t="s">
        <v>118</v>
      </c>
      <c r="H265" s="3" t="s">
        <v>119</v>
      </c>
      <c r="I265" s="4" t="s">
        <v>120</v>
      </c>
      <c r="J265" s="1"/>
      <c r="K265" s="1"/>
      <c r="L265" s="1" t="s">
        <v>121</v>
      </c>
      <c r="M265" s="6" t="s">
        <v>122</v>
      </c>
      <c r="N265" s="6" t="s">
        <v>123</v>
      </c>
      <c r="O265" s="1" t="s">
        <v>124</v>
      </c>
      <c r="P265" s="6" t="s">
        <v>125</v>
      </c>
      <c r="Q265" s="6" t="s">
        <v>122</v>
      </c>
      <c r="R265" s="6" t="s">
        <v>188</v>
      </c>
      <c r="S265" s="6"/>
      <c r="T265" s="1" t="s">
        <v>127</v>
      </c>
      <c r="U265" s="1"/>
      <c r="V265" s="1"/>
      <c r="W265" s="6" t="s">
        <v>128</v>
      </c>
      <c r="X265" s="6" t="s">
        <v>121</v>
      </c>
      <c r="Y265" s="6" t="s">
        <v>128</v>
      </c>
      <c r="Z265" s="7"/>
      <c r="AA265" s="4" t="s">
        <v>138</v>
      </c>
      <c r="AB265" s="8" t="s">
        <v>47</v>
      </c>
      <c r="AC265" s="14">
        <v>1222615032.8</v>
      </c>
      <c r="AD265" s="14">
        <v>1222615032.8</v>
      </c>
      <c r="AE265" s="21">
        <v>1369328836.7360001</v>
      </c>
      <c r="AF265" s="8" t="s">
        <v>47</v>
      </c>
      <c r="AG265" s="14">
        <v>1316697870.8</v>
      </c>
      <c r="AH265" s="14">
        <v>1316697870.8</v>
      </c>
      <c r="AI265" s="21">
        <v>1474701615.296</v>
      </c>
      <c r="AJ265" s="8" t="s">
        <v>47</v>
      </c>
      <c r="AK265" s="14">
        <v>1411091688.8</v>
      </c>
      <c r="AL265" s="14">
        <v>1411091688.8</v>
      </c>
      <c r="AM265" s="21">
        <v>1580422691.4560001</v>
      </c>
      <c r="AN265" s="6"/>
      <c r="AO265" s="6"/>
      <c r="AP265" s="6"/>
      <c r="AQ265" s="6"/>
      <c r="AR265" s="6"/>
      <c r="AS265" s="9"/>
      <c r="AT265" s="8"/>
      <c r="AU265" s="10"/>
      <c r="AV265" s="51"/>
      <c r="AW265" s="41">
        <v>0</v>
      </c>
      <c r="AX265" s="41">
        <f t="shared" si="152"/>
        <v>0</v>
      </c>
      <c r="AY265" s="6" t="s">
        <v>129</v>
      </c>
      <c r="AZ265" s="6" t="s">
        <v>130</v>
      </c>
      <c r="BA265" s="6" t="s">
        <v>130</v>
      </c>
      <c r="BB265" s="6"/>
      <c r="BC265" s="6"/>
      <c r="BD265" s="6"/>
      <c r="BE265" s="6"/>
      <c r="BF265" s="6"/>
      <c r="BG265" s="6"/>
      <c r="BH265" s="6"/>
      <c r="BI265" s="6"/>
      <c r="BJ265" s="13"/>
      <c r="BK265" s="27"/>
    </row>
    <row r="266" spans="1:66" s="165" customFormat="1" ht="12.95" customHeight="1" x14ac:dyDescent="0.25">
      <c r="A266" s="1" t="s">
        <v>116</v>
      </c>
      <c r="B266" s="6" t="s">
        <v>152</v>
      </c>
      <c r="C266" s="4" t="s">
        <v>802</v>
      </c>
      <c r="D266" s="1"/>
      <c r="E266" s="1"/>
      <c r="F266" s="2" t="s">
        <v>117</v>
      </c>
      <c r="G266" s="3" t="s">
        <v>118</v>
      </c>
      <c r="H266" s="3" t="s">
        <v>119</v>
      </c>
      <c r="I266" s="4" t="s">
        <v>120</v>
      </c>
      <c r="J266" s="1"/>
      <c r="K266" s="1"/>
      <c r="L266" s="1" t="s">
        <v>121</v>
      </c>
      <c r="M266" s="6" t="s">
        <v>122</v>
      </c>
      <c r="N266" s="6" t="s">
        <v>123</v>
      </c>
      <c r="O266" s="1" t="s">
        <v>124</v>
      </c>
      <c r="P266" s="6" t="s">
        <v>125</v>
      </c>
      <c r="Q266" s="6" t="s">
        <v>122</v>
      </c>
      <c r="R266" s="6" t="s">
        <v>338</v>
      </c>
      <c r="S266" s="6"/>
      <c r="T266" s="1" t="s">
        <v>127</v>
      </c>
      <c r="U266" s="1"/>
      <c r="V266" s="1"/>
      <c r="W266" s="6" t="s">
        <v>128</v>
      </c>
      <c r="X266" s="6" t="s">
        <v>121</v>
      </c>
      <c r="Y266" s="6" t="s">
        <v>128</v>
      </c>
      <c r="Z266" s="6"/>
      <c r="AA266" s="4" t="s">
        <v>138</v>
      </c>
      <c r="AB266" s="8"/>
      <c r="AC266" s="14"/>
      <c r="AD266" s="19">
        <v>1311661752</v>
      </c>
      <c r="AE266" s="71">
        <f>AD266*1.12</f>
        <v>1469061162.2400002</v>
      </c>
      <c r="AF266" s="19"/>
      <c r="AG266" s="19"/>
      <c r="AH266" s="19">
        <v>1455372174.8</v>
      </c>
      <c r="AI266" s="71">
        <f>AH266*1.12</f>
        <v>1630016835.776</v>
      </c>
      <c r="AJ266" s="19"/>
      <c r="AK266" s="19"/>
      <c r="AL266" s="19">
        <v>1555323336.8</v>
      </c>
      <c r="AM266" s="71">
        <f>AL266*1.12</f>
        <v>1741962137.2160001</v>
      </c>
      <c r="AN266" s="19"/>
      <c r="AO266" s="19"/>
      <c r="AP266" s="19"/>
      <c r="AQ266" s="19"/>
      <c r="AR266" s="19"/>
      <c r="AS266" s="71"/>
      <c r="AT266" s="19"/>
      <c r="AU266" s="19"/>
      <c r="AV266" s="19"/>
      <c r="AW266" s="41">
        <f>AD266+AH266+AL266+AP266+AT266</f>
        <v>4322357263.6000004</v>
      </c>
      <c r="AX266" s="41">
        <f t="shared" si="152"/>
        <v>4841040135.2320013</v>
      </c>
      <c r="AY266" s="6" t="s">
        <v>129</v>
      </c>
      <c r="AZ266" s="6" t="s">
        <v>130</v>
      </c>
      <c r="BA266" s="6" t="s">
        <v>130</v>
      </c>
      <c r="BB266" s="6"/>
      <c r="BC266" s="6"/>
      <c r="BD266" s="6"/>
      <c r="BE266" s="6"/>
      <c r="BF266" s="6"/>
      <c r="BG266" s="6"/>
      <c r="BH266" s="6"/>
      <c r="BI266" s="6"/>
      <c r="BJ266" s="6"/>
      <c r="BK266" s="27" t="s">
        <v>803</v>
      </c>
    </row>
    <row r="267" spans="1:66" ht="12.95" customHeight="1" x14ac:dyDescent="0.25">
      <c r="A267" s="1" t="s">
        <v>116</v>
      </c>
      <c r="B267" s="6" t="s">
        <v>157</v>
      </c>
      <c r="C267" s="174" t="s">
        <v>321</v>
      </c>
      <c r="D267" s="1"/>
      <c r="E267" s="1"/>
      <c r="F267" s="2" t="s">
        <v>117</v>
      </c>
      <c r="G267" s="3" t="s">
        <v>118</v>
      </c>
      <c r="H267" s="3" t="s">
        <v>119</v>
      </c>
      <c r="I267" s="4" t="s">
        <v>120</v>
      </c>
      <c r="J267" s="1"/>
      <c r="K267" s="1"/>
      <c r="L267" s="2">
        <v>100</v>
      </c>
      <c r="M267" s="6" t="s">
        <v>122</v>
      </c>
      <c r="N267" s="6" t="s">
        <v>131</v>
      </c>
      <c r="O267" s="1" t="s">
        <v>124</v>
      </c>
      <c r="P267" s="6" t="s">
        <v>125</v>
      </c>
      <c r="Q267" s="6" t="s">
        <v>122</v>
      </c>
      <c r="R267" s="6" t="s">
        <v>190</v>
      </c>
      <c r="S267" s="1"/>
      <c r="T267" s="1" t="s">
        <v>127</v>
      </c>
      <c r="U267" s="1"/>
      <c r="V267" s="1"/>
      <c r="W267" s="6" t="s">
        <v>128</v>
      </c>
      <c r="X267" s="6" t="s">
        <v>121</v>
      </c>
      <c r="Y267" s="6" t="s">
        <v>128</v>
      </c>
      <c r="Z267" s="7"/>
      <c r="AA267" s="4" t="s">
        <v>138</v>
      </c>
      <c r="AB267" s="8">
        <v>1</v>
      </c>
      <c r="AC267" s="18">
        <v>132661440</v>
      </c>
      <c r="AD267" s="8">
        <v>132661440</v>
      </c>
      <c r="AE267" s="21">
        <v>148580812.80000001</v>
      </c>
      <c r="AF267" s="18">
        <v>1</v>
      </c>
      <c r="AG267" s="18">
        <v>158787264</v>
      </c>
      <c r="AH267" s="18">
        <v>158787264</v>
      </c>
      <c r="AI267" s="21">
        <v>177841735.68000001</v>
      </c>
      <c r="AJ267" s="18">
        <v>1</v>
      </c>
      <c r="AK267" s="18">
        <v>164344608</v>
      </c>
      <c r="AL267" s="18">
        <v>164344608</v>
      </c>
      <c r="AM267" s="21">
        <v>184065960.96000001</v>
      </c>
      <c r="AN267" s="18"/>
      <c r="AO267" s="18"/>
      <c r="AP267" s="18"/>
      <c r="AQ267" s="18"/>
      <c r="AR267" s="18"/>
      <c r="AS267" s="18"/>
      <c r="AT267" s="18"/>
      <c r="AU267" s="18"/>
      <c r="AV267" s="51"/>
      <c r="AW267" s="41">
        <v>0</v>
      </c>
      <c r="AX267" s="41">
        <f t="shared" si="152"/>
        <v>0</v>
      </c>
      <c r="AY267" s="6" t="s">
        <v>129</v>
      </c>
      <c r="AZ267" s="6" t="s">
        <v>132</v>
      </c>
      <c r="BA267" s="6" t="s">
        <v>132</v>
      </c>
      <c r="BB267" s="1"/>
      <c r="BC267" s="1"/>
      <c r="BD267" s="1"/>
      <c r="BE267" s="1"/>
      <c r="BF267" s="1"/>
      <c r="BG267" s="1"/>
      <c r="BH267" s="1"/>
      <c r="BI267" s="1"/>
      <c r="BJ267" s="28"/>
      <c r="BK267" s="28"/>
    </row>
    <row r="268" spans="1:66" ht="12.95" customHeight="1" x14ac:dyDescent="0.25">
      <c r="A268" s="73" t="s">
        <v>116</v>
      </c>
      <c r="B268" s="6" t="s">
        <v>157</v>
      </c>
      <c r="C268" s="174" t="s">
        <v>376</v>
      </c>
      <c r="D268" s="1"/>
      <c r="E268" s="1"/>
      <c r="F268" s="74" t="s">
        <v>117</v>
      </c>
      <c r="G268" s="75" t="s">
        <v>118</v>
      </c>
      <c r="H268" s="75" t="s">
        <v>119</v>
      </c>
      <c r="I268" s="75" t="s">
        <v>120</v>
      </c>
      <c r="J268" s="76"/>
      <c r="K268" s="76"/>
      <c r="L268" s="74">
        <v>100</v>
      </c>
      <c r="M268" s="73" t="s">
        <v>122</v>
      </c>
      <c r="N268" s="77" t="s">
        <v>131</v>
      </c>
      <c r="O268" s="76" t="s">
        <v>124</v>
      </c>
      <c r="P268" s="73" t="s">
        <v>125</v>
      </c>
      <c r="Q268" s="73" t="s">
        <v>122</v>
      </c>
      <c r="R268" s="73" t="s">
        <v>190</v>
      </c>
      <c r="S268" s="1"/>
      <c r="T268" s="1" t="s">
        <v>127</v>
      </c>
      <c r="U268" s="76"/>
      <c r="V268" s="76"/>
      <c r="W268" s="78" t="s">
        <v>128</v>
      </c>
      <c r="X268" s="78" t="s">
        <v>121</v>
      </c>
      <c r="Y268" s="78" t="s">
        <v>128</v>
      </c>
      <c r="Z268" s="1"/>
      <c r="AA268" s="79" t="s">
        <v>138</v>
      </c>
      <c r="AB268" s="1">
        <v>1</v>
      </c>
      <c r="AC268" s="1">
        <v>132661440</v>
      </c>
      <c r="AD268" s="21">
        <v>132661440</v>
      </c>
      <c r="AE268" s="21">
        <f>AD268*1.12</f>
        <v>148580812.80000001</v>
      </c>
      <c r="AF268" s="1">
        <v>1</v>
      </c>
      <c r="AG268" s="1">
        <v>138674304</v>
      </c>
      <c r="AH268" s="80">
        <v>138674304</v>
      </c>
      <c r="AI268" s="80">
        <f>AH268*1.12</f>
        <v>155315220.48000002</v>
      </c>
      <c r="AJ268" s="1">
        <v>1</v>
      </c>
      <c r="AK268" s="1">
        <v>144231648</v>
      </c>
      <c r="AL268" s="80">
        <v>144231648</v>
      </c>
      <c r="AM268" s="80">
        <f>AL268*1.12</f>
        <v>161539445.76000002</v>
      </c>
      <c r="AN268" s="1"/>
      <c r="AO268" s="1"/>
      <c r="AP268" s="80"/>
      <c r="AQ268" s="80"/>
      <c r="AR268" s="1"/>
      <c r="AS268" s="80"/>
      <c r="AT268" s="80"/>
      <c r="AU268" s="81"/>
      <c r="AV268" s="82"/>
      <c r="AW268" s="41">
        <v>0</v>
      </c>
      <c r="AX268" s="41">
        <f t="shared" ref="AX268:AX269" si="198">AW268*1.12</f>
        <v>0</v>
      </c>
      <c r="AY268" s="6" t="s">
        <v>129</v>
      </c>
      <c r="AZ268" s="1" t="s">
        <v>132</v>
      </c>
      <c r="BA268" s="1" t="s">
        <v>132</v>
      </c>
      <c r="BB268" s="1"/>
      <c r="BC268" s="1"/>
      <c r="BD268" s="1"/>
      <c r="BE268" s="1"/>
      <c r="BF268" s="1"/>
      <c r="BG268" s="83"/>
      <c r="BH268" s="1"/>
      <c r="BI268" s="1"/>
      <c r="BJ268" s="28"/>
      <c r="BK268" s="28" t="s">
        <v>375</v>
      </c>
    </row>
    <row r="269" spans="1:66" s="165" customFormat="1" ht="12.95" customHeight="1" x14ac:dyDescent="0.25">
      <c r="A269" s="6" t="s">
        <v>133</v>
      </c>
      <c r="B269" s="6" t="s">
        <v>152</v>
      </c>
      <c r="C269" s="174" t="s">
        <v>236</v>
      </c>
      <c r="D269" s="1"/>
      <c r="E269" s="1"/>
      <c r="F269" s="12" t="s">
        <v>134</v>
      </c>
      <c r="G269" s="12" t="s">
        <v>135</v>
      </c>
      <c r="H269" s="12" t="s">
        <v>136</v>
      </c>
      <c r="I269" s="6" t="s">
        <v>120</v>
      </c>
      <c r="J269" s="1"/>
      <c r="K269" s="1"/>
      <c r="L269" s="6">
        <v>100</v>
      </c>
      <c r="M269" s="6">
        <v>230000000</v>
      </c>
      <c r="N269" s="6" t="s">
        <v>137</v>
      </c>
      <c r="O269" s="6" t="s">
        <v>126</v>
      </c>
      <c r="P269" s="12" t="s">
        <v>125</v>
      </c>
      <c r="Q269" s="12">
        <v>230000000</v>
      </c>
      <c r="R269" s="2" t="s">
        <v>189</v>
      </c>
      <c r="S269" s="1"/>
      <c r="T269" s="1" t="s">
        <v>127</v>
      </c>
      <c r="U269" s="1"/>
      <c r="V269" s="1"/>
      <c r="W269" s="16"/>
      <c r="X269" s="17">
        <v>100</v>
      </c>
      <c r="Y269" s="16"/>
      <c r="Z269" s="1"/>
      <c r="AA269" s="4" t="s">
        <v>138</v>
      </c>
      <c r="AB269" s="18"/>
      <c r="AC269" s="18"/>
      <c r="AD269" s="8">
        <v>51768204</v>
      </c>
      <c r="AE269" s="18">
        <f>AD269*1.12</f>
        <v>57980388.480000004</v>
      </c>
      <c r="AF269" s="18"/>
      <c r="AG269" s="18"/>
      <c r="AH269" s="8">
        <v>51768204</v>
      </c>
      <c r="AI269" s="18">
        <f>AH269*1.12</f>
        <v>57980388.480000004</v>
      </c>
      <c r="AJ269" s="18"/>
      <c r="AK269" s="18"/>
      <c r="AL269" s="8">
        <v>51768204</v>
      </c>
      <c r="AM269" s="18">
        <f>AL269*1.12</f>
        <v>57980388.480000004</v>
      </c>
      <c r="AN269" s="18"/>
      <c r="AO269" s="18"/>
      <c r="AP269" s="18"/>
      <c r="AQ269" s="18"/>
      <c r="AR269" s="18"/>
      <c r="AS269" s="18"/>
      <c r="AT269" s="18"/>
      <c r="AU269" s="18"/>
      <c r="AV269" s="18"/>
      <c r="AW269" s="41">
        <v>0</v>
      </c>
      <c r="AX269" s="41">
        <f t="shared" si="198"/>
        <v>0</v>
      </c>
      <c r="AY269" s="12" t="s">
        <v>129</v>
      </c>
      <c r="AZ269" s="12" t="s">
        <v>139</v>
      </c>
      <c r="BA269" s="6" t="s">
        <v>136</v>
      </c>
      <c r="BB269" s="1"/>
      <c r="BC269" s="1"/>
      <c r="BD269" s="1"/>
      <c r="BE269" s="1"/>
      <c r="BF269" s="1"/>
      <c r="BG269" s="4"/>
      <c r="BH269" s="4"/>
      <c r="BI269" s="4"/>
      <c r="BJ269" s="32"/>
      <c r="BK269" s="27"/>
    </row>
    <row r="270" spans="1:66" s="165" customFormat="1" ht="12.95" customHeight="1" x14ac:dyDescent="0.25">
      <c r="A270" s="6" t="s">
        <v>133</v>
      </c>
      <c r="B270" s="6" t="s">
        <v>152</v>
      </c>
      <c r="C270" s="175" t="s">
        <v>544</v>
      </c>
      <c r="D270" s="1"/>
      <c r="E270" s="1"/>
      <c r="F270" s="12" t="s">
        <v>134</v>
      </c>
      <c r="G270" s="12" t="s">
        <v>135</v>
      </c>
      <c r="H270" s="12" t="s">
        <v>136</v>
      </c>
      <c r="I270" s="6" t="s">
        <v>120</v>
      </c>
      <c r="J270" s="1"/>
      <c r="K270" s="1"/>
      <c r="L270" s="6">
        <v>100</v>
      </c>
      <c r="M270" s="6">
        <v>230000000</v>
      </c>
      <c r="N270" s="6" t="s">
        <v>137</v>
      </c>
      <c r="O270" s="1" t="s">
        <v>166</v>
      </c>
      <c r="P270" s="12" t="s">
        <v>125</v>
      </c>
      <c r="Q270" s="12">
        <v>230000000</v>
      </c>
      <c r="R270" s="2" t="s">
        <v>382</v>
      </c>
      <c r="S270" s="1"/>
      <c r="T270" s="1" t="s">
        <v>127</v>
      </c>
      <c r="U270" s="1"/>
      <c r="V270" s="1"/>
      <c r="W270" s="16"/>
      <c r="X270" s="17">
        <v>100</v>
      </c>
      <c r="Y270" s="16"/>
      <c r="Z270" s="1"/>
      <c r="AA270" s="4" t="s">
        <v>138</v>
      </c>
      <c r="AB270" s="18"/>
      <c r="AC270" s="18"/>
      <c r="AD270" s="8">
        <v>51768204</v>
      </c>
      <c r="AE270" s="18">
        <f t="shared" ref="AE270:AE271" si="199">AD270*1.12</f>
        <v>57980388.480000004</v>
      </c>
      <c r="AF270" s="18"/>
      <c r="AG270" s="18"/>
      <c r="AH270" s="8">
        <v>51768204</v>
      </c>
      <c r="AI270" s="18">
        <f t="shared" ref="AI270:AI271" si="200">AH270*1.12</f>
        <v>57980388.480000004</v>
      </c>
      <c r="AJ270" s="18"/>
      <c r="AK270" s="18"/>
      <c r="AL270" s="8">
        <v>51768204</v>
      </c>
      <c r="AM270" s="18">
        <f t="shared" ref="AM270:AM271" si="201">AL270*1.12</f>
        <v>57980388.480000004</v>
      </c>
      <c r="AN270" s="18"/>
      <c r="AO270" s="18"/>
      <c r="AP270" s="18"/>
      <c r="AQ270" s="18"/>
      <c r="AR270" s="18"/>
      <c r="AS270" s="18"/>
      <c r="AT270" s="18"/>
      <c r="AU270" s="18"/>
      <c r="AV270" s="18"/>
      <c r="AW270" s="41">
        <v>0</v>
      </c>
      <c r="AX270" s="41">
        <f t="shared" si="152"/>
        <v>0</v>
      </c>
      <c r="AY270" s="12" t="s">
        <v>129</v>
      </c>
      <c r="AZ270" s="12" t="s">
        <v>139</v>
      </c>
      <c r="BA270" s="6" t="s">
        <v>136</v>
      </c>
      <c r="BB270" s="1"/>
      <c r="BC270" s="1"/>
      <c r="BD270" s="1"/>
      <c r="BE270" s="1"/>
      <c r="BF270" s="1"/>
      <c r="BG270" s="4"/>
      <c r="BH270" s="4"/>
      <c r="BI270" s="4"/>
      <c r="BJ270" s="32"/>
      <c r="BK270" s="27">
        <v>14</v>
      </c>
    </row>
    <row r="271" spans="1:66" s="165" customFormat="1" ht="12.95" customHeight="1" x14ac:dyDescent="0.25">
      <c r="A271" s="6" t="s">
        <v>133</v>
      </c>
      <c r="B271" s="6" t="s">
        <v>152</v>
      </c>
      <c r="C271" s="178" t="s">
        <v>642</v>
      </c>
      <c r="D271" s="1"/>
      <c r="E271" s="1"/>
      <c r="F271" s="12" t="s">
        <v>134</v>
      </c>
      <c r="G271" s="12" t="s">
        <v>135</v>
      </c>
      <c r="H271" s="12" t="s">
        <v>136</v>
      </c>
      <c r="I271" s="151" t="s">
        <v>143</v>
      </c>
      <c r="J271" s="152" t="s">
        <v>149</v>
      </c>
      <c r="K271" s="1"/>
      <c r="L271" s="6">
        <v>100</v>
      </c>
      <c r="M271" s="6">
        <v>230000000</v>
      </c>
      <c r="N271" s="6" t="s">
        <v>137</v>
      </c>
      <c r="O271" s="153" t="s">
        <v>144</v>
      </c>
      <c r="P271" s="154" t="s">
        <v>125</v>
      </c>
      <c r="Q271" s="154">
        <v>230000000</v>
      </c>
      <c r="R271" s="155" t="s">
        <v>382</v>
      </c>
      <c r="S271" s="152"/>
      <c r="T271" s="152" t="s">
        <v>127</v>
      </c>
      <c r="U271" s="152"/>
      <c r="V271" s="152"/>
      <c r="W271" s="156"/>
      <c r="X271" s="157">
        <v>100</v>
      </c>
      <c r="Y271" s="156"/>
      <c r="Z271" s="152"/>
      <c r="AA271" s="158" t="s">
        <v>138</v>
      </c>
      <c r="AB271" s="159"/>
      <c r="AC271" s="159"/>
      <c r="AD271" s="160">
        <v>51768204</v>
      </c>
      <c r="AE271" s="159">
        <f t="shared" si="199"/>
        <v>57980388.480000004</v>
      </c>
      <c r="AF271" s="159"/>
      <c r="AG271" s="159"/>
      <c r="AH271" s="160">
        <v>51768204</v>
      </c>
      <c r="AI271" s="159">
        <f t="shared" si="200"/>
        <v>57980388.480000004</v>
      </c>
      <c r="AJ271" s="159"/>
      <c r="AK271" s="159"/>
      <c r="AL271" s="160">
        <v>51768204</v>
      </c>
      <c r="AM271" s="159">
        <f t="shared" si="201"/>
        <v>57980388.480000004</v>
      </c>
      <c r="AN271" s="159"/>
      <c r="AO271" s="159"/>
      <c r="AP271" s="159"/>
      <c r="AQ271" s="159"/>
      <c r="AR271" s="159"/>
      <c r="AS271" s="159"/>
      <c r="AT271" s="159"/>
      <c r="AU271" s="159"/>
      <c r="AV271" s="159"/>
      <c r="AW271" s="161">
        <f t="shared" ref="AW271:AW280" si="202">AD271+AH271+AL271+AP271+AT271</f>
        <v>155304612</v>
      </c>
      <c r="AX271" s="161">
        <f t="shared" si="152"/>
        <v>173941165.44000003</v>
      </c>
      <c r="AY271" s="154" t="s">
        <v>129</v>
      </c>
      <c r="AZ271" s="154" t="s">
        <v>139</v>
      </c>
      <c r="BA271" s="151" t="s">
        <v>136</v>
      </c>
      <c r="BB271" s="152"/>
      <c r="BC271" s="152"/>
      <c r="BD271" s="152"/>
      <c r="BE271" s="152"/>
      <c r="BF271" s="152"/>
      <c r="BG271" s="158"/>
      <c r="BH271" s="158"/>
      <c r="BI271" s="158"/>
      <c r="BJ271" s="32"/>
      <c r="BK271" s="27" t="s">
        <v>644</v>
      </c>
    </row>
    <row r="272" spans="1:66" s="165" customFormat="1" ht="12.95" customHeight="1" x14ac:dyDescent="0.25">
      <c r="A272" s="6" t="s">
        <v>151</v>
      </c>
      <c r="B272" s="6" t="s">
        <v>152</v>
      </c>
      <c r="C272" s="174" t="s">
        <v>243</v>
      </c>
      <c r="D272" s="1"/>
      <c r="E272" s="1"/>
      <c r="F272" s="4" t="s">
        <v>158</v>
      </c>
      <c r="G272" s="4" t="s">
        <v>159</v>
      </c>
      <c r="H272" s="32" t="s">
        <v>159</v>
      </c>
      <c r="I272" s="4" t="s">
        <v>120</v>
      </c>
      <c r="J272" s="15"/>
      <c r="K272" s="15"/>
      <c r="L272" s="4">
        <v>45</v>
      </c>
      <c r="M272" s="4">
        <v>230000000</v>
      </c>
      <c r="N272" s="2" t="s">
        <v>123</v>
      </c>
      <c r="O272" s="6" t="s">
        <v>126</v>
      </c>
      <c r="P272" s="1" t="s">
        <v>125</v>
      </c>
      <c r="Q272" s="4">
        <v>230000000</v>
      </c>
      <c r="R272" s="2" t="s">
        <v>187</v>
      </c>
      <c r="S272" s="15"/>
      <c r="T272" s="6" t="s">
        <v>127</v>
      </c>
      <c r="U272" s="28"/>
      <c r="V272" s="15"/>
      <c r="W272" s="16">
        <v>0</v>
      </c>
      <c r="X272" s="16">
        <v>90</v>
      </c>
      <c r="Y272" s="16">
        <v>10</v>
      </c>
      <c r="Z272" s="15"/>
      <c r="AA272" s="4" t="s">
        <v>138</v>
      </c>
      <c r="AB272" s="15"/>
      <c r="AC272" s="15"/>
      <c r="AD272" s="8">
        <v>10831695</v>
      </c>
      <c r="AE272" s="8">
        <v>12131498.4</v>
      </c>
      <c r="AF272" s="8">
        <v>0</v>
      </c>
      <c r="AG272" s="8">
        <v>0</v>
      </c>
      <c r="AH272" s="8">
        <v>11264962.800000001</v>
      </c>
      <c r="AI272" s="8">
        <v>12616758.335999999</v>
      </c>
      <c r="AJ272" s="8">
        <v>0</v>
      </c>
      <c r="AK272" s="8">
        <v>0</v>
      </c>
      <c r="AL272" s="8">
        <v>11715561.312000001</v>
      </c>
      <c r="AM272" s="8">
        <v>13121428.669439999</v>
      </c>
      <c r="AN272" s="15"/>
      <c r="AO272" s="15"/>
      <c r="AP272" s="8"/>
      <c r="AQ272" s="33"/>
      <c r="AR272" s="8"/>
      <c r="AS272" s="8"/>
      <c r="AT272" s="8"/>
      <c r="AU272" s="8"/>
      <c r="AV272" s="51"/>
      <c r="AW272" s="41">
        <f t="shared" si="202"/>
        <v>33812219.112000003</v>
      </c>
      <c r="AX272" s="41">
        <f t="shared" si="152"/>
        <v>37869685.40544001</v>
      </c>
      <c r="AY272" s="12" t="s">
        <v>129</v>
      </c>
      <c r="AZ272" s="34" t="s">
        <v>160</v>
      </c>
      <c r="BA272" s="34" t="s">
        <v>161</v>
      </c>
      <c r="BB272" s="15"/>
      <c r="BC272" s="15"/>
      <c r="BD272" s="15"/>
      <c r="BE272" s="15"/>
      <c r="BF272" s="15"/>
      <c r="BG272" s="15"/>
      <c r="BH272" s="15"/>
      <c r="BI272" s="15"/>
      <c r="BJ272" s="27"/>
      <c r="BK272" s="27"/>
    </row>
    <row r="273" spans="1:64" s="165" customFormat="1" ht="12.95" customHeight="1" x14ac:dyDescent="0.25">
      <c r="A273" s="1" t="s">
        <v>162</v>
      </c>
      <c r="B273" s="6" t="s">
        <v>152</v>
      </c>
      <c r="C273" s="174" t="s">
        <v>368</v>
      </c>
      <c r="D273" s="1"/>
      <c r="E273" s="1"/>
      <c r="F273" s="2" t="s">
        <v>163</v>
      </c>
      <c r="G273" s="3" t="s">
        <v>164</v>
      </c>
      <c r="H273" s="3" t="s">
        <v>164</v>
      </c>
      <c r="I273" s="4" t="s">
        <v>120</v>
      </c>
      <c r="J273" s="1"/>
      <c r="K273" s="1"/>
      <c r="L273" s="2">
        <v>50</v>
      </c>
      <c r="M273" s="5">
        <v>230000000</v>
      </c>
      <c r="N273" s="2" t="s">
        <v>165</v>
      </c>
      <c r="O273" s="1" t="s">
        <v>166</v>
      </c>
      <c r="P273" s="1" t="s">
        <v>125</v>
      </c>
      <c r="Q273" s="9">
        <v>230000000</v>
      </c>
      <c r="R273" s="2" t="s">
        <v>189</v>
      </c>
      <c r="S273" s="1"/>
      <c r="T273" s="2" t="s">
        <v>167</v>
      </c>
      <c r="U273" s="1"/>
      <c r="V273" s="2"/>
      <c r="W273" s="16">
        <v>0</v>
      </c>
      <c r="X273" s="16">
        <v>90</v>
      </c>
      <c r="Y273" s="16">
        <v>10</v>
      </c>
      <c r="Z273" s="1"/>
      <c r="AA273" s="4" t="s">
        <v>138</v>
      </c>
      <c r="AB273" s="18"/>
      <c r="AC273" s="18"/>
      <c r="AD273" s="8">
        <v>488037500</v>
      </c>
      <c r="AE273" s="18">
        <f>AD273*1.12</f>
        <v>546602000</v>
      </c>
      <c r="AF273" s="18"/>
      <c r="AG273" s="18"/>
      <c r="AH273" s="18">
        <v>1265475000</v>
      </c>
      <c r="AI273" s="18">
        <f>AH273*1.12</f>
        <v>1417332000.0000002</v>
      </c>
      <c r="AJ273" s="18"/>
      <c r="AK273" s="18"/>
      <c r="AL273" s="18">
        <v>1265475000</v>
      </c>
      <c r="AM273" s="18">
        <f>AL273*1.12</f>
        <v>1417332000.0000002</v>
      </c>
      <c r="AN273" s="18"/>
      <c r="AO273" s="18"/>
      <c r="AP273" s="18">
        <v>1265475000</v>
      </c>
      <c r="AQ273" s="18">
        <f>AP273*1.12</f>
        <v>1417332000.0000002</v>
      </c>
      <c r="AR273" s="18"/>
      <c r="AS273" s="18"/>
      <c r="AT273" s="18">
        <v>1265475000</v>
      </c>
      <c r="AU273" s="18">
        <f>AT273*1.12</f>
        <v>1417332000.0000002</v>
      </c>
      <c r="AV273" s="18"/>
      <c r="AW273" s="41">
        <v>0</v>
      </c>
      <c r="AX273" s="41">
        <f t="shared" ref="AX273" si="203">AW273*1.12</f>
        <v>0</v>
      </c>
      <c r="AY273" s="6" t="s">
        <v>129</v>
      </c>
      <c r="AZ273" s="2" t="s">
        <v>168</v>
      </c>
      <c r="BA273" s="2" t="s">
        <v>168</v>
      </c>
      <c r="BB273" s="1"/>
      <c r="BC273" s="1"/>
      <c r="BD273" s="1"/>
      <c r="BE273" s="1"/>
      <c r="BF273" s="1"/>
      <c r="BG273" s="4"/>
      <c r="BH273" s="4"/>
      <c r="BI273" s="4"/>
      <c r="BJ273" s="32"/>
      <c r="BK273" s="27"/>
    </row>
    <row r="274" spans="1:64" s="165" customFormat="1" ht="12.95" customHeight="1" x14ac:dyDescent="0.25">
      <c r="A274" s="1" t="s">
        <v>162</v>
      </c>
      <c r="B274" s="6" t="s">
        <v>152</v>
      </c>
      <c r="C274" s="175" t="s">
        <v>538</v>
      </c>
      <c r="D274" s="1"/>
      <c r="E274" s="1"/>
      <c r="F274" s="2" t="s">
        <v>163</v>
      </c>
      <c r="G274" s="3" t="s">
        <v>164</v>
      </c>
      <c r="H274" s="3" t="s">
        <v>164</v>
      </c>
      <c r="I274" s="4" t="s">
        <v>120</v>
      </c>
      <c r="J274" s="1"/>
      <c r="K274" s="1"/>
      <c r="L274" s="2">
        <v>50</v>
      </c>
      <c r="M274" s="5">
        <v>230000000</v>
      </c>
      <c r="N274" s="2" t="s">
        <v>165</v>
      </c>
      <c r="O274" s="1" t="s">
        <v>144</v>
      </c>
      <c r="P274" s="1" t="s">
        <v>125</v>
      </c>
      <c r="Q274" s="9">
        <v>230000000</v>
      </c>
      <c r="R274" s="2" t="s">
        <v>382</v>
      </c>
      <c r="S274" s="1"/>
      <c r="T274" s="2" t="s">
        <v>167</v>
      </c>
      <c r="U274" s="1"/>
      <c r="V274" s="2"/>
      <c r="W274" s="16">
        <v>0</v>
      </c>
      <c r="X274" s="16">
        <v>90</v>
      </c>
      <c r="Y274" s="16">
        <v>10</v>
      </c>
      <c r="Z274" s="1"/>
      <c r="AA274" s="4" t="s">
        <v>138</v>
      </c>
      <c r="AB274" s="18"/>
      <c r="AC274" s="18"/>
      <c r="AD274" s="8">
        <v>488037500</v>
      </c>
      <c r="AE274" s="18">
        <f>AD274*1.12</f>
        <v>546602000</v>
      </c>
      <c r="AF274" s="18"/>
      <c r="AG274" s="18"/>
      <c r="AH274" s="18">
        <v>1265475000</v>
      </c>
      <c r="AI274" s="18">
        <f>AH274*1.12</f>
        <v>1417332000.0000002</v>
      </c>
      <c r="AJ274" s="18"/>
      <c r="AK274" s="18"/>
      <c r="AL274" s="18">
        <v>1265475000</v>
      </c>
      <c r="AM274" s="18">
        <f>AL274*1.12</f>
        <v>1417332000.0000002</v>
      </c>
      <c r="AN274" s="18"/>
      <c r="AO274" s="18"/>
      <c r="AP274" s="18">
        <v>1265475000</v>
      </c>
      <c r="AQ274" s="18">
        <f>AP274*1.12</f>
        <v>1417332000.0000002</v>
      </c>
      <c r="AR274" s="18"/>
      <c r="AS274" s="18"/>
      <c r="AT274" s="18">
        <v>1265475000</v>
      </c>
      <c r="AU274" s="18">
        <f>AT274*1.12</f>
        <v>1417332000.0000002</v>
      </c>
      <c r="AV274" s="18"/>
      <c r="AW274" s="41">
        <v>0</v>
      </c>
      <c r="AX274" s="41">
        <f t="shared" ref="AX274" si="204">AW274*1.12</f>
        <v>0</v>
      </c>
      <c r="AY274" s="6" t="s">
        <v>129</v>
      </c>
      <c r="AZ274" s="2" t="s">
        <v>168</v>
      </c>
      <c r="BA274" s="2" t="s">
        <v>168</v>
      </c>
      <c r="BB274" s="1"/>
      <c r="BC274" s="1"/>
      <c r="BD274" s="1"/>
      <c r="BE274" s="1"/>
      <c r="BF274" s="1"/>
      <c r="BG274" s="4"/>
      <c r="BH274" s="4"/>
      <c r="BI274" s="4"/>
      <c r="BJ274" s="32"/>
      <c r="BK274" s="27">
        <v>14</v>
      </c>
    </row>
    <row r="275" spans="1:64" s="187" customFormat="1" ht="12.95" customHeight="1" x14ac:dyDescent="0.25">
      <c r="A275" s="1" t="s">
        <v>162</v>
      </c>
      <c r="B275" s="1" t="s">
        <v>152</v>
      </c>
      <c r="C275" s="4" t="s">
        <v>730</v>
      </c>
      <c r="D275" s="1"/>
      <c r="E275" s="1"/>
      <c r="F275" s="2" t="s">
        <v>163</v>
      </c>
      <c r="G275" s="3" t="s">
        <v>164</v>
      </c>
      <c r="H275" s="3" t="s">
        <v>164</v>
      </c>
      <c r="I275" s="4" t="s">
        <v>120</v>
      </c>
      <c r="J275" s="1"/>
      <c r="K275" s="1"/>
      <c r="L275" s="2">
        <v>50</v>
      </c>
      <c r="M275" s="5">
        <v>230000000</v>
      </c>
      <c r="N275" s="5" t="s">
        <v>224</v>
      </c>
      <c r="O275" s="1" t="s">
        <v>398</v>
      </c>
      <c r="P275" s="1" t="s">
        <v>125</v>
      </c>
      <c r="Q275" s="9">
        <v>230000000</v>
      </c>
      <c r="R275" s="2" t="s">
        <v>382</v>
      </c>
      <c r="S275" s="1"/>
      <c r="T275" s="2" t="s">
        <v>167</v>
      </c>
      <c r="U275" s="1"/>
      <c r="V275" s="2"/>
      <c r="W275" s="16">
        <v>0</v>
      </c>
      <c r="X275" s="16">
        <v>90</v>
      </c>
      <c r="Y275" s="16">
        <v>10</v>
      </c>
      <c r="Z275" s="1"/>
      <c r="AA275" s="4" t="s">
        <v>138</v>
      </c>
      <c r="AB275" s="71"/>
      <c r="AC275" s="71"/>
      <c r="AD275" s="71">
        <v>488037500</v>
      </c>
      <c r="AE275" s="71">
        <f>AD275*1.12</f>
        <v>546602000</v>
      </c>
      <c r="AF275" s="71"/>
      <c r="AG275" s="71"/>
      <c r="AH275" s="71">
        <v>1265475000</v>
      </c>
      <c r="AI275" s="71">
        <f>AH275*1.12</f>
        <v>1417332000.0000002</v>
      </c>
      <c r="AJ275" s="71"/>
      <c r="AK275" s="71"/>
      <c r="AL275" s="71">
        <v>1265475000</v>
      </c>
      <c r="AM275" s="71">
        <f>AL275*1.12</f>
        <v>1417332000.0000002</v>
      </c>
      <c r="AN275" s="71"/>
      <c r="AO275" s="71"/>
      <c r="AP275" s="71">
        <v>1265475000</v>
      </c>
      <c r="AQ275" s="71">
        <f>AP275*1.12</f>
        <v>1417332000.0000002</v>
      </c>
      <c r="AR275" s="71"/>
      <c r="AS275" s="71"/>
      <c r="AT275" s="71">
        <v>1265475000</v>
      </c>
      <c r="AU275" s="71">
        <f>AT275*1.12</f>
        <v>1417332000.0000002</v>
      </c>
      <c r="AV275" s="71"/>
      <c r="AW275" s="42">
        <f t="shared" si="202"/>
        <v>5549937500</v>
      </c>
      <c r="AX275" s="42">
        <f t="shared" si="152"/>
        <v>6215930000.000001</v>
      </c>
      <c r="AY275" s="1" t="s">
        <v>129</v>
      </c>
      <c r="AZ275" s="2" t="s">
        <v>168</v>
      </c>
      <c r="BA275" s="2" t="s">
        <v>168</v>
      </c>
      <c r="BB275" s="1"/>
      <c r="BC275" s="1"/>
      <c r="BD275" s="1"/>
      <c r="BE275" s="1"/>
      <c r="BF275" s="1"/>
      <c r="BG275" s="4"/>
      <c r="BH275" s="4"/>
      <c r="BI275" s="4"/>
      <c r="BJ275" s="32"/>
      <c r="BK275" s="32">
        <v>14</v>
      </c>
    </row>
    <row r="276" spans="1:64" ht="12.95" customHeight="1" x14ac:dyDescent="0.25">
      <c r="A276" s="73" t="s">
        <v>169</v>
      </c>
      <c r="B276" s="6" t="s">
        <v>157</v>
      </c>
      <c r="C276" s="174" t="s">
        <v>308</v>
      </c>
      <c r="D276" s="1"/>
      <c r="E276" s="1"/>
      <c r="F276" s="74" t="s">
        <v>170</v>
      </c>
      <c r="G276" s="75" t="s">
        <v>171</v>
      </c>
      <c r="H276" s="75" t="s">
        <v>171</v>
      </c>
      <c r="I276" s="75" t="s">
        <v>172</v>
      </c>
      <c r="J276" s="76" t="s">
        <v>173</v>
      </c>
      <c r="K276" s="76"/>
      <c r="L276" s="74">
        <v>100</v>
      </c>
      <c r="M276" s="73">
        <v>230000000</v>
      </c>
      <c r="N276" s="77" t="s">
        <v>165</v>
      </c>
      <c r="O276" s="76" t="s">
        <v>124</v>
      </c>
      <c r="P276" s="73" t="s">
        <v>125</v>
      </c>
      <c r="Q276" s="73">
        <v>230000000</v>
      </c>
      <c r="R276" s="73" t="s">
        <v>174</v>
      </c>
      <c r="S276" s="1"/>
      <c r="T276" s="1"/>
      <c r="U276" s="76" t="s">
        <v>126</v>
      </c>
      <c r="V276" s="76" t="s">
        <v>127</v>
      </c>
      <c r="W276" s="78">
        <v>0</v>
      </c>
      <c r="X276" s="78">
        <v>100</v>
      </c>
      <c r="Y276" s="78">
        <v>0</v>
      </c>
      <c r="Z276" s="1"/>
      <c r="AA276" s="79" t="s">
        <v>138</v>
      </c>
      <c r="AB276" s="1"/>
      <c r="AC276" s="1"/>
      <c r="AD276" s="21">
        <v>43528810</v>
      </c>
      <c r="AE276" s="21">
        <v>48752267.200000003</v>
      </c>
      <c r="AF276" s="1"/>
      <c r="AG276" s="1"/>
      <c r="AH276" s="80">
        <v>45000000</v>
      </c>
      <c r="AI276" s="80">
        <v>50400000.000000007</v>
      </c>
      <c r="AJ276" s="1"/>
      <c r="AK276" s="1"/>
      <c r="AL276" s="80">
        <v>45000000</v>
      </c>
      <c r="AM276" s="80">
        <v>50400000.000000007</v>
      </c>
      <c r="AN276" s="1"/>
      <c r="AO276" s="1"/>
      <c r="AP276" s="80"/>
      <c r="AQ276" s="80"/>
      <c r="AR276" s="1"/>
      <c r="AS276" s="80"/>
      <c r="AT276" s="80"/>
      <c r="AU276" s="81"/>
      <c r="AV276" s="82"/>
      <c r="AW276" s="41">
        <v>0</v>
      </c>
      <c r="AX276" s="41">
        <f t="shared" si="152"/>
        <v>0</v>
      </c>
      <c r="AY276" s="6" t="s">
        <v>129</v>
      </c>
      <c r="AZ276" s="1" t="s">
        <v>175</v>
      </c>
      <c r="BA276" s="1" t="s">
        <v>176</v>
      </c>
      <c r="BB276" s="1"/>
      <c r="BC276" s="1"/>
      <c r="BD276" s="1"/>
      <c r="BE276" s="1"/>
      <c r="BF276" s="1"/>
      <c r="BG276" s="83"/>
      <c r="BH276" s="1"/>
      <c r="BI276" s="1"/>
      <c r="BJ276" s="28"/>
      <c r="BK276" s="28" t="s">
        <v>375</v>
      </c>
    </row>
    <row r="277" spans="1:64" ht="12.95" customHeight="1" x14ac:dyDescent="0.25">
      <c r="A277" s="73" t="s">
        <v>177</v>
      </c>
      <c r="B277" s="6" t="s">
        <v>152</v>
      </c>
      <c r="C277" s="174" t="s">
        <v>369</v>
      </c>
      <c r="D277" s="1"/>
      <c r="E277" s="1"/>
      <c r="F277" s="74" t="s">
        <v>178</v>
      </c>
      <c r="G277" s="75" t="s">
        <v>179</v>
      </c>
      <c r="H277" s="75" t="s">
        <v>180</v>
      </c>
      <c r="I277" s="75" t="s">
        <v>120</v>
      </c>
      <c r="J277" s="76"/>
      <c r="K277" s="76"/>
      <c r="L277" s="74">
        <v>100</v>
      </c>
      <c r="M277" s="73">
        <v>230000000</v>
      </c>
      <c r="N277" s="77" t="s">
        <v>123</v>
      </c>
      <c r="O277" s="76" t="s">
        <v>124</v>
      </c>
      <c r="P277" s="73" t="s">
        <v>125</v>
      </c>
      <c r="Q277" s="73">
        <v>230000000</v>
      </c>
      <c r="R277" s="73" t="s">
        <v>174</v>
      </c>
      <c r="S277" s="1"/>
      <c r="T277" s="1" t="s">
        <v>167</v>
      </c>
      <c r="U277" s="76"/>
      <c r="V277" s="76"/>
      <c r="W277" s="78">
        <v>0</v>
      </c>
      <c r="X277" s="78">
        <v>100</v>
      </c>
      <c r="Y277" s="78">
        <v>0</v>
      </c>
      <c r="Z277" s="1"/>
      <c r="AA277" s="79" t="s">
        <v>181</v>
      </c>
      <c r="AB277" s="1"/>
      <c r="AC277" s="1"/>
      <c r="AD277" s="21">
        <f>9143.46*1000</f>
        <v>9143460</v>
      </c>
      <c r="AE277" s="21">
        <f>AD277*1.12</f>
        <v>10240675.200000001</v>
      </c>
      <c r="AF277" s="1"/>
      <c r="AG277" s="1"/>
      <c r="AH277" s="80">
        <f>9143.46*1000</f>
        <v>9143460</v>
      </c>
      <c r="AI277" s="80">
        <f>AH277*1.12</f>
        <v>10240675.200000001</v>
      </c>
      <c r="AJ277" s="1"/>
      <c r="AK277" s="1"/>
      <c r="AL277" s="80">
        <f>9143.46*1000</f>
        <v>9143460</v>
      </c>
      <c r="AM277" s="80">
        <f>AL277*1.12</f>
        <v>10240675.200000001</v>
      </c>
      <c r="AN277" s="1"/>
      <c r="AO277" s="1"/>
      <c r="AP277" s="80">
        <f>9143.46*1000</f>
        <v>9143460</v>
      </c>
      <c r="AQ277" s="80">
        <f>AP277*1.12</f>
        <v>10240675.200000001</v>
      </c>
      <c r="AR277" s="1"/>
      <c r="AS277" s="80"/>
      <c r="AT277" s="80">
        <f>9143.46*1000</f>
        <v>9143460</v>
      </c>
      <c r="AU277" s="81">
        <f>AT277*1.12</f>
        <v>10240675.200000001</v>
      </c>
      <c r="AV277" s="82"/>
      <c r="AW277" s="41">
        <v>0</v>
      </c>
      <c r="AX277" s="41">
        <f t="shared" ref="AX277" si="205">AW277*1.12</f>
        <v>0</v>
      </c>
      <c r="AY277" s="6" t="s">
        <v>129</v>
      </c>
      <c r="AZ277" s="1" t="s">
        <v>182</v>
      </c>
      <c r="BA277" s="1" t="s">
        <v>183</v>
      </c>
      <c r="BB277" s="1"/>
      <c r="BC277" s="1"/>
      <c r="BD277" s="1"/>
      <c r="BE277" s="1"/>
      <c r="BF277" s="1"/>
      <c r="BG277" s="83"/>
      <c r="BH277" s="1"/>
      <c r="BI277" s="1"/>
      <c r="BJ277" s="28"/>
      <c r="BK277" s="28" t="s">
        <v>375</v>
      </c>
    </row>
    <row r="278" spans="1:64" s="164" customFormat="1" ht="12.95" customHeight="1" x14ac:dyDescent="0.25">
      <c r="A278" s="46" t="s">
        <v>361</v>
      </c>
      <c r="B278" s="46"/>
      <c r="C278" s="46" t="s">
        <v>341</v>
      </c>
      <c r="D278" s="46"/>
      <c r="E278" s="46"/>
      <c r="F278" s="46" t="s">
        <v>377</v>
      </c>
      <c r="G278" s="46" t="s">
        <v>378</v>
      </c>
      <c r="H278" s="46" t="s">
        <v>379</v>
      </c>
      <c r="I278" s="46" t="s">
        <v>643</v>
      </c>
      <c r="J278" s="46" t="s">
        <v>380</v>
      </c>
      <c r="K278" s="46"/>
      <c r="L278" s="47">
        <v>100</v>
      </c>
      <c r="M278" s="47" t="s">
        <v>197</v>
      </c>
      <c r="N278" s="46" t="s">
        <v>381</v>
      </c>
      <c r="O278" s="46" t="s">
        <v>126</v>
      </c>
      <c r="P278" s="46" t="s">
        <v>125</v>
      </c>
      <c r="Q278" s="46" t="s">
        <v>122</v>
      </c>
      <c r="R278" s="46" t="s">
        <v>382</v>
      </c>
      <c r="S278" s="46"/>
      <c r="T278" s="46" t="s">
        <v>146</v>
      </c>
      <c r="U278" s="46"/>
      <c r="V278" s="46"/>
      <c r="W278" s="46" t="s">
        <v>128</v>
      </c>
      <c r="X278" s="46" t="s">
        <v>121</v>
      </c>
      <c r="Y278" s="46" t="s">
        <v>128</v>
      </c>
      <c r="Z278" s="46"/>
      <c r="AA278" s="46" t="s">
        <v>138</v>
      </c>
      <c r="AB278" s="45"/>
      <c r="AC278" s="45"/>
      <c r="AD278" s="45">
        <v>174000000</v>
      </c>
      <c r="AE278" s="45">
        <f>AD278*1.12</f>
        <v>194880000.00000003</v>
      </c>
      <c r="AF278" s="45"/>
      <c r="AG278" s="45"/>
      <c r="AH278" s="48">
        <v>174000000</v>
      </c>
      <c r="AI278" s="45">
        <f>AH278*1.12</f>
        <v>194880000.00000003</v>
      </c>
      <c r="AJ278" s="45"/>
      <c r="AK278" s="45"/>
      <c r="AL278" s="48"/>
      <c r="AM278" s="45"/>
      <c r="AN278" s="45"/>
      <c r="AO278" s="45"/>
      <c r="AP278" s="45"/>
      <c r="AQ278" s="45"/>
      <c r="AR278" s="45"/>
      <c r="AS278" s="45"/>
      <c r="AT278" s="45"/>
      <c r="AU278" s="45"/>
      <c r="AV278" s="53"/>
      <c r="AW278" s="41">
        <v>0</v>
      </c>
      <c r="AX278" s="53">
        <f>AW278*1.12</f>
        <v>0</v>
      </c>
      <c r="AY278" s="1" t="s">
        <v>383</v>
      </c>
      <c r="AZ278" s="1" t="s">
        <v>384</v>
      </c>
      <c r="BA278" s="1" t="s">
        <v>385</v>
      </c>
      <c r="BB278" s="1"/>
      <c r="BC278" s="1"/>
      <c r="BD278" s="1"/>
      <c r="BE278" s="1"/>
      <c r="BF278" s="1"/>
      <c r="BG278" s="1"/>
      <c r="BH278" s="1"/>
      <c r="BI278" s="1"/>
      <c r="BJ278" s="28"/>
      <c r="BK278" s="28" t="s">
        <v>386</v>
      </c>
    </row>
    <row r="279" spans="1:64" s="164" customFormat="1" ht="12.95" customHeight="1" x14ac:dyDescent="0.25">
      <c r="A279" s="1" t="s">
        <v>361</v>
      </c>
      <c r="B279" s="1"/>
      <c r="C279" s="1" t="s">
        <v>641</v>
      </c>
      <c r="D279" s="1"/>
      <c r="E279" s="1"/>
      <c r="F279" s="1" t="s">
        <v>377</v>
      </c>
      <c r="G279" s="1" t="s">
        <v>378</v>
      </c>
      <c r="H279" s="1" t="s">
        <v>379</v>
      </c>
      <c r="I279" s="1" t="s">
        <v>643</v>
      </c>
      <c r="J279" s="1" t="s">
        <v>380</v>
      </c>
      <c r="K279" s="1"/>
      <c r="L279" s="15">
        <v>100</v>
      </c>
      <c r="M279" s="15" t="s">
        <v>197</v>
      </c>
      <c r="N279" s="1" t="s">
        <v>381</v>
      </c>
      <c r="O279" s="1" t="s">
        <v>166</v>
      </c>
      <c r="P279" s="1" t="s">
        <v>125</v>
      </c>
      <c r="Q279" s="1" t="s">
        <v>122</v>
      </c>
      <c r="R279" s="1" t="s">
        <v>382</v>
      </c>
      <c r="S279" s="1"/>
      <c r="T279" s="1" t="s">
        <v>146</v>
      </c>
      <c r="U279" s="1"/>
      <c r="V279" s="1"/>
      <c r="W279" s="1" t="s">
        <v>128</v>
      </c>
      <c r="X279" s="1" t="s">
        <v>121</v>
      </c>
      <c r="Y279" s="1" t="s">
        <v>128</v>
      </c>
      <c r="Z279" s="1"/>
      <c r="AA279" s="1" t="s">
        <v>138</v>
      </c>
      <c r="AB279" s="40"/>
      <c r="AC279" s="40"/>
      <c r="AD279" s="40">
        <v>174000000</v>
      </c>
      <c r="AE279" s="40">
        <f>AD279*1.12</f>
        <v>194880000.00000003</v>
      </c>
      <c r="AF279" s="40"/>
      <c r="AG279" s="40"/>
      <c r="AH279" s="102">
        <v>174000000</v>
      </c>
      <c r="AI279" s="40">
        <f>AH279*1.12</f>
        <v>194880000.00000003</v>
      </c>
      <c r="AJ279" s="40"/>
      <c r="AK279" s="40"/>
      <c r="AL279" s="102"/>
      <c r="AM279" s="40"/>
      <c r="AN279" s="40"/>
      <c r="AO279" s="40"/>
      <c r="AP279" s="40"/>
      <c r="AQ279" s="40"/>
      <c r="AR279" s="40"/>
      <c r="AS279" s="40"/>
      <c r="AT279" s="40"/>
      <c r="AU279" s="40"/>
      <c r="AV279" s="42"/>
      <c r="AW279" s="41">
        <f t="shared" si="202"/>
        <v>348000000</v>
      </c>
      <c r="AX279" s="42">
        <f>AW279*1.12</f>
        <v>389760000.00000006</v>
      </c>
      <c r="AY279" s="1" t="s">
        <v>383</v>
      </c>
      <c r="AZ279" s="1" t="s">
        <v>384</v>
      </c>
      <c r="BA279" s="1" t="s">
        <v>385</v>
      </c>
      <c r="BB279" s="1"/>
      <c r="BC279" s="1"/>
      <c r="BD279" s="1"/>
      <c r="BE279" s="1"/>
      <c r="BF279" s="1"/>
      <c r="BG279" s="1"/>
      <c r="BH279" s="1"/>
      <c r="BI279" s="1"/>
      <c r="BJ279" s="28"/>
      <c r="BK279" s="27">
        <v>14</v>
      </c>
    </row>
    <row r="280" spans="1:64" ht="12.95" customHeight="1" x14ac:dyDescent="0.25">
      <c r="A280" s="57" t="s">
        <v>177</v>
      </c>
      <c r="B280" s="57" t="s">
        <v>152</v>
      </c>
      <c r="C280" s="189" t="s">
        <v>345</v>
      </c>
      <c r="D280" s="84"/>
      <c r="E280" s="1"/>
      <c r="F280" s="2" t="s">
        <v>178</v>
      </c>
      <c r="G280" s="3" t="s">
        <v>179</v>
      </c>
      <c r="H280" s="3" t="s">
        <v>180</v>
      </c>
      <c r="I280" s="4" t="s">
        <v>120</v>
      </c>
      <c r="J280" s="1"/>
      <c r="K280" s="1"/>
      <c r="L280" s="2">
        <v>100</v>
      </c>
      <c r="M280" s="1">
        <v>230000000</v>
      </c>
      <c r="N280" s="1" t="s">
        <v>123</v>
      </c>
      <c r="O280" s="1" t="s">
        <v>126</v>
      </c>
      <c r="P280" s="1" t="s">
        <v>125</v>
      </c>
      <c r="Q280" s="1">
        <v>230000000</v>
      </c>
      <c r="R280" s="1" t="s">
        <v>174</v>
      </c>
      <c r="S280" s="1"/>
      <c r="T280" s="1" t="s">
        <v>167</v>
      </c>
      <c r="U280" s="1"/>
      <c r="V280" s="1"/>
      <c r="W280" s="1">
        <v>0</v>
      </c>
      <c r="X280" s="1">
        <v>100</v>
      </c>
      <c r="Y280" s="1">
        <v>0</v>
      </c>
      <c r="Z280" s="1"/>
      <c r="AA280" s="4" t="s">
        <v>138</v>
      </c>
      <c r="AB280" s="21"/>
      <c r="AC280" s="18"/>
      <c r="AD280" s="21">
        <f>9143.46*1000</f>
        <v>9143460</v>
      </c>
      <c r="AE280" s="40">
        <f>AD280*1.12</f>
        <v>10240675.200000001</v>
      </c>
      <c r="AF280" s="18"/>
      <c r="AG280" s="18"/>
      <c r="AH280" s="18">
        <f>9143.46*1000</f>
        <v>9143460</v>
      </c>
      <c r="AI280" s="40">
        <f>AH280*1.12</f>
        <v>10240675.200000001</v>
      </c>
      <c r="AJ280" s="18"/>
      <c r="AK280" s="18"/>
      <c r="AL280" s="18">
        <f>9143.46*1000</f>
        <v>9143460</v>
      </c>
      <c r="AM280" s="40">
        <f>AL280*1.12</f>
        <v>10240675.200000001</v>
      </c>
      <c r="AN280" s="71"/>
      <c r="AO280" s="71"/>
      <c r="AP280" s="71">
        <f>9143.46*1000</f>
        <v>9143460</v>
      </c>
      <c r="AQ280" s="71">
        <f>AP280*1.12</f>
        <v>10240675.200000001</v>
      </c>
      <c r="AR280" s="71"/>
      <c r="AS280" s="71"/>
      <c r="AT280" s="71">
        <f>9143.46*1000</f>
        <v>9143460</v>
      </c>
      <c r="AU280" s="71">
        <f>AT280*1.12</f>
        <v>10240675.200000001</v>
      </c>
      <c r="AV280" s="85"/>
      <c r="AW280" s="42">
        <f t="shared" si="202"/>
        <v>45717300</v>
      </c>
      <c r="AX280" s="42">
        <f t="shared" ref="AX280:AX330" si="206">AW280*1.12</f>
        <v>51203376.000000007</v>
      </c>
      <c r="AY280" s="6" t="s">
        <v>129</v>
      </c>
      <c r="AZ280" s="6" t="s">
        <v>402</v>
      </c>
      <c r="BA280" s="6" t="s">
        <v>402</v>
      </c>
      <c r="BB280" s="1"/>
      <c r="BC280" s="1"/>
      <c r="BD280" s="1"/>
      <c r="BE280" s="1"/>
      <c r="BF280" s="1"/>
      <c r="BG280" s="1"/>
      <c r="BH280" s="1"/>
      <c r="BI280" s="1"/>
      <c r="BJ280" s="28"/>
      <c r="BK280" s="32"/>
    </row>
    <row r="281" spans="1:64" ht="12.95" customHeight="1" x14ac:dyDescent="0.25">
      <c r="A281" s="1" t="s">
        <v>116</v>
      </c>
      <c r="B281" s="1" t="s">
        <v>157</v>
      </c>
      <c r="C281" s="175" t="s">
        <v>350</v>
      </c>
      <c r="D281" s="28"/>
      <c r="E281" s="1"/>
      <c r="F281" s="2" t="s">
        <v>117</v>
      </c>
      <c r="G281" s="3" t="s">
        <v>118</v>
      </c>
      <c r="H281" s="3" t="s">
        <v>119</v>
      </c>
      <c r="I281" s="4" t="s">
        <v>120</v>
      </c>
      <c r="J281" s="1"/>
      <c r="K281" s="1"/>
      <c r="L281" s="2">
        <v>100</v>
      </c>
      <c r="M281" s="1" t="s">
        <v>122</v>
      </c>
      <c r="N281" s="1" t="s">
        <v>131</v>
      </c>
      <c r="O281" s="1" t="s">
        <v>126</v>
      </c>
      <c r="P281" s="1" t="s">
        <v>125</v>
      </c>
      <c r="Q281" s="1" t="s">
        <v>122</v>
      </c>
      <c r="R281" s="1" t="s">
        <v>338</v>
      </c>
      <c r="S281" s="1"/>
      <c r="T281" s="1" t="s">
        <v>127</v>
      </c>
      <c r="U281" s="1"/>
      <c r="V281" s="1"/>
      <c r="W281" s="1" t="s">
        <v>128</v>
      </c>
      <c r="X281" s="1" t="s">
        <v>121</v>
      </c>
      <c r="Y281" s="1" t="s">
        <v>128</v>
      </c>
      <c r="Z281" s="1" t="s">
        <v>500</v>
      </c>
      <c r="AA281" s="4" t="s">
        <v>138</v>
      </c>
      <c r="AB281" s="21">
        <v>1</v>
      </c>
      <c r="AC281" s="18">
        <v>99950400</v>
      </c>
      <c r="AD281" s="21">
        <v>99711040</v>
      </c>
      <c r="AE281" s="40">
        <f>AD281*1.12</f>
        <v>111676364.80000001</v>
      </c>
      <c r="AF281" s="18">
        <v>1</v>
      </c>
      <c r="AG281" s="18">
        <v>138674304</v>
      </c>
      <c r="AH281" s="18">
        <v>138674304</v>
      </c>
      <c r="AI281" s="40">
        <f>AH281*1.12</f>
        <v>155315220.48000002</v>
      </c>
      <c r="AJ281" s="18">
        <v>1</v>
      </c>
      <c r="AK281" s="18">
        <v>144231648</v>
      </c>
      <c r="AL281" s="18">
        <v>144231648</v>
      </c>
      <c r="AM281" s="40">
        <f>AL281*1.12</f>
        <v>161539445.76000002</v>
      </c>
      <c r="AN281" s="71">
        <v>0</v>
      </c>
      <c r="AO281" s="71">
        <v>0</v>
      </c>
      <c r="AP281" s="71">
        <v>0</v>
      </c>
      <c r="AQ281" s="71">
        <v>0</v>
      </c>
      <c r="AR281" s="71">
        <v>0</v>
      </c>
      <c r="AS281" s="71">
        <v>0</v>
      </c>
      <c r="AT281" s="71">
        <v>0</v>
      </c>
      <c r="AU281" s="71">
        <v>0</v>
      </c>
      <c r="AV281" s="85">
        <f>AB281+AF281+AJ281+AN281+AR281</f>
        <v>3</v>
      </c>
      <c r="AW281" s="42">
        <v>0</v>
      </c>
      <c r="AX281" s="42">
        <f t="shared" si="206"/>
        <v>0</v>
      </c>
      <c r="AY281" s="6" t="s">
        <v>129</v>
      </c>
      <c r="AZ281" s="6" t="s">
        <v>404</v>
      </c>
      <c r="BA281" s="6" t="s">
        <v>404</v>
      </c>
      <c r="BB281" s="1"/>
      <c r="BC281" s="1"/>
      <c r="BD281" s="1"/>
      <c r="BE281" s="1"/>
      <c r="BF281" s="1"/>
      <c r="BG281" s="1"/>
      <c r="BH281" s="1"/>
      <c r="BI281" s="1"/>
      <c r="BJ281" s="28"/>
      <c r="BK281" s="28" t="s">
        <v>375</v>
      </c>
      <c r="BL281" s="187"/>
    </row>
    <row r="282" spans="1:64" s="164" customFormat="1" ht="12.95" customHeight="1" x14ac:dyDescent="0.25">
      <c r="A282" s="15" t="s">
        <v>217</v>
      </c>
      <c r="B282" s="44"/>
      <c r="C282" s="175" t="s">
        <v>355</v>
      </c>
      <c r="D282" s="87"/>
      <c r="E282" s="44"/>
      <c r="F282" s="1" t="s">
        <v>519</v>
      </c>
      <c r="G282" s="1" t="s">
        <v>520</v>
      </c>
      <c r="H282" s="1" t="s">
        <v>520</v>
      </c>
      <c r="I282" s="1" t="s">
        <v>120</v>
      </c>
      <c r="J282" s="1"/>
      <c r="K282" s="1"/>
      <c r="L282" s="1">
        <v>80</v>
      </c>
      <c r="M282" s="112" t="s">
        <v>122</v>
      </c>
      <c r="N282" s="112" t="s">
        <v>224</v>
      </c>
      <c r="O282" s="112" t="s">
        <v>166</v>
      </c>
      <c r="P282" s="112" t="s">
        <v>125</v>
      </c>
      <c r="Q282" s="112">
        <v>230000000</v>
      </c>
      <c r="R282" s="1" t="s">
        <v>521</v>
      </c>
      <c r="S282" s="112"/>
      <c r="T282" s="112" t="s">
        <v>146</v>
      </c>
      <c r="U282" s="112"/>
      <c r="V282" s="112"/>
      <c r="W282" s="112">
        <v>0</v>
      </c>
      <c r="X282" s="112">
        <v>90</v>
      </c>
      <c r="Y282" s="112">
        <v>10</v>
      </c>
      <c r="Z282" s="114"/>
      <c r="AA282" s="113" t="s">
        <v>138</v>
      </c>
      <c r="AB282" s="112"/>
      <c r="AC282" s="112"/>
      <c r="AD282" s="114">
        <v>12960000</v>
      </c>
      <c r="AE282" s="114">
        <f t="shared" ref="AE282:AE314" si="207">AD282*1.12</f>
        <v>14515200.000000002</v>
      </c>
      <c r="AF282" s="114"/>
      <c r="AG282" s="114"/>
      <c r="AH282" s="114">
        <v>7653702</v>
      </c>
      <c r="AI282" s="21">
        <f t="shared" ref="AI282:AI314" si="208">AH282*1.12</f>
        <v>8572146.2400000002</v>
      </c>
      <c r="AJ282" s="114"/>
      <c r="AK282" s="114"/>
      <c r="AL282" s="114"/>
      <c r="AM282" s="21">
        <f t="shared" ref="AM282:AM314" si="209">AL282*1.12</f>
        <v>0</v>
      </c>
      <c r="AN282" s="114"/>
      <c r="AO282" s="114"/>
      <c r="AP282" s="114"/>
      <c r="AQ282" s="21">
        <f t="shared" ref="AQ282:AQ292" si="210">AP282*1.12</f>
        <v>0</v>
      </c>
      <c r="AR282" s="114"/>
      <c r="AS282" s="114"/>
      <c r="AT282" s="114"/>
      <c r="AU282" s="21">
        <f t="shared" ref="AU282:AU292" si="211">AT282*1.12</f>
        <v>0</v>
      </c>
      <c r="AV282" s="114"/>
      <c r="AW282" s="202">
        <f t="shared" ref="AW282:AW291" si="212">AD282+AH282+AL282+AP282+AT282</f>
        <v>20613702</v>
      </c>
      <c r="AX282" s="202">
        <f t="shared" si="206"/>
        <v>23087346.240000002</v>
      </c>
      <c r="AY282" s="112" t="s">
        <v>129</v>
      </c>
      <c r="AZ282" s="1" t="s">
        <v>522</v>
      </c>
      <c r="BA282" s="1" t="s">
        <v>523</v>
      </c>
      <c r="BB282" s="44"/>
      <c r="BC282" s="44"/>
      <c r="BD282" s="44"/>
      <c r="BE282" s="44"/>
      <c r="BF282" s="44"/>
      <c r="BG282" s="44"/>
      <c r="BH282" s="44"/>
      <c r="BI282" s="44"/>
      <c r="BJ282" s="87"/>
      <c r="BK282" s="28"/>
    </row>
    <row r="283" spans="1:64" s="164" customFormat="1" ht="12.95" customHeight="1" x14ac:dyDescent="0.25">
      <c r="A283" s="15" t="s">
        <v>217</v>
      </c>
      <c r="B283" s="44"/>
      <c r="C283" s="175" t="s">
        <v>362</v>
      </c>
      <c r="D283" s="87"/>
      <c r="E283" s="44"/>
      <c r="F283" s="1" t="s">
        <v>519</v>
      </c>
      <c r="G283" s="1" t="s">
        <v>520</v>
      </c>
      <c r="H283" s="1" t="s">
        <v>520</v>
      </c>
      <c r="I283" s="1" t="s">
        <v>143</v>
      </c>
      <c r="J283" s="152" t="s">
        <v>651</v>
      </c>
      <c r="K283" s="1"/>
      <c r="L283" s="1">
        <v>80</v>
      </c>
      <c r="M283" s="112" t="s">
        <v>122</v>
      </c>
      <c r="N283" s="112" t="s">
        <v>224</v>
      </c>
      <c r="O283" s="112" t="s">
        <v>166</v>
      </c>
      <c r="P283" s="112" t="s">
        <v>125</v>
      </c>
      <c r="Q283" s="112">
        <v>230000000</v>
      </c>
      <c r="R283" s="1" t="s">
        <v>521</v>
      </c>
      <c r="S283" s="112"/>
      <c r="T283" s="112" t="s">
        <v>146</v>
      </c>
      <c r="U283" s="112"/>
      <c r="V283" s="112"/>
      <c r="W283" s="112">
        <v>0</v>
      </c>
      <c r="X283" s="112">
        <v>90</v>
      </c>
      <c r="Y283" s="112">
        <v>10</v>
      </c>
      <c r="Z283" s="114"/>
      <c r="AA283" s="113" t="s">
        <v>138</v>
      </c>
      <c r="AB283" s="112"/>
      <c r="AC283" s="112"/>
      <c r="AD283" s="114">
        <v>4480000.0000000009</v>
      </c>
      <c r="AE283" s="114">
        <f t="shared" si="207"/>
        <v>5017600.0000000019</v>
      </c>
      <c r="AF283" s="114"/>
      <c r="AG283" s="114"/>
      <c r="AH283" s="114">
        <v>2645723.9999999991</v>
      </c>
      <c r="AI283" s="21">
        <f t="shared" si="208"/>
        <v>2963210.8799999994</v>
      </c>
      <c r="AJ283" s="114"/>
      <c r="AK283" s="114"/>
      <c r="AL283" s="114"/>
      <c r="AM283" s="21">
        <f t="shared" si="209"/>
        <v>0</v>
      </c>
      <c r="AN283" s="114"/>
      <c r="AO283" s="114"/>
      <c r="AP283" s="114"/>
      <c r="AQ283" s="21">
        <f t="shared" si="210"/>
        <v>0</v>
      </c>
      <c r="AR283" s="114"/>
      <c r="AS283" s="114"/>
      <c r="AT283" s="114"/>
      <c r="AU283" s="21">
        <f t="shared" si="211"/>
        <v>0</v>
      </c>
      <c r="AV283" s="114"/>
      <c r="AW283" s="41">
        <v>0</v>
      </c>
      <c r="AX283" s="41">
        <f t="shared" si="206"/>
        <v>0</v>
      </c>
      <c r="AY283" s="112" t="s">
        <v>129</v>
      </c>
      <c r="AZ283" s="1" t="s">
        <v>524</v>
      </c>
      <c r="BA283" s="1" t="s">
        <v>525</v>
      </c>
      <c r="BB283" s="44"/>
      <c r="BC283" s="44"/>
      <c r="BD283" s="44"/>
      <c r="BE283" s="44"/>
      <c r="BF283" s="44"/>
      <c r="BG283" s="44"/>
      <c r="BH283" s="44"/>
      <c r="BI283" s="44"/>
      <c r="BJ283" s="87"/>
      <c r="BK283" s="28"/>
    </row>
    <row r="284" spans="1:64" s="164" customFormat="1" ht="12.95" customHeight="1" x14ac:dyDescent="0.25">
      <c r="A284" s="4" t="s">
        <v>217</v>
      </c>
      <c r="B284" s="44"/>
      <c r="C284" s="4" t="s">
        <v>731</v>
      </c>
      <c r="D284" s="44"/>
      <c r="E284" s="44"/>
      <c r="F284" s="1" t="s">
        <v>519</v>
      </c>
      <c r="G284" s="1" t="s">
        <v>520</v>
      </c>
      <c r="H284" s="1" t="s">
        <v>520</v>
      </c>
      <c r="I284" s="1" t="s">
        <v>143</v>
      </c>
      <c r="J284" s="1" t="s">
        <v>651</v>
      </c>
      <c r="K284" s="1"/>
      <c r="L284" s="1">
        <v>80</v>
      </c>
      <c r="M284" s="1" t="s">
        <v>122</v>
      </c>
      <c r="N284" s="5" t="s">
        <v>224</v>
      </c>
      <c r="O284" s="1" t="s">
        <v>144</v>
      </c>
      <c r="P284" s="1" t="s">
        <v>125</v>
      </c>
      <c r="Q284" s="1">
        <v>230000000</v>
      </c>
      <c r="R284" s="1" t="s">
        <v>521</v>
      </c>
      <c r="S284" s="1"/>
      <c r="T284" s="1" t="s">
        <v>146</v>
      </c>
      <c r="U284" s="1"/>
      <c r="V284" s="1"/>
      <c r="W284" s="1">
        <v>0</v>
      </c>
      <c r="X284" s="1">
        <v>90</v>
      </c>
      <c r="Y284" s="1">
        <v>10</v>
      </c>
      <c r="Z284" s="21"/>
      <c r="AA284" s="5" t="s">
        <v>138</v>
      </c>
      <c r="AB284" s="71"/>
      <c r="AC284" s="71"/>
      <c r="AD284" s="71">
        <v>4480000.0000000009</v>
      </c>
      <c r="AE284" s="71">
        <f t="shared" si="207"/>
        <v>5017600.0000000019</v>
      </c>
      <c r="AF284" s="71"/>
      <c r="AG284" s="71"/>
      <c r="AH284" s="71">
        <v>2645723.9999999991</v>
      </c>
      <c r="AI284" s="71">
        <f t="shared" si="208"/>
        <v>2963210.8799999994</v>
      </c>
      <c r="AJ284" s="71"/>
      <c r="AK284" s="71"/>
      <c r="AL284" s="71"/>
      <c r="AM284" s="71"/>
      <c r="AN284" s="71"/>
      <c r="AO284" s="71"/>
      <c r="AP284" s="71"/>
      <c r="AQ284" s="71"/>
      <c r="AR284" s="71"/>
      <c r="AS284" s="71"/>
      <c r="AT284" s="71"/>
      <c r="AU284" s="71"/>
      <c r="AV284" s="71"/>
      <c r="AW284" s="41">
        <v>0</v>
      </c>
      <c r="AX284" s="41">
        <f>AW284*1.12</f>
        <v>0</v>
      </c>
      <c r="AY284" s="1" t="s">
        <v>129</v>
      </c>
      <c r="AZ284" s="1" t="s">
        <v>524</v>
      </c>
      <c r="BA284" s="1" t="s">
        <v>525</v>
      </c>
      <c r="BB284" s="44"/>
      <c r="BC284" s="44"/>
      <c r="BD284" s="44"/>
      <c r="BE284" s="44"/>
      <c r="BF284" s="44"/>
      <c r="BG284" s="44"/>
      <c r="BH284" s="44"/>
      <c r="BI284" s="44"/>
      <c r="BJ284" s="87"/>
      <c r="BK284" s="32">
        <v>14</v>
      </c>
    </row>
    <row r="285" spans="1:64" s="164" customFormat="1" ht="12.95" customHeight="1" x14ac:dyDescent="0.25">
      <c r="A285" s="4" t="s">
        <v>217</v>
      </c>
      <c r="B285" s="44"/>
      <c r="C285" s="4" t="s">
        <v>771</v>
      </c>
      <c r="D285" s="44"/>
      <c r="E285" s="44"/>
      <c r="F285" s="1" t="s">
        <v>519</v>
      </c>
      <c r="G285" s="1" t="s">
        <v>520</v>
      </c>
      <c r="H285" s="1" t="s">
        <v>520</v>
      </c>
      <c r="I285" s="1" t="s">
        <v>143</v>
      </c>
      <c r="J285" s="1" t="s">
        <v>651</v>
      </c>
      <c r="K285" s="1"/>
      <c r="L285" s="1">
        <v>80</v>
      </c>
      <c r="M285" s="1" t="s">
        <v>122</v>
      </c>
      <c r="N285" s="5" t="s">
        <v>224</v>
      </c>
      <c r="O285" s="1" t="s">
        <v>398</v>
      </c>
      <c r="P285" s="1" t="s">
        <v>125</v>
      </c>
      <c r="Q285" s="1">
        <v>230000000</v>
      </c>
      <c r="R285" s="1" t="s">
        <v>521</v>
      </c>
      <c r="S285" s="1"/>
      <c r="T285" s="1" t="s">
        <v>146</v>
      </c>
      <c r="U285" s="1"/>
      <c r="V285" s="1"/>
      <c r="W285" s="1">
        <v>0</v>
      </c>
      <c r="X285" s="16">
        <v>100</v>
      </c>
      <c r="Y285" s="1">
        <v>0</v>
      </c>
      <c r="Z285" s="21"/>
      <c r="AA285" s="5" t="s">
        <v>138</v>
      </c>
      <c r="AB285" s="71"/>
      <c r="AC285" s="71"/>
      <c r="AD285" s="71">
        <v>4480000.0000000009</v>
      </c>
      <c r="AE285" s="71">
        <f t="shared" si="207"/>
        <v>5017600.0000000019</v>
      </c>
      <c r="AF285" s="71"/>
      <c r="AG285" s="71"/>
      <c r="AH285" s="71">
        <v>2645723.9999999991</v>
      </c>
      <c r="AI285" s="71">
        <f t="shared" si="208"/>
        <v>2963210.8799999994</v>
      </c>
      <c r="AJ285" s="71"/>
      <c r="AK285" s="71"/>
      <c r="AL285" s="71"/>
      <c r="AM285" s="71"/>
      <c r="AN285" s="71"/>
      <c r="AO285" s="71"/>
      <c r="AP285" s="71"/>
      <c r="AQ285" s="71"/>
      <c r="AR285" s="71"/>
      <c r="AS285" s="71"/>
      <c r="AT285" s="71"/>
      <c r="AU285" s="71"/>
      <c r="AV285" s="71"/>
      <c r="AW285" s="42">
        <f t="shared" si="212"/>
        <v>7125724</v>
      </c>
      <c r="AX285" s="42">
        <f t="shared" si="206"/>
        <v>7980810.8800000008</v>
      </c>
      <c r="AY285" s="1" t="s">
        <v>129</v>
      </c>
      <c r="AZ285" s="1" t="s">
        <v>524</v>
      </c>
      <c r="BA285" s="1" t="s">
        <v>525</v>
      </c>
      <c r="BB285" s="44"/>
      <c r="BC285" s="44"/>
      <c r="BD285" s="44"/>
      <c r="BE285" s="44"/>
      <c r="BF285" s="44"/>
      <c r="BG285" s="44"/>
      <c r="BH285" s="44"/>
      <c r="BI285" s="44"/>
      <c r="BJ285" s="87"/>
      <c r="BK285" s="32" t="s">
        <v>772</v>
      </c>
    </row>
    <row r="286" spans="1:64" s="164" customFormat="1" ht="12.95" customHeight="1" x14ac:dyDescent="0.25">
      <c r="A286" s="15" t="s">
        <v>217</v>
      </c>
      <c r="B286" s="44"/>
      <c r="C286" s="175" t="s">
        <v>526</v>
      </c>
      <c r="D286" s="87"/>
      <c r="E286" s="44"/>
      <c r="F286" s="1" t="s">
        <v>519</v>
      </c>
      <c r="G286" s="1" t="s">
        <v>520</v>
      </c>
      <c r="H286" s="1" t="s">
        <v>520</v>
      </c>
      <c r="I286" s="1" t="s">
        <v>120</v>
      </c>
      <c r="J286" s="1"/>
      <c r="K286" s="1"/>
      <c r="L286" s="1">
        <v>80</v>
      </c>
      <c r="M286" s="112" t="s">
        <v>122</v>
      </c>
      <c r="N286" s="112" t="s">
        <v>224</v>
      </c>
      <c r="O286" s="112" t="s">
        <v>166</v>
      </c>
      <c r="P286" s="112" t="s">
        <v>125</v>
      </c>
      <c r="Q286" s="112">
        <v>230000000</v>
      </c>
      <c r="R286" s="1" t="s">
        <v>511</v>
      </c>
      <c r="S286" s="112"/>
      <c r="T286" s="112" t="s">
        <v>146</v>
      </c>
      <c r="U286" s="112"/>
      <c r="V286" s="112"/>
      <c r="W286" s="112">
        <v>0</v>
      </c>
      <c r="X286" s="112">
        <v>90</v>
      </c>
      <c r="Y286" s="112">
        <v>10</v>
      </c>
      <c r="Z286" s="114"/>
      <c r="AA286" s="113" t="s">
        <v>138</v>
      </c>
      <c r="AB286" s="112"/>
      <c r="AC286" s="112"/>
      <c r="AD286" s="114">
        <v>24451411</v>
      </c>
      <c r="AE286" s="114">
        <f t="shared" si="207"/>
        <v>27385580.320000004</v>
      </c>
      <c r="AF286" s="114"/>
      <c r="AG286" s="114"/>
      <c r="AH286" s="114">
        <v>16200000</v>
      </c>
      <c r="AI286" s="21">
        <f t="shared" si="208"/>
        <v>18144000</v>
      </c>
      <c r="AJ286" s="114"/>
      <c r="AK286" s="114"/>
      <c r="AL286" s="114"/>
      <c r="AM286" s="21">
        <f t="shared" si="209"/>
        <v>0</v>
      </c>
      <c r="AN286" s="114"/>
      <c r="AO286" s="114"/>
      <c r="AP286" s="114"/>
      <c r="AQ286" s="21">
        <f t="shared" si="210"/>
        <v>0</v>
      </c>
      <c r="AR286" s="114"/>
      <c r="AS286" s="114"/>
      <c r="AT286" s="114"/>
      <c r="AU286" s="21">
        <f t="shared" si="211"/>
        <v>0</v>
      </c>
      <c r="AV286" s="114"/>
      <c r="AW286" s="41">
        <v>0</v>
      </c>
      <c r="AX286" s="41">
        <f>AW286*1.12</f>
        <v>0</v>
      </c>
      <c r="AY286" s="112" t="s">
        <v>129</v>
      </c>
      <c r="AZ286" s="1" t="s">
        <v>527</v>
      </c>
      <c r="BA286" s="1" t="s">
        <v>528</v>
      </c>
      <c r="BB286" s="44"/>
      <c r="BC286" s="44"/>
      <c r="BD286" s="44"/>
      <c r="BE286" s="44"/>
      <c r="BF286" s="44"/>
      <c r="BG286" s="44"/>
      <c r="BH286" s="44"/>
      <c r="BI286" s="44"/>
      <c r="BJ286" s="87"/>
      <c r="BK286" s="28"/>
    </row>
    <row r="287" spans="1:64" s="164" customFormat="1" ht="12.95" customHeight="1" x14ac:dyDescent="0.25">
      <c r="A287" s="15" t="s">
        <v>217</v>
      </c>
      <c r="B287" s="44"/>
      <c r="C287" s="178" t="s">
        <v>773</v>
      </c>
      <c r="D287" s="87"/>
      <c r="E287" s="44"/>
      <c r="F287" s="1" t="s">
        <v>519</v>
      </c>
      <c r="G287" s="1" t="s">
        <v>520</v>
      </c>
      <c r="H287" s="1" t="s">
        <v>520</v>
      </c>
      <c r="I287" s="1" t="s">
        <v>120</v>
      </c>
      <c r="J287" s="1"/>
      <c r="K287" s="1"/>
      <c r="L287" s="1">
        <v>80</v>
      </c>
      <c r="M287" s="118" t="s">
        <v>122</v>
      </c>
      <c r="N287" s="5" t="s">
        <v>224</v>
      </c>
      <c r="O287" s="1" t="s">
        <v>398</v>
      </c>
      <c r="P287" s="118" t="s">
        <v>125</v>
      </c>
      <c r="Q287" s="118">
        <v>230000000</v>
      </c>
      <c r="R287" s="1" t="s">
        <v>511</v>
      </c>
      <c r="S287" s="118"/>
      <c r="T287" s="118" t="s">
        <v>146</v>
      </c>
      <c r="U287" s="118"/>
      <c r="V287" s="118"/>
      <c r="W287" s="118">
        <v>0</v>
      </c>
      <c r="X287" s="118">
        <v>90</v>
      </c>
      <c r="Y287" s="118">
        <v>10</v>
      </c>
      <c r="Z287" s="116"/>
      <c r="AA287" s="171" t="s">
        <v>138</v>
      </c>
      <c r="AB287" s="118"/>
      <c r="AC287" s="118"/>
      <c r="AD287" s="116">
        <v>24451411</v>
      </c>
      <c r="AE287" s="71">
        <f t="shared" si="207"/>
        <v>27385580.320000004</v>
      </c>
      <c r="AF287" s="116"/>
      <c r="AG287" s="116"/>
      <c r="AH287" s="116">
        <v>16200000</v>
      </c>
      <c r="AI287" s="71">
        <f t="shared" si="208"/>
        <v>18144000</v>
      </c>
      <c r="AJ287" s="116"/>
      <c r="AK287" s="116"/>
      <c r="AL287" s="116"/>
      <c r="AM287" s="21"/>
      <c r="AN287" s="116"/>
      <c r="AO287" s="116"/>
      <c r="AP287" s="116"/>
      <c r="AQ287" s="21"/>
      <c r="AR287" s="116"/>
      <c r="AS287" s="116"/>
      <c r="AT287" s="116"/>
      <c r="AU287" s="21"/>
      <c r="AV287" s="116"/>
      <c r="AW287" s="42">
        <f t="shared" si="212"/>
        <v>40651411</v>
      </c>
      <c r="AX287" s="42">
        <f t="shared" si="206"/>
        <v>45529580.320000008</v>
      </c>
      <c r="AY287" s="118" t="s">
        <v>129</v>
      </c>
      <c r="AZ287" s="1" t="s">
        <v>527</v>
      </c>
      <c r="BA287" s="1" t="s">
        <v>528</v>
      </c>
      <c r="BB287" s="44"/>
      <c r="BC287" s="44"/>
      <c r="BD287" s="44"/>
      <c r="BE287" s="44"/>
      <c r="BF287" s="44"/>
      <c r="BG287" s="44"/>
      <c r="BH287" s="44"/>
      <c r="BI287" s="44"/>
      <c r="BJ287" s="87"/>
      <c r="BK287" s="28" t="s">
        <v>60</v>
      </c>
    </row>
    <row r="288" spans="1:64" s="164" customFormat="1" ht="12.95" customHeight="1" x14ac:dyDescent="0.25">
      <c r="A288" s="15" t="s">
        <v>217</v>
      </c>
      <c r="B288" s="44"/>
      <c r="C288" s="175" t="s">
        <v>529</v>
      </c>
      <c r="D288" s="87"/>
      <c r="E288" s="44"/>
      <c r="F288" s="1" t="s">
        <v>519</v>
      </c>
      <c r="G288" s="1" t="s">
        <v>520</v>
      </c>
      <c r="H288" s="1" t="s">
        <v>520</v>
      </c>
      <c r="I288" s="1" t="s">
        <v>143</v>
      </c>
      <c r="J288" s="152" t="s">
        <v>651</v>
      </c>
      <c r="K288" s="1"/>
      <c r="L288" s="1">
        <v>80</v>
      </c>
      <c r="M288" s="112" t="s">
        <v>122</v>
      </c>
      <c r="N288" s="112" t="s">
        <v>224</v>
      </c>
      <c r="O288" s="112" t="s">
        <v>166</v>
      </c>
      <c r="P288" s="112" t="s">
        <v>125</v>
      </c>
      <c r="Q288" s="112">
        <v>230000000</v>
      </c>
      <c r="R288" s="1" t="s">
        <v>511</v>
      </c>
      <c r="S288" s="112"/>
      <c r="T288" s="112" t="s">
        <v>146</v>
      </c>
      <c r="U288" s="112"/>
      <c r="V288" s="112"/>
      <c r="W288" s="112">
        <v>0</v>
      </c>
      <c r="X288" s="112">
        <v>90</v>
      </c>
      <c r="Y288" s="112">
        <v>10</v>
      </c>
      <c r="Z288" s="114"/>
      <c r="AA288" s="113" t="s">
        <v>138</v>
      </c>
      <c r="AB288" s="112"/>
      <c r="AC288" s="112"/>
      <c r="AD288" s="114">
        <v>8452339</v>
      </c>
      <c r="AE288" s="114">
        <f t="shared" si="207"/>
        <v>9466619.6800000016</v>
      </c>
      <c r="AF288" s="114"/>
      <c r="AG288" s="114"/>
      <c r="AH288" s="114">
        <v>5600000</v>
      </c>
      <c r="AI288" s="21">
        <f t="shared" si="208"/>
        <v>6272000.0000000009</v>
      </c>
      <c r="AJ288" s="114"/>
      <c r="AK288" s="114"/>
      <c r="AL288" s="114"/>
      <c r="AM288" s="21">
        <f t="shared" si="209"/>
        <v>0</v>
      </c>
      <c r="AN288" s="114"/>
      <c r="AO288" s="114"/>
      <c r="AP288" s="114"/>
      <c r="AQ288" s="21">
        <f t="shared" si="210"/>
        <v>0</v>
      </c>
      <c r="AR288" s="114"/>
      <c r="AS288" s="114"/>
      <c r="AT288" s="114"/>
      <c r="AU288" s="21">
        <f t="shared" si="211"/>
        <v>0</v>
      </c>
      <c r="AV288" s="114"/>
      <c r="AW288" s="41">
        <v>0</v>
      </c>
      <c r="AX288" s="41">
        <f t="shared" si="206"/>
        <v>0</v>
      </c>
      <c r="AY288" s="112" t="s">
        <v>129</v>
      </c>
      <c r="AZ288" s="1" t="s">
        <v>530</v>
      </c>
      <c r="BA288" s="1" t="s">
        <v>531</v>
      </c>
      <c r="BB288" s="44"/>
      <c r="BC288" s="44"/>
      <c r="BD288" s="44"/>
      <c r="BE288" s="44"/>
      <c r="BF288" s="44"/>
      <c r="BG288" s="44"/>
      <c r="BH288" s="44"/>
      <c r="BI288" s="44"/>
      <c r="BJ288" s="87"/>
      <c r="BK288" s="28"/>
    </row>
    <row r="289" spans="1:63" s="164" customFormat="1" ht="12.95" customHeight="1" x14ac:dyDescent="0.25">
      <c r="A289" s="4" t="s">
        <v>217</v>
      </c>
      <c r="B289" s="44"/>
      <c r="C289" s="4" t="s">
        <v>732</v>
      </c>
      <c r="D289" s="44"/>
      <c r="E289" s="44"/>
      <c r="F289" s="1" t="s">
        <v>519</v>
      </c>
      <c r="G289" s="1" t="s">
        <v>520</v>
      </c>
      <c r="H289" s="1" t="s">
        <v>520</v>
      </c>
      <c r="I289" s="1" t="s">
        <v>143</v>
      </c>
      <c r="J289" s="1" t="s">
        <v>651</v>
      </c>
      <c r="K289" s="1"/>
      <c r="L289" s="1">
        <v>80</v>
      </c>
      <c r="M289" s="1" t="s">
        <v>122</v>
      </c>
      <c r="N289" s="5" t="s">
        <v>224</v>
      </c>
      <c r="O289" s="1" t="s">
        <v>144</v>
      </c>
      <c r="P289" s="1" t="s">
        <v>125</v>
      </c>
      <c r="Q289" s="1">
        <v>230000000</v>
      </c>
      <c r="R289" s="1" t="s">
        <v>511</v>
      </c>
      <c r="S289" s="1"/>
      <c r="T289" s="1" t="s">
        <v>146</v>
      </c>
      <c r="U289" s="1"/>
      <c r="V289" s="1"/>
      <c r="W289" s="1">
        <v>0</v>
      </c>
      <c r="X289" s="1">
        <v>90</v>
      </c>
      <c r="Y289" s="1">
        <v>10</v>
      </c>
      <c r="Z289" s="21"/>
      <c r="AA289" s="5" t="s">
        <v>138</v>
      </c>
      <c r="AB289" s="71"/>
      <c r="AC289" s="71"/>
      <c r="AD289" s="71">
        <v>8452339</v>
      </c>
      <c r="AE289" s="71">
        <v>9466619.6800000016</v>
      </c>
      <c r="AF289" s="71"/>
      <c r="AG289" s="71"/>
      <c r="AH289" s="71">
        <v>5600000</v>
      </c>
      <c r="AI289" s="71">
        <v>6272000.0000000009</v>
      </c>
      <c r="AJ289" s="71"/>
      <c r="AK289" s="71"/>
      <c r="AL289" s="71"/>
      <c r="AM289" s="71"/>
      <c r="AN289" s="71"/>
      <c r="AO289" s="71"/>
      <c r="AP289" s="71"/>
      <c r="AQ289" s="71"/>
      <c r="AR289" s="71"/>
      <c r="AS289" s="71"/>
      <c r="AT289" s="71"/>
      <c r="AU289" s="71"/>
      <c r="AV289" s="71"/>
      <c r="AW289" s="41">
        <v>0</v>
      </c>
      <c r="AX289" s="41">
        <f>AW289*1.12</f>
        <v>0</v>
      </c>
      <c r="AY289" s="1" t="s">
        <v>129</v>
      </c>
      <c r="AZ289" s="1" t="s">
        <v>530</v>
      </c>
      <c r="BA289" s="1" t="s">
        <v>531</v>
      </c>
      <c r="BB289" s="44"/>
      <c r="BC289" s="44"/>
      <c r="BD289" s="44"/>
      <c r="BE289" s="44"/>
      <c r="BF289" s="44"/>
      <c r="BG289" s="44"/>
      <c r="BH289" s="44"/>
      <c r="BI289" s="44"/>
      <c r="BJ289" s="87"/>
      <c r="BK289" s="32">
        <v>14</v>
      </c>
    </row>
    <row r="290" spans="1:63" s="164" customFormat="1" ht="12.95" customHeight="1" x14ac:dyDescent="0.25">
      <c r="A290" s="4" t="s">
        <v>217</v>
      </c>
      <c r="B290" s="44"/>
      <c r="C290" s="4" t="s">
        <v>774</v>
      </c>
      <c r="D290" s="44"/>
      <c r="E290" s="44"/>
      <c r="F290" s="1" t="s">
        <v>519</v>
      </c>
      <c r="G290" s="1" t="s">
        <v>520</v>
      </c>
      <c r="H290" s="1" t="s">
        <v>520</v>
      </c>
      <c r="I290" s="1" t="s">
        <v>143</v>
      </c>
      <c r="J290" s="1" t="s">
        <v>651</v>
      </c>
      <c r="K290" s="1"/>
      <c r="L290" s="1">
        <v>80</v>
      </c>
      <c r="M290" s="1" t="s">
        <v>122</v>
      </c>
      <c r="N290" s="5" t="s">
        <v>224</v>
      </c>
      <c r="O290" s="1" t="s">
        <v>398</v>
      </c>
      <c r="P290" s="1" t="s">
        <v>125</v>
      </c>
      <c r="Q290" s="1">
        <v>230000000</v>
      </c>
      <c r="R290" s="1" t="s">
        <v>511</v>
      </c>
      <c r="S290" s="1"/>
      <c r="T290" s="1" t="s">
        <v>146</v>
      </c>
      <c r="U290" s="1"/>
      <c r="V290" s="1"/>
      <c r="W290" s="1">
        <v>0</v>
      </c>
      <c r="X290" s="16">
        <v>100</v>
      </c>
      <c r="Y290" s="1">
        <v>0</v>
      </c>
      <c r="Z290" s="21"/>
      <c r="AA290" s="5" t="s">
        <v>138</v>
      </c>
      <c r="AB290" s="71"/>
      <c r="AC290" s="71"/>
      <c r="AD290" s="71">
        <v>8452339</v>
      </c>
      <c r="AE290" s="71">
        <f t="shared" ref="AE290" si="213">AD290*1.12</f>
        <v>9466619.6800000016</v>
      </c>
      <c r="AF290" s="71"/>
      <c r="AG290" s="71"/>
      <c r="AH290" s="71">
        <v>5600000</v>
      </c>
      <c r="AI290" s="71">
        <f t="shared" ref="AI290" si="214">AH290*1.12</f>
        <v>6272000.0000000009</v>
      </c>
      <c r="AJ290" s="71"/>
      <c r="AK290" s="71"/>
      <c r="AL290" s="71"/>
      <c r="AM290" s="71"/>
      <c r="AN290" s="71"/>
      <c r="AO290" s="71"/>
      <c r="AP290" s="71"/>
      <c r="AQ290" s="71"/>
      <c r="AR290" s="71"/>
      <c r="AS290" s="71"/>
      <c r="AT290" s="71"/>
      <c r="AU290" s="71"/>
      <c r="AV290" s="71"/>
      <c r="AW290" s="42">
        <f t="shared" ref="AW290" si="215">AD290+AH290+AL290+AP290+AT290</f>
        <v>14052339</v>
      </c>
      <c r="AX290" s="42">
        <f t="shared" ref="AX290" si="216">AW290*1.12</f>
        <v>15738619.680000002</v>
      </c>
      <c r="AY290" s="1" t="s">
        <v>129</v>
      </c>
      <c r="AZ290" s="1" t="s">
        <v>530</v>
      </c>
      <c r="BA290" s="1" t="s">
        <v>531</v>
      </c>
      <c r="BB290" s="44"/>
      <c r="BC290" s="44"/>
      <c r="BD290" s="44"/>
      <c r="BE290" s="44"/>
      <c r="BF290" s="44"/>
      <c r="BG290" s="44"/>
      <c r="BH290" s="44"/>
      <c r="BI290" s="44"/>
      <c r="BJ290" s="87"/>
      <c r="BK290" s="32" t="s">
        <v>772</v>
      </c>
    </row>
    <row r="291" spans="1:63" s="164" customFormat="1" ht="12.95" customHeight="1" x14ac:dyDescent="0.25">
      <c r="A291" s="15" t="s">
        <v>217</v>
      </c>
      <c r="B291" s="44"/>
      <c r="C291" s="175" t="s">
        <v>532</v>
      </c>
      <c r="D291" s="87"/>
      <c r="E291" s="44"/>
      <c r="F291" s="1" t="s">
        <v>519</v>
      </c>
      <c r="G291" s="1" t="s">
        <v>520</v>
      </c>
      <c r="H291" s="1" t="s">
        <v>520</v>
      </c>
      <c r="I291" s="1" t="s">
        <v>120</v>
      </c>
      <c r="J291" s="1"/>
      <c r="K291" s="1"/>
      <c r="L291" s="1">
        <v>80</v>
      </c>
      <c r="M291" s="112" t="s">
        <v>122</v>
      </c>
      <c r="N291" s="112" t="s">
        <v>224</v>
      </c>
      <c r="O291" s="112" t="s">
        <v>166</v>
      </c>
      <c r="P291" s="112" t="s">
        <v>125</v>
      </c>
      <c r="Q291" s="112">
        <v>230000000</v>
      </c>
      <c r="R291" s="1" t="s">
        <v>511</v>
      </c>
      <c r="S291" s="112"/>
      <c r="T291" s="112" t="s">
        <v>146</v>
      </c>
      <c r="U291" s="112"/>
      <c r="V291" s="112"/>
      <c r="W291" s="112">
        <v>0</v>
      </c>
      <c r="X291" s="112">
        <v>90</v>
      </c>
      <c r="Y291" s="112">
        <v>10</v>
      </c>
      <c r="Z291" s="114"/>
      <c r="AA291" s="113" t="s">
        <v>138</v>
      </c>
      <c r="AB291" s="112"/>
      <c r="AC291" s="112"/>
      <c r="AD291" s="114">
        <v>4731862</v>
      </c>
      <c r="AE291" s="114">
        <f t="shared" si="207"/>
        <v>5299685.4400000004</v>
      </c>
      <c r="AF291" s="114"/>
      <c r="AG291" s="114"/>
      <c r="AH291" s="114">
        <v>6097534</v>
      </c>
      <c r="AI291" s="21">
        <f t="shared" si="208"/>
        <v>6829238.080000001</v>
      </c>
      <c r="AJ291" s="114"/>
      <c r="AK291" s="114"/>
      <c r="AL291" s="114"/>
      <c r="AM291" s="21">
        <f t="shared" si="209"/>
        <v>0</v>
      </c>
      <c r="AN291" s="114"/>
      <c r="AO291" s="114"/>
      <c r="AP291" s="114"/>
      <c r="AQ291" s="21">
        <f t="shared" si="210"/>
        <v>0</v>
      </c>
      <c r="AR291" s="114"/>
      <c r="AS291" s="114"/>
      <c r="AT291" s="114"/>
      <c r="AU291" s="21">
        <f t="shared" si="211"/>
        <v>0</v>
      </c>
      <c r="AV291" s="114"/>
      <c r="AW291" s="202">
        <f t="shared" si="212"/>
        <v>10829396</v>
      </c>
      <c r="AX291" s="202">
        <f t="shared" si="206"/>
        <v>12128923.520000001</v>
      </c>
      <c r="AY291" s="112" t="s">
        <v>129</v>
      </c>
      <c r="AZ291" s="1" t="s">
        <v>533</v>
      </c>
      <c r="BA291" s="1" t="s">
        <v>534</v>
      </c>
      <c r="BB291" s="44"/>
      <c r="BC291" s="44"/>
      <c r="BD291" s="44"/>
      <c r="BE291" s="44"/>
      <c r="BF291" s="44"/>
      <c r="BG291" s="44"/>
      <c r="BH291" s="44"/>
      <c r="BI291" s="44"/>
      <c r="BJ291" s="87"/>
      <c r="BK291" s="28"/>
    </row>
    <row r="292" spans="1:63" s="164" customFormat="1" ht="12.95" customHeight="1" x14ac:dyDescent="0.25">
      <c r="A292" s="15" t="s">
        <v>217</v>
      </c>
      <c r="B292" s="44"/>
      <c r="C292" s="175" t="s">
        <v>535</v>
      </c>
      <c r="D292" s="87"/>
      <c r="E292" s="44"/>
      <c r="F292" s="1" t="s">
        <v>519</v>
      </c>
      <c r="G292" s="1" t="s">
        <v>520</v>
      </c>
      <c r="H292" s="1" t="s">
        <v>520</v>
      </c>
      <c r="I292" s="1" t="s">
        <v>143</v>
      </c>
      <c r="J292" s="152" t="s">
        <v>651</v>
      </c>
      <c r="K292" s="1"/>
      <c r="L292" s="1">
        <v>80</v>
      </c>
      <c r="M292" s="112" t="s">
        <v>122</v>
      </c>
      <c r="N292" s="112" t="s">
        <v>224</v>
      </c>
      <c r="O292" s="112" t="s">
        <v>166</v>
      </c>
      <c r="P292" s="112" t="s">
        <v>125</v>
      </c>
      <c r="Q292" s="112">
        <v>230000000</v>
      </c>
      <c r="R292" s="1" t="s">
        <v>511</v>
      </c>
      <c r="S292" s="112"/>
      <c r="T292" s="112" t="s">
        <v>146</v>
      </c>
      <c r="U292" s="112"/>
      <c r="V292" s="112"/>
      <c r="W292" s="112">
        <v>0</v>
      </c>
      <c r="X292" s="112">
        <v>90</v>
      </c>
      <c r="Y292" s="112">
        <v>10</v>
      </c>
      <c r="Z292" s="114"/>
      <c r="AA292" s="113" t="s">
        <v>138</v>
      </c>
      <c r="AB292" s="112"/>
      <c r="AC292" s="112"/>
      <c r="AD292" s="114">
        <v>1635705</v>
      </c>
      <c r="AE292" s="114">
        <f t="shared" si="207"/>
        <v>1831989.6</v>
      </c>
      <c r="AF292" s="114"/>
      <c r="AG292" s="114"/>
      <c r="AH292" s="114">
        <v>2107790</v>
      </c>
      <c r="AI292" s="21">
        <f t="shared" si="208"/>
        <v>2360724.8000000003</v>
      </c>
      <c r="AJ292" s="114"/>
      <c r="AK292" s="114"/>
      <c r="AL292" s="114"/>
      <c r="AM292" s="21">
        <f t="shared" si="209"/>
        <v>0</v>
      </c>
      <c r="AN292" s="114"/>
      <c r="AO292" s="114"/>
      <c r="AP292" s="114"/>
      <c r="AQ292" s="21">
        <f t="shared" si="210"/>
        <v>0</v>
      </c>
      <c r="AR292" s="114"/>
      <c r="AS292" s="114"/>
      <c r="AT292" s="114"/>
      <c r="AU292" s="21">
        <f t="shared" si="211"/>
        <v>0</v>
      </c>
      <c r="AV292" s="114"/>
      <c r="AW292" s="41">
        <v>0</v>
      </c>
      <c r="AX292" s="41">
        <f t="shared" si="206"/>
        <v>0</v>
      </c>
      <c r="AY292" s="112" t="s">
        <v>129</v>
      </c>
      <c r="AZ292" s="1" t="s">
        <v>536</v>
      </c>
      <c r="BA292" s="1" t="s">
        <v>537</v>
      </c>
      <c r="BB292" s="44"/>
      <c r="BC292" s="44"/>
      <c r="BD292" s="44"/>
      <c r="BE292" s="44"/>
      <c r="BF292" s="44"/>
      <c r="BG292" s="44"/>
      <c r="BH292" s="44"/>
      <c r="BI292" s="44"/>
      <c r="BJ292" s="87"/>
      <c r="BK292" s="28"/>
    </row>
    <row r="293" spans="1:63" s="164" customFormat="1" ht="12.95" customHeight="1" x14ac:dyDescent="0.25">
      <c r="A293" s="4" t="s">
        <v>217</v>
      </c>
      <c r="B293" s="44"/>
      <c r="C293" s="4" t="s">
        <v>733</v>
      </c>
      <c r="D293" s="44"/>
      <c r="E293" s="44"/>
      <c r="F293" s="1" t="s">
        <v>519</v>
      </c>
      <c r="G293" s="1" t="s">
        <v>520</v>
      </c>
      <c r="H293" s="1" t="s">
        <v>520</v>
      </c>
      <c r="I293" s="1" t="s">
        <v>143</v>
      </c>
      <c r="J293" s="1" t="s">
        <v>651</v>
      </c>
      <c r="K293" s="1"/>
      <c r="L293" s="1">
        <v>80</v>
      </c>
      <c r="M293" s="1" t="s">
        <v>122</v>
      </c>
      <c r="N293" s="5" t="s">
        <v>224</v>
      </c>
      <c r="O293" s="1" t="s">
        <v>144</v>
      </c>
      <c r="P293" s="1" t="s">
        <v>125</v>
      </c>
      <c r="Q293" s="1">
        <v>230000000</v>
      </c>
      <c r="R293" s="1" t="s">
        <v>511</v>
      </c>
      <c r="S293" s="1"/>
      <c r="T293" s="1" t="s">
        <v>146</v>
      </c>
      <c r="U293" s="1"/>
      <c r="V293" s="1"/>
      <c r="W293" s="1">
        <v>0</v>
      </c>
      <c r="X293" s="1">
        <v>90</v>
      </c>
      <c r="Y293" s="1">
        <v>10</v>
      </c>
      <c r="Z293" s="21"/>
      <c r="AA293" s="5" t="s">
        <v>138</v>
      </c>
      <c r="AB293" s="71"/>
      <c r="AC293" s="71"/>
      <c r="AD293" s="71">
        <v>1635705</v>
      </c>
      <c r="AE293" s="71">
        <v>1831989.6</v>
      </c>
      <c r="AF293" s="71"/>
      <c r="AG293" s="71"/>
      <c r="AH293" s="71">
        <v>2107790</v>
      </c>
      <c r="AI293" s="71">
        <v>2360724.8000000003</v>
      </c>
      <c r="AJ293" s="71"/>
      <c r="AK293" s="71"/>
      <c r="AL293" s="71"/>
      <c r="AM293" s="71"/>
      <c r="AN293" s="71"/>
      <c r="AO293" s="71"/>
      <c r="AP293" s="71"/>
      <c r="AQ293" s="71"/>
      <c r="AR293" s="71"/>
      <c r="AS293" s="71"/>
      <c r="AT293" s="71"/>
      <c r="AU293" s="71"/>
      <c r="AV293" s="71"/>
      <c r="AW293" s="41">
        <v>0</v>
      </c>
      <c r="AX293" s="41">
        <f>AW293*1.12</f>
        <v>0</v>
      </c>
      <c r="AY293" s="1" t="s">
        <v>129</v>
      </c>
      <c r="AZ293" s="1" t="s">
        <v>536</v>
      </c>
      <c r="BA293" s="1" t="s">
        <v>537</v>
      </c>
      <c r="BB293" s="44"/>
      <c r="BC293" s="44"/>
      <c r="BD293" s="44"/>
      <c r="BE293" s="44"/>
      <c r="BF293" s="44"/>
      <c r="BG293" s="44"/>
      <c r="BH293" s="44"/>
      <c r="BI293" s="44"/>
      <c r="BJ293" s="87"/>
      <c r="BK293" s="32">
        <v>14</v>
      </c>
    </row>
    <row r="294" spans="1:63" s="164" customFormat="1" ht="12.95" customHeight="1" x14ac:dyDescent="0.25">
      <c r="A294" s="4" t="s">
        <v>217</v>
      </c>
      <c r="B294" s="44"/>
      <c r="C294" s="4" t="s">
        <v>775</v>
      </c>
      <c r="D294" s="44"/>
      <c r="E294" s="44"/>
      <c r="F294" s="1" t="s">
        <v>519</v>
      </c>
      <c r="G294" s="1" t="s">
        <v>520</v>
      </c>
      <c r="H294" s="1" t="s">
        <v>520</v>
      </c>
      <c r="I294" s="1" t="s">
        <v>143</v>
      </c>
      <c r="J294" s="1" t="s">
        <v>651</v>
      </c>
      <c r="K294" s="1"/>
      <c r="L294" s="1">
        <v>80</v>
      </c>
      <c r="M294" s="1" t="s">
        <v>122</v>
      </c>
      <c r="N294" s="5" t="s">
        <v>224</v>
      </c>
      <c r="O294" s="1" t="s">
        <v>398</v>
      </c>
      <c r="P294" s="1" t="s">
        <v>125</v>
      </c>
      <c r="Q294" s="1">
        <v>230000000</v>
      </c>
      <c r="R294" s="1" t="s">
        <v>511</v>
      </c>
      <c r="S294" s="1"/>
      <c r="T294" s="1" t="s">
        <v>146</v>
      </c>
      <c r="U294" s="1"/>
      <c r="V294" s="1"/>
      <c r="W294" s="1">
        <v>0</v>
      </c>
      <c r="X294" s="16">
        <v>100</v>
      </c>
      <c r="Y294" s="1">
        <v>0</v>
      </c>
      <c r="Z294" s="21"/>
      <c r="AA294" s="5" t="s">
        <v>138</v>
      </c>
      <c r="AB294" s="71"/>
      <c r="AC294" s="71"/>
      <c r="AD294" s="71">
        <v>1635705</v>
      </c>
      <c r="AE294" s="71">
        <f t="shared" ref="AE294" si="217">AD294*1.12</f>
        <v>1831989.6</v>
      </c>
      <c r="AF294" s="71"/>
      <c r="AG294" s="71"/>
      <c r="AH294" s="71">
        <v>2107790</v>
      </c>
      <c r="AI294" s="71">
        <f t="shared" ref="AI294" si="218">AH294*1.12</f>
        <v>2360724.8000000003</v>
      </c>
      <c r="AJ294" s="71"/>
      <c r="AK294" s="71"/>
      <c r="AL294" s="71"/>
      <c r="AM294" s="71"/>
      <c r="AN294" s="71"/>
      <c r="AO294" s="71"/>
      <c r="AP294" s="71"/>
      <c r="AQ294" s="71"/>
      <c r="AR294" s="71"/>
      <c r="AS294" s="71"/>
      <c r="AT294" s="71"/>
      <c r="AU294" s="71"/>
      <c r="AV294" s="71"/>
      <c r="AW294" s="42">
        <f t="shared" ref="AW294" si="219">AD294+AH294+AL294+AP294+AT294</f>
        <v>3743495</v>
      </c>
      <c r="AX294" s="42">
        <f t="shared" ref="AX294" si="220">AW294*1.12</f>
        <v>4192714.4000000004</v>
      </c>
      <c r="AY294" s="1" t="s">
        <v>129</v>
      </c>
      <c r="AZ294" s="1" t="s">
        <v>536</v>
      </c>
      <c r="BA294" s="1" t="s">
        <v>537</v>
      </c>
      <c r="BB294" s="44"/>
      <c r="BC294" s="44"/>
      <c r="BD294" s="44"/>
      <c r="BE294" s="44"/>
      <c r="BF294" s="44"/>
      <c r="BG294" s="44"/>
      <c r="BH294" s="44"/>
      <c r="BI294" s="44"/>
      <c r="BJ294" s="87"/>
      <c r="BK294" s="32" t="s">
        <v>772</v>
      </c>
    </row>
    <row r="295" spans="1:63" s="164" customFormat="1" ht="12.95" customHeight="1" x14ac:dyDescent="0.25">
      <c r="A295" s="115" t="s">
        <v>133</v>
      </c>
      <c r="B295" s="27" t="s">
        <v>218</v>
      </c>
      <c r="C295" s="4" t="s">
        <v>583</v>
      </c>
      <c r="D295" s="4"/>
      <c r="E295" s="216"/>
      <c r="F295" s="22" t="s">
        <v>293</v>
      </c>
      <c r="G295" s="22" t="s">
        <v>294</v>
      </c>
      <c r="H295" s="22" t="s">
        <v>294</v>
      </c>
      <c r="I295" s="23" t="s">
        <v>120</v>
      </c>
      <c r="J295" s="23"/>
      <c r="K295" s="23"/>
      <c r="L295" s="22">
        <v>100</v>
      </c>
      <c r="M295" s="5">
        <v>230000000</v>
      </c>
      <c r="N295" s="5" t="s">
        <v>123</v>
      </c>
      <c r="O295" s="1" t="s">
        <v>166</v>
      </c>
      <c r="P295" s="23" t="s">
        <v>125</v>
      </c>
      <c r="Q295" s="24">
        <v>230000000</v>
      </c>
      <c r="R295" s="25" t="s">
        <v>257</v>
      </c>
      <c r="S295" s="25"/>
      <c r="T295" s="23" t="s">
        <v>127</v>
      </c>
      <c r="U295" s="5"/>
      <c r="V295" s="23"/>
      <c r="W295" s="23">
        <v>0</v>
      </c>
      <c r="X295" s="23">
        <v>100</v>
      </c>
      <c r="Y295" s="23">
        <v>0</v>
      </c>
      <c r="Z295" s="39"/>
      <c r="AA295" s="5" t="s">
        <v>138</v>
      </c>
      <c r="AB295" s="26"/>
      <c r="AC295" s="26"/>
      <c r="AD295" s="26">
        <v>30708000</v>
      </c>
      <c r="AE295" s="18">
        <f t="shared" si="207"/>
        <v>34392960</v>
      </c>
      <c r="AF295" s="26"/>
      <c r="AG295" s="26"/>
      <c r="AH295" s="26">
        <v>40944000</v>
      </c>
      <c r="AI295" s="18">
        <f t="shared" si="208"/>
        <v>45857280.000000007</v>
      </c>
      <c r="AJ295" s="19"/>
      <c r="AK295" s="19"/>
      <c r="AL295" s="26">
        <v>40944000</v>
      </c>
      <c r="AM295" s="18">
        <f t="shared" si="209"/>
        <v>45857280.000000007</v>
      </c>
      <c r="AN295" s="1"/>
      <c r="AO295" s="44"/>
      <c r="AP295" s="44"/>
      <c r="AQ295" s="44"/>
      <c r="AR295" s="44"/>
      <c r="AS295" s="44"/>
      <c r="AT295" s="44"/>
      <c r="AU295" s="21"/>
      <c r="AV295" s="116"/>
      <c r="AW295" s="41">
        <f>AD295+AH295+AL295+AP295+AT295</f>
        <v>112596000</v>
      </c>
      <c r="AX295" s="41">
        <f t="shared" si="206"/>
        <v>126107520.00000001</v>
      </c>
      <c r="AY295" s="9" t="s">
        <v>129</v>
      </c>
      <c r="AZ295" s="1" t="s">
        <v>584</v>
      </c>
      <c r="BA295" s="1" t="s">
        <v>585</v>
      </c>
      <c r="BB295" s="116"/>
      <c r="BC295" s="44"/>
      <c r="BD295" s="44"/>
      <c r="BE295" s="44"/>
      <c r="BF295" s="44"/>
      <c r="BG295" s="44"/>
      <c r="BH295" s="44"/>
      <c r="BI295" s="44"/>
      <c r="BJ295" s="87"/>
      <c r="BK295" s="28"/>
    </row>
    <row r="296" spans="1:63" s="164" customFormat="1" ht="12.95" customHeight="1" x14ac:dyDescent="0.25">
      <c r="A296" s="115" t="s">
        <v>133</v>
      </c>
      <c r="B296" s="27" t="s">
        <v>218</v>
      </c>
      <c r="C296" s="4" t="s">
        <v>586</v>
      </c>
      <c r="D296" s="4"/>
      <c r="E296" s="216"/>
      <c r="F296" s="22" t="s">
        <v>293</v>
      </c>
      <c r="G296" s="22" t="s">
        <v>294</v>
      </c>
      <c r="H296" s="22" t="s">
        <v>294</v>
      </c>
      <c r="I296" s="23" t="s">
        <v>120</v>
      </c>
      <c r="J296" s="23"/>
      <c r="K296" s="23"/>
      <c r="L296" s="22">
        <v>100</v>
      </c>
      <c r="M296" s="5">
        <v>230000000</v>
      </c>
      <c r="N296" s="5" t="s">
        <v>123</v>
      </c>
      <c r="O296" s="1" t="s">
        <v>166</v>
      </c>
      <c r="P296" s="23" t="s">
        <v>125</v>
      </c>
      <c r="Q296" s="24">
        <v>230000000</v>
      </c>
      <c r="R296" s="25" t="s">
        <v>262</v>
      </c>
      <c r="S296" s="25"/>
      <c r="T296" s="23" t="s">
        <v>127</v>
      </c>
      <c r="U296" s="5"/>
      <c r="V296" s="23"/>
      <c r="W296" s="23">
        <v>0</v>
      </c>
      <c r="X296" s="23">
        <v>100</v>
      </c>
      <c r="Y296" s="23">
        <v>0</v>
      </c>
      <c r="Z296" s="39"/>
      <c r="AA296" s="5" t="s">
        <v>138</v>
      </c>
      <c r="AB296" s="26"/>
      <c r="AC296" s="26"/>
      <c r="AD296" s="26">
        <v>10700032</v>
      </c>
      <c r="AE296" s="18">
        <f t="shared" si="207"/>
        <v>11984035.840000002</v>
      </c>
      <c r="AF296" s="26"/>
      <c r="AG296" s="26"/>
      <c r="AH296" s="26">
        <v>14193920</v>
      </c>
      <c r="AI296" s="18">
        <f t="shared" si="208"/>
        <v>15897190.400000002</v>
      </c>
      <c r="AJ296" s="19"/>
      <c r="AK296" s="19"/>
      <c r="AL296" s="26">
        <v>14193920</v>
      </c>
      <c r="AM296" s="18">
        <f t="shared" si="209"/>
        <v>15897190.400000002</v>
      </c>
      <c r="AN296" s="1"/>
      <c r="AO296" s="44"/>
      <c r="AP296" s="44"/>
      <c r="AQ296" s="44"/>
      <c r="AR296" s="44"/>
      <c r="AS296" s="44"/>
      <c r="AT296" s="44"/>
      <c r="AU296" s="21"/>
      <c r="AV296" s="116"/>
      <c r="AW296" s="41">
        <f t="shared" ref="AW296:AW310" si="221">AD296+AH296+AL296+AP296+AT296</f>
        <v>39087872</v>
      </c>
      <c r="AX296" s="41">
        <f t="shared" si="206"/>
        <v>43778416.640000001</v>
      </c>
      <c r="AY296" s="9" t="s">
        <v>129</v>
      </c>
      <c r="AZ296" s="1" t="s">
        <v>587</v>
      </c>
      <c r="BA296" s="1" t="s">
        <v>588</v>
      </c>
      <c r="BB296" s="116"/>
      <c r="BC296" s="44"/>
      <c r="BD296" s="44"/>
      <c r="BE296" s="44"/>
      <c r="BF296" s="44"/>
      <c r="BG296" s="44"/>
      <c r="BH296" s="44"/>
      <c r="BI296" s="44"/>
      <c r="BJ296" s="87"/>
      <c r="BK296" s="28"/>
    </row>
    <row r="297" spans="1:63" s="164" customFormat="1" ht="12.95" customHeight="1" x14ac:dyDescent="0.25">
      <c r="A297" s="115" t="s">
        <v>133</v>
      </c>
      <c r="B297" s="27" t="s">
        <v>218</v>
      </c>
      <c r="C297" s="4" t="s">
        <v>589</v>
      </c>
      <c r="D297" s="4"/>
      <c r="E297" s="216"/>
      <c r="F297" s="22" t="s">
        <v>293</v>
      </c>
      <c r="G297" s="22" t="s">
        <v>294</v>
      </c>
      <c r="H297" s="22" t="s">
        <v>294</v>
      </c>
      <c r="I297" s="23" t="s">
        <v>120</v>
      </c>
      <c r="J297" s="23"/>
      <c r="K297" s="23"/>
      <c r="L297" s="22">
        <v>100</v>
      </c>
      <c r="M297" s="5">
        <v>230000000</v>
      </c>
      <c r="N297" s="5" t="s">
        <v>123</v>
      </c>
      <c r="O297" s="1" t="s">
        <v>166</v>
      </c>
      <c r="P297" s="23" t="s">
        <v>125</v>
      </c>
      <c r="Q297" s="24">
        <v>230000000</v>
      </c>
      <c r="R297" s="25" t="s">
        <v>266</v>
      </c>
      <c r="S297" s="25"/>
      <c r="T297" s="23" t="s">
        <v>127</v>
      </c>
      <c r="U297" s="5"/>
      <c r="V297" s="23"/>
      <c r="W297" s="23">
        <v>0</v>
      </c>
      <c r="X297" s="23">
        <v>100</v>
      </c>
      <c r="Y297" s="23">
        <v>0</v>
      </c>
      <c r="Z297" s="39"/>
      <c r="AA297" s="5" t="s">
        <v>138</v>
      </c>
      <c r="AB297" s="26"/>
      <c r="AC297" s="26"/>
      <c r="AD297" s="26">
        <v>37668480</v>
      </c>
      <c r="AE297" s="18">
        <f t="shared" si="207"/>
        <v>42188697.600000001</v>
      </c>
      <c r="AF297" s="26"/>
      <c r="AG297" s="26"/>
      <c r="AH297" s="26">
        <v>46403200</v>
      </c>
      <c r="AI297" s="18">
        <f t="shared" si="208"/>
        <v>51971584.000000007</v>
      </c>
      <c r="AJ297" s="19"/>
      <c r="AK297" s="19"/>
      <c r="AL297" s="26">
        <v>46403200</v>
      </c>
      <c r="AM297" s="18">
        <f t="shared" si="209"/>
        <v>51971584.000000007</v>
      </c>
      <c r="AN297" s="1"/>
      <c r="AO297" s="44"/>
      <c r="AP297" s="44"/>
      <c r="AQ297" s="44"/>
      <c r="AR297" s="44"/>
      <c r="AS297" s="44"/>
      <c r="AT297" s="44"/>
      <c r="AU297" s="21"/>
      <c r="AV297" s="116"/>
      <c r="AW297" s="41">
        <f t="shared" si="221"/>
        <v>130474880</v>
      </c>
      <c r="AX297" s="41">
        <f t="shared" si="206"/>
        <v>146131865.60000002</v>
      </c>
      <c r="AY297" s="9" t="s">
        <v>129</v>
      </c>
      <c r="AZ297" s="1" t="s">
        <v>590</v>
      </c>
      <c r="BA297" s="1" t="s">
        <v>591</v>
      </c>
      <c r="BB297" s="116"/>
      <c r="BC297" s="44"/>
      <c r="BD297" s="44"/>
      <c r="BE297" s="44"/>
      <c r="BF297" s="44"/>
      <c r="BG297" s="44"/>
      <c r="BH297" s="44"/>
      <c r="BI297" s="44"/>
      <c r="BJ297" s="87"/>
      <c r="BK297" s="28"/>
    </row>
    <row r="298" spans="1:63" s="164" customFormat="1" ht="12.95" customHeight="1" x14ac:dyDescent="0.25">
      <c r="A298" s="115" t="s">
        <v>133</v>
      </c>
      <c r="B298" s="27" t="s">
        <v>218</v>
      </c>
      <c r="C298" s="4" t="s">
        <v>592</v>
      </c>
      <c r="D298" s="4"/>
      <c r="E298" s="216"/>
      <c r="F298" s="22" t="s">
        <v>298</v>
      </c>
      <c r="G298" s="22" t="s">
        <v>299</v>
      </c>
      <c r="H298" s="22" t="s">
        <v>299</v>
      </c>
      <c r="I298" s="23" t="s">
        <v>120</v>
      </c>
      <c r="J298" s="23"/>
      <c r="K298" s="23"/>
      <c r="L298" s="22">
        <v>100</v>
      </c>
      <c r="M298" s="5">
        <v>230000000</v>
      </c>
      <c r="N298" s="5" t="s">
        <v>137</v>
      </c>
      <c r="O298" s="1" t="s">
        <v>166</v>
      </c>
      <c r="P298" s="23" t="s">
        <v>125</v>
      </c>
      <c r="Q298" s="24">
        <v>230000000</v>
      </c>
      <c r="R298" s="25" t="s">
        <v>145</v>
      </c>
      <c r="S298" s="25"/>
      <c r="T298" s="23" t="s">
        <v>127</v>
      </c>
      <c r="U298" s="5"/>
      <c r="V298" s="23"/>
      <c r="W298" s="23">
        <v>0</v>
      </c>
      <c r="X298" s="23">
        <v>100</v>
      </c>
      <c r="Y298" s="23">
        <v>0</v>
      </c>
      <c r="Z298" s="39"/>
      <c r="AA298" s="5" t="s">
        <v>138</v>
      </c>
      <c r="AB298" s="26"/>
      <c r="AC298" s="26"/>
      <c r="AD298" s="26">
        <v>19626200</v>
      </c>
      <c r="AE298" s="18">
        <f t="shared" si="207"/>
        <v>21981344.000000004</v>
      </c>
      <c r="AF298" s="26"/>
      <c r="AG298" s="26"/>
      <c r="AH298" s="26">
        <v>26049320</v>
      </c>
      <c r="AI298" s="18">
        <f t="shared" si="208"/>
        <v>29175238.400000002</v>
      </c>
      <c r="AJ298" s="19"/>
      <c r="AK298" s="19"/>
      <c r="AL298" s="26">
        <v>26049320</v>
      </c>
      <c r="AM298" s="18">
        <f t="shared" si="209"/>
        <v>29175238.400000002</v>
      </c>
      <c r="AN298" s="1"/>
      <c r="AO298" s="44"/>
      <c r="AP298" s="44"/>
      <c r="AQ298" s="44"/>
      <c r="AR298" s="44"/>
      <c r="AS298" s="44"/>
      <c r="AT298" s="44"/>
      <c r="AU298" s="21"/>
      <c r="AV298" s="116"/>
      <c r="AW298" s="41">
        <f t="shared" si="221"/>
        <v>71724840</v>
      </c>
      <c r="AX298" s="41">
        <f t="shared" si="206"/>
        <v>80331820.800000012</v>
      </c>
      <c r="AY298" s="9" t="s">
        <v>129</v>
      </c>
      <c r="AZ298" s="1" t="s">
        <v>593</v>
      </c>
      <c r="BA298" s="1" t="s">
        <v>594</v>
      </c>
      <c r="BB298" s="116"/>
      <c r="BC298" s="44"/>
      <c r="BD298" s="44"/>
      <c r="BE298" s="44"/>
      <c r="BF298" s="44"/>
      <c r="BG298" s="44"/>
      <c r="BH298" s="44"/>
      <c r="BI298" s="44"/>
      <c r="BJ298" s="87"/>
      <c r="BK298" s="28"/>
    </row>
    <row r="299" spans="1:63" s="164" customFormat="1" ht="12.95" customHeight="1" x14ac:dyDescent="0.25">
      <c r="A299" s="115" t="s">
        <v>133</v>
      </c>
      <c r="B299" s="27" t="s">
        <v>218</v>
      </c>
      <c r="C299" s="4" t="s">
        <v>595</v>
      </c>
      <c r="D299" s="4"/>
      <c r="E299" s="216"/>
      <c r="F299" s="22" t="s">
        <v>298</v>
      </c>
      <c r="G299" s="22" t="s">
        <v>299</v>
      </c>
      <c r="H299" s="22" t="s">
        <v>299</v>
      </c>
      <c r="I299" s="23" t="s">
        <v>120</v>
      </c>
      <c r="J299" s="23"/>
      <c r="K299" s="23"/>
      <c r="L299" s="22">
        <v>100</v>
      </c>
      <c r="M299" s="5">
        <v>230000000</v>
      </c>
      <c r="N299" s="5" t="s">
        <v>137</v>
      </c>
      <c r="O299" s="1" t="s">
        <v>166</v>
      </c>
      <c r="P299" s="23" t="s">
        <v>125</v>
      </c>
      <c r="Q299" s="24">
        <v>230000000</v>
      </c>
      <c r="R299" s="25" t="s">
        <v>257</v>
      </c>
      <c r="S299" s="25"/>
      <c r="T299" s="23" t="s">
        <v>127</v>
      </c>
      <c r="U299" s="5"/>
      <c r="V299" s="23"/>
      <c r="W299" s="23">
        <v>0</v>
      </c>
      <c r="X299" s="23">
        <v>100</v>
      </c>
      <c r="Y299" s="23">
        <v>0</v>
      </c>
      <c r="Z299" s="39"/>
      <c r="AA299" s="5" t="s">
        <v>138</v>
      </c>
      <c r="AB299" s="26"/>
      <c r="AC299" s="26"/>
      <c r="AD299" s="26">
        <v>196389050</v>
      </c>
      <c r="AE299" s="18">
        <f t="shared" si="207"/>
        <v>219955736.00000003</v>
      </c>
      <c r="AF299" s="26"/>
      <c r="AG299" s="26"/>
      <c r="AH299" s="26">
        <v>260661830</v>
      </c>
      <c r="AI299" s="18">
        <f t="shared" si="208"/>
        <v>291941249.60000002</v>
      </c>
      <c r="AJ299" s="19"/>
      <c r="AK299" s="19"/>
      <c r="AL299" s="26">
        <v>260661830</v>
      </c>
      <c r="AM299" s="18">
        <f t="shared" si="209"/>
        <v>291941249.60000002</v>
      </c>
      <c r="AN299" s="1"/>
      <c r="AO299" s="44"/>
      <c r="AP299" s="44"/>
      <c r="AQ299" s="44"/>
      <c r="AR299" s="44"/>
      <c r="AS299" s="44"/>
      <c r="AT299" s="44"/>
      <c r="AU299" s="21"/>
      <c r="AV299" s="116"/>
      <c r="AW299" s="41">
        <f t="shared" si="221"/>
        <v>717712710</v>
      </c>
      <c r="AX299" s="41">
        <f t="shared" si="206"/>
        <v>803838235.20000005</v>
      </c>
      <c r="AY299" s="9" t="s">
        <v>129</v>
      </c>
      <c r="AZ299" s="1" t="s">
        <v>596</v>
      </c>
      <c r="BA299" s="1" t="s">
        <v>597</v>
      </c>
      <c r="BB299" s="116"/>
      <c r="BC299" s="44"/>
      <c r="BD299" s="44"/>
      <c r="BE299" s="44"/>
      <c r="BF299" s="44"/>
      <c r="BG299" s="44"/>
      <c r="BH299" s="44"/>
      <c r="BI299" s="44"/>
      <c r="BJ299" s="87"/>
      <c r="BK299" s="28"/>
    </row>
    <row r="300" spans="1:63" s="164" customFormat="1" ht="12.95" customHeight="1" x14ac:dyDescent="0.25">
      <c r="A300" s="115" t="s">
        <v>133</v>
      </c>
      <c r="B300" s="27" t="s">
        <v>218</v>
      </c>
      <c r="C300" s="4" t="s">
        <v>598</v>
      </c>
      <c r="D300" s="4"/>
      <c r="E300" s="216"/>
      <c r="F300" s="22" t="s">
        <v>298</v>
      </c>
      <c r="G300" s="22" t="s">
        <v>299</v>
      </c>
      <c r="H300" s="22" t="s">
        <v>299</v>
      </c>
      <c r="I300" s="23" t="s">
        <v>120</v>
      </c>
      <c r="J300" s="23"/>
      <c r="K300" s="23"/>
      <c r="L300" s="22">
        <v>100</v>
      </c>
      <c r="M300" s="5">
        <v>230000000</v>
      </c>
      <c r="N300" s="5" t="s">
        <v>137</v>
      </c>
      <c r="O300" s="1" t="s">
        <v>166</v>
      </c>
      <c r="P300" s="23" t="s">
        <v>125</v>
      </c>
      <c r="Q300" s="24">
        <v>230000000</v>
      </c>
      <c r="R300" s="25" t="s">
        <v>262</v>
      </c>
      <c r="S300" s="25"/>
      <c r="T300" s="23" t="s">
        <v>127</v>
      </c>
      <c r="U300" s="5"/>
      <c r="V300" s="23"/>
      <c r="W300" s="23">
        <v>0</v>
      </c>
      <c r="X300" s="23">
        <v>100</v>
      </c>
      <c r="Y300" s="23">
        <v>0</v>
      </c>
      <c r="Z300" s="39"/>
      <c r="AA300" s="5" t="s">
        <v>138</v>
      </c>
      <c r="AB300" s="26"/>
      <c r="AC300" s="26"/>
      <c r="AD300" s="26">
        <v>103576000</v>
      </c>
      <c r="AE300" s="18">
        <f t="shared" si="207"/>
        <v>116005120.00000001</v>
      </c>
      <c r="AF300" s="26"/>
      <c r="AG300" s="26"/>
      <c r="AH300" s="26">
        <v>137473600</v>
      </c>
      <c r="AI300" s="18">
        <f t="shared" si="208"/>
        <v>153970432</v>
      </c>
      <c r="AJ300" s="19"/>
      <c r="AK300" s="19"/>
      <c r="AL300" s="26">
        <v>137473600</v>
      </c>
      <c r="AM300" s="18">
        <f t="shared" si="209"/>
        <v>153970432</v>
      </c>
      <c r="AN300" s="1"/>
      <c r="AO300" s="44"/>
      <c r="AP300" s="44"/>
      <c r="AQ300" s="44"/>
      <c r="AR300" s="44"/>
      <c r="AS300" s="44"/>
      <c r="AT300" s="44"/>
      <c r="AU300" s="21"/>
      <c r="AV300" s="116"/>
      <c r="AW300" s="41">
        <f t="shared" si="221"/>
        <v>378523200</v>
      </c>
      <c r="AX300" s="41">
        <f t="shared" si="206"/>
        <v>423945984.00000006</v>
      </c>
      <c r="AY300" s="9" t="s">
        <v>129</v>
      </c>
      <c r="AZ300" s="1" t="s">
        <v>599</v>
      </c>
      <c r="BA300" s="1" t="s">
        <v>600</v>
      </c>
      <c r="BB300" s="116"/>
      <c r="BC300" s="44"/>
      <c r="BD300" s="44"/>
      <c r="BE300" s="44"/>
      <c r="BF300" s="44"/>
      <c r="BG300" s="44"/>
      <c r="BH300" s="44"/>
      <c r="BI300" s="44"/>
      <c r="BJ300" s="87"/>
      <c r="BK300" s="28"/>
    </row>
    <row r="301" spans="1:63" s="164" customFormat="1" ht="12.95" customHeight="1" x14ac:dyDescent="0.25">
      <c r="A301" s="115" t="s">
        <v>133</v>
      </c>
      <c r="B301" s="27" t="s">
        <v>218</v>
      </c>
      <c r="C301" s="4" t="s">
        <v>601</v>
      </c>
      <c r="D301" s="4"/>
      <c r="E301" s="216"/>
      <c r="F301" s="22" t="s">
        <v>298</v>
      </c>
      <c r="G301" s="22" t="s">
        <v>299</v>
      </c>
      <c r="H301" s="22" t="s">
        <v>299</v>
      </c>
      <c r="I301" s="23" t="s">
        <v>120</v>
      </c>
      <c r="J301" s="23"/>
      <c r="K301" s="23"/>
      <c r="L301" s="22">
        <v>100</v>
      </c>
      <c r="M301" s="5">
        <v>230000000</v>
      </c>
      <c r="N301" s="5" t="s">
        <v>137</v>
      </c>
      <c r="O301" s="1" t="s">
        <v>166</v>
      </c>
      <c r="P301" s="23" t="s">
        <v>125</v>
      </c>
      <c r="Q301" s="24">
        <v>230000000</v>
      </c>
      <c r="R301" s="25" t="s">
        <v>266</v>
      </c>
      <c r="S301" s="25"/>
      <c r="T301" s="23" t="s">
        <v>127</v>
      </c>
      <c r="U301" s="5"/>
      <c r="V301" s="23"/>
      <c r="W301" s="23">
        <v>0</v>
      </c>
      <c r="X301" s="23">
        <v>100</v>
      </c>
      <c r="Y301" s="23">
        <v>0</v>
      </c>
      <c r="Z301" s="39"/>
      <c r="AA301" s="5" t="s">
        <v>138</v>
      </c>
      <c r="AB301" s="26"/>
      <c r="AC301" s="26"/>
      <c r="AD301" s="26">
        <v>75694600</v>
      </c>
      <c r="AE301" s="18">
        <f t="shared" si="207"/>
        <v>84777952.000000015</v>
      </c>
      <c r="AF301" s="26"/>
      <c r="AG301" s="26"/>
      <c r="AH301" s="26">
        <v>97117600</v>
      </c>
      <c r="AI301" s="18">
        <f t="shared" si="208"/>
        <v>108771712.00000001</v>
      </c>
      <c r="AJ301" s="19"/>
      <c r="AK301" s="19"/>
      <c r="AL301" s="26">
        <v>97117600</v>
      </c>
      <c r="AM301" s="18">
        <f t="shared" si="209"/>
        <v>108771712.00000001</v>
      </c>
      <c r="AN301" s="1"/>
      <c r="AO301" s="44"/>
      <c r="AP301" s="44"/>
      <c r="AQ301" s="44"/>
      <c r="AR301" s="44"/>
      <c r="AS301" s="44"/>
      <c r="AT301" s="44"/>
      <c r="AU301" s="21"/>
      <c r="AV301" s="116"/>
      <c r="AW301" s="41">
        <f t="shared" si="221"/>
        <v>269929800</v>
      </c>
      <c r="AX301" s="41">
        <f t="shared" si="206"/>
        <v>302321376</v>
      </c>
      <c r="AY301" s="9" t="s">
        <v>129</v>
      </c>
      <c r="AZ301" s="1" t="s">
        <v>602</v>
      </c>
      <c r="BA301" s="1" t="s">
        <v>603</v>
      </c>
      <c r="BB301" s="116"/>
      <c r="BC301" s="44"/>
      <c r="BD301" s="44"/>
      <c r="BE301" s="44"/>
      <c r="BF301" s="44"/>
      <c r="BG301" s="44"/>
      <c r="BH301" s="44"/>
      <c r="BI301" s="44"/>
      <c r="BJ301" s="87"/>
      <c r="BK301" s="28"/>
    </row>
    <row r="302" spans="1:63" s="164" customFormat="1" ht="12.95" customHeight="1" x14ac:dyDescent="0.25">
      <c r="A302" s="115" t="s">
        <v>133</v>
      </c>
      <c r="B302" s="27" t="s">
        <v>218</v>
      </c>
      <c r="C302" s="4" t="s">
        <v>604</v>
      </c>
      <c r="D302" s="4"/>
      <c r="E302" s="216"/>
      <c r="F302" s="22" t="s">
        <v>303</v>
      </c>
      <c r="G302" s="22" t="s">
        <v>304</v>
      </c>
      <c r="H302" s="22" t="s">
        <v>304</v>
      </c>
      <c r="I302" s="23" t="s">
        <v>120</v>
      </c>
      <c r="J302" s="23"/>
      <c r="K302" s="23"/>
      <c r="L302" s="22">
        <v>100</v>
      </c>
      <c r="M302" s="5">
        <v>230000000</v>
      </c>
      <c r="N302" s="5" t="s">
        <v>137</v>
      </c>
      <c r="O302" s="1" t="s">
        <v>166</v>
      </c>
      <c r="P302" s="23" t="s">
        <v>125</v>
      </c>
      <c r="Q302" s="24">
        <v>230000000</v>
      </c>
      <c r="R302" s="25" t="s">
        <v>145</v>
      </c>
      <c r="S302" s="25"/>
      <c r="T302" s="23" t="s">
        <v>127</v>
      </c>
      <c r="U302" s="5"/>
      <c r="V302" s="23"/>
      <c r="W302" s="23">
        <v>0</v>
      </c>
      <c r="X302" s="23">
        <v>100</v>
      </c>
      <c r="Y302" s="23">
        <v>0</v>
      </c>
      <c r="Z302" s="39"/>
      <c r="AA302" s="5" t="s">
        <v>138</v>
      </c>
      <c r="AB302" s="26"/>
      <c r="AC302" s="26"/>
      <c r="AD302" s="26">
        <v>63653886</v>
      </c>
      <c r="AE302" s="18">
        <f t="shared" si="207"/>
        <v>71292352.320000008</v>
      </c>
      <c r="AF302" s="26"/>
      <c r="AG302" s="26"/>
      <c r="AH302" s="26">
        <v>84101652</v>
      </c>
      <c r="AI302" s="18">
        <f t="shared" si="208"/>
        <v>94193850.24000001</v>
      </c>
      <c r="AJ302" s="19"/>
      <c r="AK302" s="19"/>
      <c r="AL302" s="26">
        <v>84101652</v>
      </c>
      <c r="AM302" s="18">
        <f t="shared" si="209"/>
        <v>94193850.24000001</v>
      </c>
      <c r="AN302" s="1"/>
      <c r="AO302" s="44"/>
      <c r="AP302" s="44"/>
      <c r="AQ302" s="44"/>
      <c r="AR302" s="44"/>
      <c r="AS302" s="44"/>
      <c r="AT302" s="44"/>
      <c r="AU302" s="21"/>
      <c r="AV302" s="116"/>
      <c r="AW302" s="41">
        <f t="shared" si="221"/>
        <v>231857190</v>
      </c>
      <c r="AX302" s="41">
        <f t="shared" si="206"/>
        <v>259680052.80000001</v>
      </c>
      <c r="AY302" s="9" t="s">
        <v>129</v>
      </c>
      <c r="AZ302" s="1" t="s">
        <v>605</v>
      </c>
      <c r="BA302" s="1" t="s">
        <v>606</v>
      </c>
      <c r="BB302" s="116"/>
      <c r="BC302" s="44"/>
      <c r="BD302" s="44"/>
      <c r="BE302" s="44"/>
      <c r="BF302" s="44"/>
      <c r="BG302" s="44"/>
      <c r="BH302" s="44"/>
      <c r="BI302" s="44"/>
      <c r="BJ302" s="87"/>
      <c r="BK302" s="28"/>
    </row>
    <row r="303" spans="1:63" s="164" customFormat="1" ht="12.95" customHeight="1" x14ac:dyDescent="0.25">
      <c r="A303" s="115" t="s">
        <v>133</v>
      </c>
      <c r="B303" s="27" t="s">
        <v>218</v>
      </c>
      <c r="C303" s="4" t="s">
        <v>607</v>
      </c>
      <c r="D303" s="4"/>
      <c r="E303" s="216"/>
      <c r="F303" s="22" t="s">
        <v>303</v>
      </c>
      <c r="G303" s="22" t="s">
        <v>304</v>
      </c>
      <c r="H303" s="22" t="s">
        <v>304</v>
      </c>
      <c r="I303" s="23" t="s">
        <v>120</v>
      </c>
      <c r="J303" s="23"/>
      <c r="K303" s="23"/>
      <c r="L303" s="22">
        <v>100</v>
      </c>
      <c r="M303" s="5">
        <v>230000000</v>
      </c>
      <c r="N303" s="5" t="s">
        <v>137</v>
      </c>
      <c r="O303" s="1" t="s">
        <v>166</v>
      </c>
      <c r="P303" s="23" t="s">
        <v>125</v>
      </c>
      <c r="Q303" s="24">
        <v>230000000</v>
      </c>
      <c r="R303" s="25" t="s">
        <v>257</v>
      </c>
      <c r="S303" s="25"/>
      <c r="T303" s="23" t="s">
        <v>127</v>
      </c>
      <c r="U303" s="5"/>
      <c r="V303" s="23"/>
      <c r="W303" s="23">
        <v>0</v>
      </c>
      <c r="X303" s="23">
        <v>100</v>
      </c>
      <c r="Y303" s="23">
        <v>0</v>
      </c>
      <c r="Z303" s="39"/>
      <c r="AA303" s="5" t="s">
        <v>138</v>
      </c>
      <c r="AB303" s="26"/>
      <c r="AC303" s="26"/>
      <c r="AD303" s="26">
        <v>27769520</v>
      </c>
      <c r="AE303" s="18">
        <f t="shared" si="207"/>
        <v>31101862.400000002</v>
      </c>
      <c r="AF303" s="26"/>
      <c r="AG303" s="26"/>
      <c r="AH303" s="26">
        <v>35533600</v>
      </c>
      <c r="AI303" s="18">
        <f t="shared" si="208"/>
        <v>39797632.000000007</v>
      </c>
      <c r="AJ303" s="19"/>
      <c r="AK303" s="19"/>
      <c r="AL303" s="26">
        <v>35533600</v>
      </c>
      <c r="AM303" s="18">
        <f t="shared" si="209"/>
        <v>39797632.000000007</v>
      </c>
      <c r="AN303" s="1"/>
      <c r="AO303" s="44"/>
      <c r="AP303" s="44"/>
      <c r="AQ303" s="44"/>
      <c r="AR303" s="44"/>
      <c r="AS303" s="44"/>
      <c r="AT303" s="44"/>
      <c r="AU303" s="21"/>
      <c r="AV303" s="116"/>
      <c r="AW303" s="41">
        <f t="shared" si="221"/>
        <v>98836720</v>
      </c>
      <c r="AX303" s="41">
        <f t="shared" si="206"/>
        <v>110697126.40000001</v>
      </c>
      <c r="AY303" s="9" t="s">
        <v>129</v>
      </c>
      <c r="AZ303" s="1" t="s">
        <v>608</v>
      </c>
      <c r="BA303" s="1" t="s">
        <v>609</v>
      </c>
      <c r="BB303" s="116"/>
      <c r="BC303" s="44"/>
      <c r="BD303" s="44"/>
      <c r="BE303" s="44"/>
      <c r="BF303" s="44"/>
      <c r="BG303" s="44"/>
      <c r="BH303" s="44"/>
      <c r="BI303" s="44"/>
      <c r="BJ303" s="87"/>
      <c r="BK303" s="28"/>
    </row>
    <row r="304" spans="1:63" s="164" customFormat="1" ht="12.95" customHeight="1" x14ac:dyDescent="0.25">
      <c r="A304" s="115" t="s">
        <v>133</v>
      </c>
      <c r="B304" s="27" t="s">
        <v>218</v>
      </c>
      <c r="C304" s="4" t="s">
        <v>610</v>
      </c>
      <c r="D304" s="4"/>
      <c r="E304" s="216"/>
      <c r="F304" s="22" t="s">
        <v>303</v>
      </c>
      <c r="G304" s="22" t="s">
        <v>304</v>
      </c>
      <c r="H304" s="22" t="s">
        <v>304</v>
      </c>
      <c r="I304" s="23" t="s">
        <v>120</v>
      </c>
      <c r="J304" s="23"/>
      <c r="K304" s="23"/>
      <c r="L304" s="22">
        <v>100</v>
      </c>
      <c r="M304" s="5">
        <v>230000000</v>
      </c>
      <c r="N304" s="5" t="s">
        <v>137</v>
      </c>
      <c r="O304" s="1" t="s">
        <v>166</v>
      </c>
      <c r="P304" s="23" t="s">
        <v>125</v>
      </c>
      <c r="Q304" s="24">
        <v>230000000</v>
      </c>
      <c r="R304" s="25" t="s">
        <v>262</v>
      </c>
      <c r="S304" s="25"/>
      <c r="T304" s="23" t="s">
        <v>127</v>
      </c>
      <c r="U304" s="5"/>
      <c r="V304" s="23"/>
      <c r="W304" s="23">
        <v>0</v>
      </c>
      <c r="X304" s="23">
        <v>100</v>
      </c>
      <c r="Y304" s="23">
        <v>0</v>
      </c>
      <c r="Z304" s="39"/>
      <c r="AA304" s="5" t="s">
        <v>138</v>
      </c>
      <c r="AB304" s="26"/>
      <c r="AC304" s="26"/>
      <c r="AD304" s="26">
        <v>36443000</v>
      </c>
      <c r="AE304" s="18">
        <f t="shared" si="207"/>
        <v>40816160.000000007</v>
      </c>
      <c r="AF304" s="26"/>
      <c r="AG304" s="26"/>
      <c r="AH304" s="26">
        <v>48369800</v>
      </c>
      <c r="AI304" s="18">
        <f t="shared" si="208"/>
        <v>54174176.000000007</v>
      </c>
      <c r="AJ304" s="19"/>
      <c r="AK304" s="19"/>
      <c r="AL304" s="26">
        <v>48369800</v>
      </c>
      <c r="AM304" s="18">
        <f t="shared" si="209"/>
        <v>54174176.000000007</v>
      </c>
      <c r="AN304" s="1"/>
      <c r="AO304" s="44"/>
      <c r="AP304" s="44"/>
      <c r="AQ304" s="44"/>
      <c r="AR304" s="44"/>
      <c r="AS304" s="44"/>
      <c r="AT304" s="44"/>
      <c r="AU304" s="21"/>
      <c r="AV304" s="116"/>
      <c r="AW304" s="41">
        <f t="shared" si="221"/>
        <v>133182600</v>
      </c>
      <c r="AX304" s="41">
        <f t="shared" si="206"/>
        <v>149164512</v>
      </c>
      <c r="AY304" s="9" t="s">
        <v>129</v>
      </c>
      <c r="AZ304" s="1" t="s">
        <v>611</v>
      </c>
      <c r="BA304" s="1" t="s">
        <v>612</v>
      </c>
      <c r="BB304" s="116"/>
      <c r="BC304" s="44"/>
      <c r="BD304" s="44"/>
      <c r="BE304" s="44"/>
      <c r="BF304" s="44"/>
      <c r="BG304" s="44"/>
      <c r="BH304" s="44"/>
      <c r="BI304" s="44"/>
      <c r="BJ304" s="87"/>
      <c r="BK304" s="28"/>
    </row>
    <row r="305" spans="1:66" s="164" customFormat="1" ht="12.95" customHeight="1" x14ac:dyDescent="0.25">
      <c r="A305" s="115" t="s">
        <v>133</v>
      </c>
      <c r="B305" s="27" t="s">
        <v>218</v>
      </c>
      <c r="C305" s="4" t="s">
        <v>613</v>
      </c>
      <c r="D305" s="4"/>
      <c r="E305" s="216"/>
      <c r="F305" s="22" t="s">
        <v>303</v>
      </c>
      <c r="G305" s="22" t="s">
        <v>304</v>
      </c>
      <c r="H305" s="22" t="s">
        <v>304</v>
      </c>
      <c r="I305" s="23" t="s">
        <v>120</v>
      </c>
      <c r="J305" s="23"/>
      <c r="K305" s="23"/>
      <c r="L305" s="22">
        <v>100</v>
      </c>
      <c r="M305" s="5">
        <v>230000000</v>
      </c>
      <c r="N305" s="5" t="s">
        <v>137</v>
      </c>
      <c r="O305" s="1" t="s">
        <v>166</v>
      </c>
      <c r="P305" s="23" t="s">
        <v>125</v>
      </c>
      <c r="Q305" s="24">
        <v>230000000</v>
      </c>
      <c r="R305" s="25" t="s">
        <v>266</v>
      </c>
      <c r="S305" s="25"/>
      <c r="T305" s="23" t="s">
        <v>127</v>
      </c>
      <c r="U305" s="5"/>
      <c r="V305" s="23"/>
      <c r="W305" s="23">
        <v>0</v>
      </c>
      <c r="X305" s="23">
        <v>100</v>
      </c>
      <c r="Y305" s="23">
        <v>0</v>
      </c>
      <c r="Z305" s="39"/>
      <c r="AA305" s="5" t="s">
        <v>138</v>
      </c>
      <c r="AB305" s="26"/>
      <c r="AC305" s="26"/>
      <c r="AD305" s="26">
        <v>60883830</v>
      </c>
      <c r="AE305" s="18">
        <f t="shared" si="207"/>
        <v>68189889.600000009</v>
      </c>
      <c r="AF305" s="26"/>
      <c r="AG305" s="26"/>
      <c r="AH305" s="26">
        <v>75102600</v>
      </c>
      <c r="AI305" s="18">
        <f t="shared" si="208"/>
        <v>84114912.000000015</v>
      </c>
      <c r="AJ305" s="19"/>
      <c r="AK305" s="19"/>
      <c r="AL305" s="26">
        <v>75102600</v>
      </c>
      <c r="AM305" s="18">
        <f t="shared" si="209"/>
        <v>84114912.000000015</v>
      </c>
      <c r="AN305" s="1"/>
      <c r="AO305" s="44"/>
      <c r="AP305" s="44"/>
      <c r="AQ305" s="44"/>
      <c r="AR305" s="44"/>
      <c r="AS305" s="44"/>
      <c r="AT305" s="44"/>
      <c r="AU305" s="21"/>
      <c r="AV305" s="116"/>
      <c r="AW305" s="41">
        <f t="shared" si="221"/>
        <v>211089030</v>
      </c>
      <c r="AX305" s="41">
        <f t="shared" si="206"/>
        <v>236419713.60000002</v>
      </c>
      <c r="AY305" s="9" t="s">
        <v>129</v>
      </c>
      <c r="AZ305" s="1" t="s">
        <v>614</v>
      </c>
      <c r="BA305" s="1" t="s">
        <v>615</v>
      </c>
      <c r="BB305" s="116"/>
      <c r="BC305" s="44"/>
      <c r="BD305" s="44"/>
      <c r="BE305" s="44"/>
      <c r="BF305" s="44"/>
      <c r="BG305" s="44"/>
      <c r="BH305" s="44"/>
      <c r="BI305" s="44"/>
      <c r="BJ305" s="87"/>
      <c r="BK305" s="28"/>
    </row>
    <row r="306" spans="1:66" s="164" customFormat="1" ht="12.95" customHeight="1" x14ac:dyDescent="0.25">
      <c r="A306" s="115" t="s">
        <v>133</v>
      </c>
      <c r="B306" s="27" t="s">
        <v>218</v>
      </c>
      <c r="C306" s="4" t="s">
        <v>616</v>
      </c>
      <c r="D306" s="4"/>
      <c r="E306" s="216"/>
      <c r="F306" s="22" t="s">
        <v>309</v>
      </c>
      <c r="G306" s="22" t="s">
        <v>310</v>
      </c>
      <c r="H306" s="22" t="s">
        <v>310</v>
      </c>
      <c r="I306" s="23" t="s">
        <v>120</v>
      </c>
      <c r="J306" s="23"/>
      <c r="K306" s="23"/>
      <c r="L306" s="22">
        <v>100</v>
      </c>
      <c r="M306" s="5">
        <v>230000000</v>
      </c>
      <c r="N306" s="5" t="s">
        <v>137</v>
      </c>
      <c r="O306" s="1" t="s">
        <v>166</v>
      </c>
      <c r="P306" s="23" t="s">
        <v>125</v>
      </c>
      <c r="Q306" s="24">
        <v>230000000</v>
      </c>
      <c r="R306" s="25" t="s">
        <v>145</v>
      </c>
      <c r="S306" s="25"/>
      <c r="T306" s="23" t="s">
        <v>127</v>
      </c>
      <c r="U306" s="5"/>
      <c r="V306" s="23"/>
      <c r="W306" s="23">
        <v>0</v>
      </c>
      <c r="X306" s="23">
        <v>100</v>
      </c>
      <c r="Y306" s="23">
        <v>0</v>
      </c>
      <c r="Z306" s="39"/>
      <c r="AA306" s="5" t="s">
        <v>138</v>
      </c>
      <c r="AB306" s="26"/>
      <c r="AC306" s="26"/>
      <c r="AD306" s="26">
        <v>43635990</v>
      </c>
      <c r="AE306" s="18">
        <f t="shared" si="207"/>
        <v>48872308.800000004</v>
      </c>
      <c r="AF306" s="26"/>
      <c r="AG306" s="26"/>
      <c r="AH306" s="26">
        <v>56569380</v>
      </c>
      <c r="AI306" s="18">
        <f t="shared" si="208"/>
        <v>63357705.600000009</v>
      </c>
      <c r="AJ306" s="19"/>
      <c r="AK306" s="19"/>
      <c r="AL306" s="26">
        <v>56569380</v>
      </c>
      <c r="AM306" s="18">
        <f t="shared" si="209"/>
        <v>63357705.600000009</v>
      </c>
      <c r="AN306" s="1"/>
      <c r="AO306" s="44"/>
      <c r="AP306" s="44"/>
      <c r="AQ306" s="44"/>
      <c r="AR306" s="44"/>
      <c r="AS306" s="44"/>
      <c r="AT306" s="44"/>
      <c r="AU306" s="21"/>
      <c r="AV306" s="116"/>
      <c r="AW306" s="41">
        <f t="shared" si="221"/>
        <v>156774750</v>
      </c>
      <c r="AX306" s="41">
        <f t="shared" si="206"/>
        <v>175587720.00000003</v>
      </c>
      <c r="AY306" s="9" t="s">
        <v>129</v>
      </c>
      <c r="AZ306" s="1" t="s">
        <v>617</v>
      </c>
      <c r="BA306" s="1" t="s">
        <v>618</v>
      </c>
      <c r="BB306" s="116"/>
      <c r="BC306" s="44"/>
      <c r="BD306" s="44"/>
      <c r="BE306" s="44"/>
      <c r="BF306" s="44"/>
      <c r="BG306" s="44"/>
      <c r="BH306" s="44"/>
      <c r="BI306" s="44"/>
      <c r="BJ306" s="87"/>
      <c r="BK306" s="28"/>
    </row>
    <row r="307" spans="1:66" s="164" customFormat="1" ht="12.95" customHeight="1" x14ac:dyDescent="0.25">
      <c r="A307" s="115" t="s">
        <v>133</v>
      </c>
      <c r="B307" s="27" t="s">
        <v>218</v>
      </c>
      <c r="C307" s="4" t="s">
        <v>619</v>
      </c>
      <c r="D307" s="4"/>
      <c r="E307" s="216"/>
      <c r="F307" s="22" t="s">
        <v>309</v>
      </c>
      <c r="G307" s="22" t="s">
        <v>310</v>
      </c>
      <c r="H307" s="22" t="s">
        <v>310</v>
      </c>
      <c r="I307" s="23" t="s">
        <v>120</v>
      </c>
      <c r="J307" s="23"/>
      <c r="K307" s="23"/>
      <c r="L307" s="22">
        <v>100</v>
      </c>
      <c r="M307" s="5">
        <v>230000000</v>
      </c>
      <c r="N307" s="5" t="s">
        <v>137</v>
      </c>
      <c r="O307" s="1" t="s">
        <v>166</v>
      </c>
      <c r="P307" s="23" t="s">
        <v>125</v>
      </c>
      <c r="Q307" s="24">
        <v>230000000</v>
      </c>
      <c r="R307" s="25" t="s">
        <v>257</v>
      </c>
      <c r="S307" s="25"/>
      <c r="T307" s="23" t="s">
        <v>127</v>
      </c>
      <c r="U307" s="5"/>
      <c r="V307" s="23"/>
      <c r="W307" s="23">
        <v>0</v>
      </c>
      <c r="X307" s="23">
        <v>100</v>
      </c>
      <c r="Y307" s="23">
        <v>0</v>
      </c>
      <c r="Z307" s="39"/>
      <c r="AA307" s="5" t="s">
        <v>138</v>
      </c>
      <c r="AB307" s="26"/>
      <c r="AC307" s="26"/>
      <c r="AD307" s="26">
        <v>137246180</v>
      </c>
      <c r="AE307" s="18">
        <f t="shared" si="207"/>
        <v>153715721.60000002</v>
      </c>
      <c r="AF307" s="26"/>
      <c r="AG307" s="26"/>
      <c r="AH307" s="26">
        <v>180367400</v>
      </c>
      <c r="AI307" s="18">
        <f t="shared" si="208"/>
        <v>202011488.00000003</v>
      </c>
      <c r="AJ307" s="19"/>
      <c r="AK307" s="19"/>
      <c r="AL307" s="26">
        <v>180367400</v>
      </c>
      <c r="AM307" s="18">
        <f t="shared" si="209"/>
        <v>202011488.00000003</v>
      </c>
      <c r="AN307" s="1"/>
      <c r="AO307" s="44"/>
      <c r="AP307" s="44"/>
      <c r="AQ307" s="44"/>
      <c r="AR307" s="44"/>
      <c r="AS307" s="44"/>
      <c r="AT307" s="44"/>
      <c r="AU307" s="21"/>
      <c r="AV307" s="116"/>
      <c r="AW307" s="41">
        <f t="shared" si="221"/>
        <v>497980980</v>
      </c>
      <c r="AX307" s="41">
        <f t="shared" si="206"/>
        <v>557738697.60000002</v>
      </c>
      <c r="AY307" s="9" t="s">
        <v>129</v>
      </c>
      <c r="AZ307" s="1" t="s">
        <v>620</v>
      </c>
      <c r="BA307" s="1" t="s">
        <v>621</v>
      </c>
      <c r="BB307" s="116"/>
      <c r="BC307" s="44"/>
      <c r="BD307" s="44"/>
      <c r="BE307" s="44"/>
      <c r="BF307" s="44"/>
      <c r="BG307" s="44"/>
      <c r="BH307" s="44"/>
      <c r="BI307" s="44"/>
      <c r="BJ307" s="87"/>
      <c r="BK307" s="28"/>
    </row>
    <row r="308" spans="1:66" s="165" customFormat="1" ht="12.95" customHeight="1" x14ac:dyDescent="0.25">
      <c r="A308" s="117" t="s">
        <v>133</v>
      </c>
      <c r="B308" s="27" t="s">
        <v>218</v>
      </c>
      <c r="C308" s="4" t="s">
        <v>622</v>
      </c>
      <c r="D308" s="4"/>
      <c r="E308" s="216"/>
      <c r="F308" s="22" t="s">
        <v>309</v>
      </c>
      <c r="G308" s="22" t="s">
        <v>310</v>
      </c>
      <c r="H308" s="22" t="s">
        <v>310</v>
      </c>
      <c r="I308" s="23" t="s">
        <v>120</v>
      </c>
      <c r="J308" s="23"/>
      <c r="K308" s="23"/>
      <c r="L308" s="22">
        <v>100</v>
      </c>
      <c r="M308" s="5">
        <v>230000000</v>
      </c>
      <c r="N308" s="5" t="s">
        <v>137</v>
      </c>
      <c r="O308" s="1" t="s">
        <v>166</v>
      </c>
      <c r="P308" s="23" t="s">
        <v>125</v>
      </c>
      <c r="Q308" s="24">
        <v>230000000</v>
      </c>
      <c r="R308" s="25" t="s">
        <v>262</v>
      </c>
      <c r="S308" s="25"/>
      <c r="T308" s="23" t="s">
        <v>127</v>
      </c>
      <c r="U308" s="5"/>
      <c r="V308" s="23"/>
      <c r="W308" s="23">
        <v>0</v>
      </c>
      <c r="X308" s="23">
        <v>100</v>
      </c>
      <c r="Y308" s="23">
        <v>0</v>
      </c>
      <c r="Z308" s="39"/>
      <c r="AA308" s="5" t="s">
        <v>138</v>
      </c>
      <c r="AB308" s="26"/>
      <c r="AC308" s="26"/>
      <c r="AD308" s="26">
        <v>24452658</v>
      </c>
      <c r="AE308" s="18">
        <f t="shared" si="207"/>
        <v>27386976.960000001</v>
      </c>
      <c r="AF308" s="26"/>
      <c r="AG308" s="26"/>
      <c r="AH308" s="26">
        <v>31572520</v>
      </c>
      <c r="AI308" s="18">
        <f t="shared" si="208"/>
        <v>35361222.400000006</v>
      </c>
      <c r="AJ308" s="19"/>
      <c r="AK308" s="19"/>
      <c r="AL308" s="26">
        <v>31572520</v>
      </c>
      <c r="AM308" s="18">
        <f t="shared" si="209"/>
        <v>35361222.400000006</v>
      </c>
      <c r="AN308" s="5"/>
      <c r="AO308" s="15"/>
      <c r="AP308" s="15"/>
      <c r="AQ308" s="15"/>
      <c r="AR308" s="15"/>
      <c r="AS308" s="15"/>
      <c r="AT308" s="15"/>
      <c r="AU308" s="19"/>
      <c r="AV308" s="64"/>
      <c r="AW308" s="41">
        <f t="shared" si="221"/>
        <v>87597698</v>
      </c>
      <c r="AX308" s="41">
        <f t="shared" si="206"/>
        <v>98109421.760000005</v>
      </c>
      <c r="AY308" s="9" t="s">
        <v>129</v>
      </c>
      <c r="AZ308" s="1" t="s">
        <v>623</v>
      </c>
      <c r="BA308" s="1" t="s">
        <v>624</v>
      </c>
      <c r="BB308" s="19"/>
      <c r="BC308" s="5"/>
      <c r="BD308" s="5"/>
      <c r="BE308" s="5"/>
      <c r="BF308" s="5"/>
      <c r="BG308" s="5"/>
      <c r="BH308" s="5"/>
      <c r="BI308" s="5"/>
      <c r="BJ308" s="167"/>
      <c r="BK308" s="28"/>
    </row>
    <row r="309" spans="1:66" s="165" customFormat="1" ht="12.95" customHeight="1" x14ac:dyDescent="0.25">
      <c r="A309" s="117" t="s">
        <v>133</v>
      </c>
      <c r="B309" s="27" t="s">
        <v>218</v>
      </c>
      <c r="C309" s="4" t="s">
        <v>625</v>
      </c>
      <c r="D309" s="4"/>
      <c r="E309" s="216"/>
      <c r="F309" s="22" t="s">
        <v>309</v>
      </c>
      <c r="G309" s="22" t="s">
        <v>310</v>
      </c>
      <c r="H309" s="22" t="s">
        <v>310</v>
      </c>
      <c r="I309" s="23" t="s">
        <v>120</v>
      </c>
      <c r="J309" s="23"/>
      <c r="K309" s="23"/>
      <c r="L309" s="22">
        <v>100</v>
      </c>
      <c r="M309" s="5">
        <v>230000000</v>
      </c>
      <c r="N309" s="5" t="s">
        <v>137</v>
      </c>
      <c r="O309" s="1" t="s">
        <v>166</v>
      </c>
      <c r="P309" s="23" t="s">
        <v>125</v>
      </c>
      <c r="Q309" s="24">
        <v>230000000</v>
      </c>
      <c r="R309" s="25" t="s">
        <v>266</v>
      </c>
      <c r="S309" s="25"/>
      <c r="T309" s="23" t="s">
        <v>127</v>
      </c>
      <c r="U309" s="5"/>
      <c r="V309" s="23"/>
      <c r="W309" s="23">
        <v>0</v>
      </c>
      <c r="X309" s="23">
        <v>100</v>
      </c>
      <c r="Y309" s="23">
        <v>0</v>
      </c>
      <c r="Z309" s="39"/>
      <c r="AA309" s="5" t="s">
        <v>138</v>
      </c>
      <c r="AB309" s="26"/>
      <c r="AC309" s="26"/>
      <c r="AD309" s="26">
        <v>119464650</v>
      </c>
      <c r="AE309" s="18">
        <f t="shared" si="207"/>
        <v>133800408.00000001</v>
      </c>
      <c r="AF309" s="26"/>
      <c r="AG309" s="26"/>
      <c r="AH309" s="26">
        <v>153275400</v>
      </c>
      <c r="AI309" s="18">
        <f t="shared" si="208"/>
        <v>171668448.00000003</v>
      </c>
      <c r="AJ309" s="19"/>
      <c r="AK309" s="19"/>
      <c r="AL309" s="26">
        <v>153275400</v>
      </c>
      <c r="AM309" s="18">
        <f t="shared" si="209"/>
        <v>171668448.00000003</v>
      </c>
      <c r="AN309" s="5"/>
      <c r="AO309" s="15"/>
      <c r="AP309" s="15"/>
      <c r="AQ309" s="15"/>
      <c r="AR309" s="15"/>
      <c r="AS309" s="15"/>
      <c r="AT309" s="15"/>
      <c r="AU309" s="19"/>
      <c r="AV309" s="64"/>
      <c r="AW309" s="41">
        <f t="shared" si="221"/>
        <v>426015450</v>
      </c>
      <c r="AX309" s="41">
        <f t="shared" si="206"/>
        <v>477137304.00000006</v>
      </c>
      <c r="AY309" s="9" t="s">
        <v>129</v>
      </c>
      <c r="AZ309" s="1" t="s">
        <v>626</v>
      </c>
      <c r="BA309" s="1" t="s">
        <v>627</v>
      </c>
      <c r="BB309" s="19"/>
      <c r="BC309" s="5"/>
      <c r="BD309" s="5"/>
      <c r="BE309" s="5"/>
      <c r="BF309" s="5"/>
      <c r="BG309" s="5"/>
      <c r="BH309" s="5"/>
      <c r="BI309" s="5"/>
      <c r="BJ309" s="167"/>
      <c r="BK309" s="28"/>
    </row>
    <row r="310" spans="1:66" s="165" customFormat="1" ht="12.95" customHeight="1" x14ac:dyDescent="0.25">
      <c r="A310" s="117" t="s">
        <v>133</v>
      </c>
      <c r="B310" s="27" t="s">
        <v>218</v>
      </c>
      <c r="C310" s="4" t="s">
        <v>628</v>
      </c>
      <c r="D310" s="4"/>
      <c r="E310" s="216"/>
      <c r="F310" s="22" t="s">
        <v>309</v>
      </c>
      <c r="G310" s="22" t="s">
        <v>310</v>
      </c>
      <c r="H310" s="22" t="s">
        <v>310</v>
      </c>
      <c r="I310" s="23" t="s">
        <v>120</v>
      </c>
      <c r="J310" s="23"/>
      <c r="K310" s="23"/>
      <c r="L310" s="22">
        <v>100</v>
      </c>
      <c r="M310" s="5">
        <v>230000000</v>
      </c>
      <c r="N310" s="5" t="s">
        <v>137</v>
      </c>
      <c r="O310" s="1" t="s">
        <v>166</v>
      </c>
      <c r="P310" s="23" t="s">
        <v>125</v>
      </c>
      <c r="Q310" s="24">
        <v>230000000</v>
      </c>
      <c r="R310" s="118" t="s">
        <v>174</v>
      </c>
      <c r="S310" s="25"/>
      <c r="T310" s="23" t="s">
        <v>127</v>
      </c>
      <c r="U310" s="5"/>
      <c r="V310" s="23"/>
      <c r="W310" s="23">
        <v>0</v>
      </c>
      <c r="X310" s="23">
        <v>100</v>
      </c>
      <c r="Y310" s="23">
        <v>0</v>
      </c>
      <c r="Z310" s="39"/>
      <c r="AA310" s="5" t="s">
        <v>138</v>
      </c>
      <c r="AB310" s="26"/>
      <c r="AC310" s="26"/>
      <c r="AD310" s="26">
        <v>72311937</v>
      </c>
      <c r="AE310" s="18">
        <f t="shared" si="207"/>
        <v>80989369.440000013</v>
      </c>
      <c r="AF310" s="26"/>
      <c r="AG310" s="26"/>
      <c r="AH310" s="26">
        <v>95900127</v>
      </c>
      <c r="AI310" s="18">
        <f t="shared" si="208"/>
        <v>107408142.24000001</v>
      </c>
      <c r="AJ310" s="19"/>
      <c r="AK310" s="19"/>
      <c r="AL310" s="26">
        <v>95900127</v>
      </c>
      <c r="AM310" s="18">
        <f t="shared" si="209"/>
        <v>107408142.24000001</v>
      </c>
      <c r="AN310" s="5"/>
      <c r="AO310" s="15"/>
      <c r="AP310" s="15"/>
      <c r="AQ310" s="15"/>
      <c r="AR310" s="15"/>
      <c r="AS310" s="15"/>
      <c r="AT310" s="15"/>
      <c r="AU310" s="19"/>
      <c r="AV310" s="64"/>
      <c r="AW310" s="41">
        <f t="shared" si="221"/>
        <v>264112191</v>
      </c>
      <c r="AX310" s="41">
        <f t="shared" si="206"/>
        <v>295805653.92000002</v>
      </c>
      <c r="AY310" s="9" t="s">
        <v>129</v>
      </c>
      <c r="AZ310" s="118" t="s">
        <v>629</v>
      </c>
      <c r="BA310" s="1" t="s">
        <v>630</v>
      </c>
      <c r="BB310" s="19"/>
      <c r="BC310" s="5"/>
      <c r="BD310" s="5"/>
      <c r="BE310" s="5"/>
      <c r="BF310" s="5"/>
      <c r="BG310" s="5"/>
      <c r="BH310" s="5"/>
      <c r="BI310" s="5"/>
      <c r="BJ310" s="167"/>
      <c r="BK310" s="28"/>
    </row>
    <row r="311" spans="1:66" s="187" customFormat="1" ht="12.95" customHeight="1" x14ac:dyDescent="0.25">
      <c r="A311" s="1" t="s">
        <v>217</v>
      </c>
      <c r="B311" s="1"/>
      <c r="C311" s="178" t="s">
        <v>756</v>
      </c>
      <c r="D311" s="1"/>
      <c r="E311" s="1"/>
      <c r="F311" s="2" t="s">
        <v>519</v>
      </c>
      <c r="G311" s="3" t="s">
        <v>520</v>
      </c>
      <c r="H311" s="3" t="s">
        <v>520</v>
      </c>
      <c r="I311" s="4" t="s">
        <v>120</v>
      </c>
      <c r="J311" s="1"/>
      <c r="K311" s="1"/>
      <c r="L311" s="2">
        <v>80</v>
      </c>
      <c r="M311" s="5" t="s">
        <v>122</v>
      </c>
      <c r="N311" s="2" t="s">
        <v>224</v>
      </c>
      <c r="O311" s="1" t="s">
        <v>144</v>
      </c>
      <c r="P311" s="1" t="s">
        <v>125</v>
      </c>
      <c r="Q311" s="9">
        <v>230000000</v>
      </c>
      <c r="R311" s="2" t="s">
        <v>521</v>
      </c>
      <c r="S311" s="1"/>
      <c r="T311" s="2" t="s">
        <v>167</v>
      </c>
      <c r="U311" s="1"/>
      <c r="V311" s="2"/>
      <c r="W311" s="16">
        <v>0</v>
      </c>
      <c r="X311" s="16">
        <v>90</v>
      </c>
      <c r="Y311" s="16">
        <v>10</v>
      </c>
      <c r="Z311" s="1"/>
      <c r="AA311" s="4" t="s">
        <v>138</v>
      </c>
      <c r="AB311" s="71"/>
      <c r="AC311" s="71"/>
      <c r="AD311" s="71">
        <v>26244000.000000004</v>
      </c>
      <c r="AE311" s="71">
        <f t="shared" si="207"/>
        <v>29393280.000000007</v>
      </c>
      <c r="AF311" s="71"/>
      <c r="AG311" s="71"/>
      <c r="AH311" s="71">
        <v>23133600.000000004</v>
      </c>
      <c r="AI311" s="71">
        <f t="shared" si="208"/>
        <v>25909632.000000007</v>
      </c>
      <c r="AJ311" s="71"/>
      <c r="AK311" s="71"/>
      <c r="AL311" s="71">
        <v>22670928.000000004</v>
      </c>
      <c r="AM311" s="71">
        <f t="shared" si="209"/>
        <v>25391439.360000007</v>
      </c>
      <c r="AN311" s="71"/>
      <c r="AO311" s="71"/>
      <c r="AP311" s="71">
        <v>23804474.400000002</v>
      </c>
      <c r="AQ311" s="71">
        <f t="shared" ref="AQ311:AQ314" si="222">AP311*1.12</f>
        <v>26661011.328000005</v>
      </c>
      <c r="AR311" s="71"/>
      <c r="AS311" s="71"/>
      <c r="AT311" s="71">
        <v>24994698.120000005</v>
      </c>
      <c r="AU311" s="71">
        <f t="shared" ref="AU311:AU314" si="223">AT311*1.12</f>
        <v>27994061.894400008</v>
      </c>
      <c r="AV311" s="71"/>
      <c r="AW311" s="42">
        <v>0</v>
      </c>
      <c r="AX311" s="42">
        <f t="shared" si="206"/>
        <v>0</v>
      </c>
      <c r="AY311" s="1" t="s">
        <v>129</v>
      </c>
      <c r="AZ311" s="2" t="s">
        <v>734</v>
      </c>
      <c r="BA311" s="2" t="s">
        <v>735</v>
      </c>
      <c r="BB311" s="1"/>
      <c r="BC311" s="1"/>
      <c r="BD311" s="1"/>
      <c r="BE311" s="1"/>
      <c r="BF311" s="1"/>
      <c r="BG311" s="4"/>
      <c r="BH311" s="4"/>
      <c r="BI311" s="4"/>
      <c r="BJ311" s="32"/>
      <c r="BK311" s="28" t="s">
        <v>375</v>
      </c>
    </row>
    <row r="312" spans="1:66" s="187" customFormat="1" ht="12.95" customHeight="1" x14ac:dyDescent="0.25">
      <c r="A312" s="1" t="s">
        <v>217</v>
      </c>
      <c r="B312" s="1"/>
      <c r="C312" s="178" t="s">
        <v>757</v>
      </c>
      <c r="D312" s="1"/>
      <c r="E312" s="1"/>
      <c r="F312" s="2" t="s">
        <v>519</v>
      </c>
      <c r="G312" s="3" t="s">
        <v>520</v>
      </c>
      <c r="H312" s="3" t="s">
        <v>520</v>
      </c>
      <c r="I312" s="4" t="s">
        <v>120</v>
      </c>
      <c r="J312" s="1"/>
      <c r="K312" s="1"/>
      <c r="L312" s="2">
        <v>80</v>
      </c>
      <c r="M312" s="5" t="s">
        <v>122</v>
      </c>
      <c r="N312" s="2" t="s">
        <v>224</v>
      </c>
      <c r="O312" s="1" t="s">
        <v>144</v>
      </c>
      <c r="P312" s="1" t="s">
        <v>125</v>
      </c>
      <c r="Q312" s="9">
        <v>230000000</v>
      </c>
      <c r="R312" s="2" t="s">
        <v>225</v>
      </c>
      <c r="S312" s="1"/>
      <c r="T312" s="2" t="s">
        <v>167</v>
      </c>
      <c r="U312" s="1"/>
      <c r="V312" s="2"/>
      <c r="W312" s="16">
        <v>0</v>
      </c>
      <c r="X312" s="16">
        <v>90</v>
      </c>
      <c r="Y312" s="16">
        <v>10</v>
      </c>
      <c r="Z312" s="1"/>
      <c r="AA312" s="4" t="s">
        <v>138</v>
      </c>
      <c r="AB312" s="71"/>
      <c r="AC312" s="71"/>
      <c r="AD312" s="71">
        <v>17010000.000000004</v>
      </c>
      <c r="AE312" s="71">
        <f t="shared" si="207"/>
        <v>19051200.000000007</v>
      </c>
      <c r="AF312" s="71"/>
      <c r="AG312" s="71"/>
      <c r="AH312" s="71">
        <v>14418000.000000002</v>
      </c>
      <c r="AI312" s="71">
        <f t="shared" si="208"/>
        <v>16148160.000000004</v>
      </c>
      <c r="AJ312" s="71"/>
      <c r="AK312" s="71"/>
      <c r="AL312" s="71">
        <v>15973200.000000002</v>
      </c>
      <c r="AM312" s="71">
        <f t="shared" si="209"/>
        <v>17889984.000000004</v>
      </c>
      <c r="AN312" s="71"/>
      <c r="AO312" s="71"/>
      <c r="AP312" s="71">
        <v>16771860.000000002</v>
      </c>
      <c r="AQ312" s="71">
        <f t="shared" si="222"/>
        <v>18784483.200000003</v>
      </c>
      <c r="AR312" s="71"/>
      <c r="AS312" s="71"/>
      <c r="AT312" s="71">
        <v>17610453.000000004</v>
      </c>
      <c r="AU312" s="71">
        <f t="shared" si="223"/>
        <v>19723707.360000007</v>
      </c>
      <c r="AV312" s="71"/>
      <c r="AW312" s="42">
        <v>0</v>
      </c>
      <c r="AX312" s="42">
        <f t="shared" si="206"/>
        <v>0</v>
      </c>
      <c r="AY312" s="1" t="s">
        <v>129</v>
      </c>
      <c r="AZ312" s="2" t="s">
        <v>736</v>
      </c>
      <c r="BA312" s="2" t="s">
        <v>737</v>
      </c>
      <c r="BB312" s="1"/>
      <c r="BC312" s="1"/>
      <c r="BD312" s="1"/>
      <c r="BE312" s="1"/>
      <c r="BF312" s="1"/>
      <c r="BG312" s="4"/>
      <c r="BH312" s="4"/>
      <c r="BI312" s="4"/>
      <c r="BJ312" s="32"/>
      <c r="BK312" s="28" t="s">
        <v>375</v>
      </c>
    </row>
    <row r="313" spans="1:66" s="187" customFormat="1" ht="12.95" customHeight="1" x14ac:dyDescent="0.25">
      <c r="A313" s="1" t="s">
        <v>217</v>
      </c>
      <c r="B313" s="1"/>
      <c r="C313" s="178" t="s">
        <v>758</v>
      </c>
      <c r="D313" s="1"/>
      <c r="E313" s="1"/>
      <c r="F313" s="2" t="s">
        <v>519</v>
      </c>
      <c r="G313" s="3" t="s">
        <v>520</v>
      </c>
      <c r="H313" s="3" t="s">
        <v>520</v>
      </c>
      <c r="I313" s="4" t="s">
        <v>120</v>
      </c>
      <c r="J313" s="1"/>
      <c r="K313" s="1"/>
      <c r="L313" s="2">
        <v>80</v>
      </c>
      <c r="M313" s="5" t="s">
        <v>122</v>
      </c>
      <c r="N313" s="2" t="s">
        <v>224</v>
      </c>
      <c r="O313" s="1" t="s">
        <v>144</v>
      </c>
      <c r="P313" s="1" t="s">
        <v>125</v>
      </c>
      <c r="Q313" s="9">
        <v>230000000</v>
      </c>
      <c r="R313" s="2" t="s">
        <v>231</v>
      </c>
      <c r="S313" s="1"/>
      <c r="T313" s="2" t="s">
        <v>167</v>
      </c>
      <c r="U313" s="1"/>
      <c r="V313" s="2"/>
      <c r="W313" s="16">
        <v>0</v>
      </c>
      <c r="X313" s="16">
        <v>90</v>
      </c>
      <c r="Y313" s="16">
        <v>10</v>
      </c>
      <c r="Z313" s="1"/>
      <c r="AA313" s="4" t="s">
        <v>138</v>
      </c>
      <c r="AB313" s="71"/>
      <c r="AC313" s="71"/>
      <c r="AD313" s="71">
        <v>30630811.348800004</v>
      </c>
      <c r="AE313" s="71">
        <f t="shared" si="207"/>
        <v>34306508.71065601</v>
      </c>
      <c r="AF313" s="71"/>
      <c r="AG313" s="71"/>
      <c r="AH313" s="71">
        <v>7128000.0000000009</v>
      </c>
      <c r="AI313" s="71">
        <f t="shared" si="208"/>
        <v>7983360.0000000019</v>
      </c>
      <c r="AJ313" s="71"/>
      <c r="AK313" s="71"/>
      <c r="AL313" s="71">
        <v>7128000.0000000009</v>
      </c>
      <c r="AM313" s="71">
        <f t="shared" si="209"/>
        <v>7983360.0000000019</v>
      </c>
      <c r="AN313" s="71"/>
      <c r="AO313" s="71"/>
      <c r="AP313" s="71">
        <v>7128000.0000000009</v>
      </c>
      <c r="AQ313" s="71">
        <f t="shared" si="222"/>
        <v>7983360.0000000019</v>
      </c>
      <c r="AR313" s="71"/>
      <c r="AS313" s="71"/>
      <c r="AT313" s="71">
        <v>7128000.0000000009</v>
      </c>
      <c r="AU313" s="71">
        <f t="shared" si="223"/>
        <v>7983360.0000000019</v>
      </c>
      <c r="AV313" s="71"/>
      <c r="AW313" s="42">
        <v>0</v>
      </c>
      <c r="AX313" s="42">
        <f t="shared" si="206"/>
        <v>0</v>
      </c>
      <c r="AY313" s="1" t="s">
        <v>129</v>
      </c>
      <c r="AZ313" s="2" t="s">
        <v>738</v>
      </c>
      <c r="BA313" s="2" t="s">
        <v>739</v>
      </c>
      <c r="BB313" s="1"/>
      <c r="BC313" s="1"/>
      <c r="BD313" s="1"/>
      <c r="BE313" s="1"/>
      <c r="BF313" s="1"/>
      <c r="BG313" s="4"/>
      <c r="BH313" s="4"/>
      <c r="BI313" s="4"/>
      <c r="BJ313" s="32"/>
      <c r="BK313" s="28" t="s">
        <v>375</v>
      </c>
    </row>
    <row r="314" spans="1:66" s="187" customFormat="1" ht="12.95" customHeight="1" x14ac:dyDescent="0.25">
      <c r="A314" s="1" t="s">
        <v>217</v>
      </c>
      <c r="B314" s="1"/>
      <c r="C314" s="178" t="s">
        <v>759</v>
      </c>
      <c r="D314" s="1"/>
      <c r="E314" s="1"/>
      <c r="F314" s="2" t="s">
        <v>519</v>
      </c>
      <c r="G314" s="3" t="s">
        <v>520</v>
      </c>
      <c r="H314" s="3" t="s">
        <v>520</v>
      </c>
      <c r="I314" s="4" t="s">
        <v>120</v>
      </c>
      <c r="J314" s="1"/>
      <c r="K314" s="1"/>
      <c r="L314" s="2">
        <v>80</v>
      </c>
      <c r="M314" s="5" t="s">
        <v>122</v>
      </c>
      <c r="N314" s="2" t="s">
        <v>224</v>
      </c>
      <c r="O314" s="1" t="s">
        <v>144</v>
      </c>
      <c r="P314" s="1" t="s">
        <v>125</v>
      </c>
      <c r="Q314" s="9">
        <v>230000000</v>
      </c>
      <c r="R314" s="2" t="s">
        <v>511</v>
      </c>
      <c r="S314" s="1"/>
      <c r="T314" s="2" t="s">
        <v>167</v>
      </c>
      <c r="U314" s="1"/>
      <c r="V314" s="2"/>
      <c r="W314" s="16">
        <v>0</v>
      </c>
      <c r="X314" s="16">
        <v>90</v>
      </c>
      <c r="Y314" s="16">
        <v>10</v>
      </c>
      <c r="Z314" s="1"/>
      <c r="AA314" s="4" t="s">
        <v>138</v>
      </c>
      <c r="AB314" s="71"/>
      <c r="AC314" s="71"/>
      <c r="AD314" s="71">
        <v>18625198.320000004</v>
      </c>
      <c r="AE314" s="71">
        <f t="shared" si="207"/>
        <v>20860222.118400007</v>
      </c>
      <c r="AF314" s="71"/>
      <c r="AG314" s="71"/>
      <c r="AH314" s="71">
        <v>8100000.0000000009</v>
      </c>
      <c r="AI314" s="71">
        <f t="shared" si="208"/>
        <v>9072000.0000000019</v>
      </c>
      <c r="AJ314" s="71"/>
      <c r="AK314" s="71"/>
      <c r="AL314" s="71">
        <v>8586000.0000000019</v>
      </c>
      <c r="AM314" s="71">
        <f t="shared" si="209"/>
        <v>9616320.0000000037</v>
      </c>
      <c r="AN314" s="71"/>
      <c r="AO314" s="71"/>
      <c r="AP314" s="71">
        <v>8586000.0000000019</v>
      </c>
      <c r="AQ314" s="71">
        <f t="shared" si="222"/>
        <v>9616320.0000000037</v>
      </c>
      <c r="AR314" s="71"/>
      <c r="AS314" s="71"/>
      <c r="AT314" s="71">
        <v>8586000.0000000019</v>
      </c>
      <c r="AU314" s="71">
        <f t="shared" si="223"/>
        <v>9616320.0000000037</v>
      </c>
      <c r="AV314" s="71"/>
      <c r="AW314" s="42">
        <v>0</v>
      </c>
      <c r="AX314" s="42">
        <f t="shared" si="206"/>
        <v>0</v>
      </c>
      <c r="AY314" s="1" t="s">
        <v>129</v>
      </c>
      <c r="AZ314" s="2" t="s">
        <v>740</v>
      </c>
      <c r="BA314" s="2" t="s">
        <v>741</v>
      </c>
      <c r="BB314" s="1"/>
      <c r="BC314" s="1"/>
      <c r="BD314" s="1"/>
      <c r="BE314" s="1"/>
      <c r="BF314" s="1"/>
      <c r="BG314" s="4"/>
      <c r="BH314" s="4"/>
      <c r="BI314" s="4"/>
      <c r="BJ314" s="32"/>
      <c r="BK314" s="28" t="s">
        <v>375</v>
      </c>
    </row>
    <row r="315" spans="1:66" s="187" customFormat="1" ht="12.75" customHeight="1" x14ac:dyDescent="0.25">
      <c r="A315" s="1" t="s">
        <v>133</v>
      </c>
      <c r="B315" s="1"/>
      <c r="C315" s="178" t="s">
        <v>760</v>
      </c>
      <c r="D315" s="1"/>
      <c r="E315" s="1"/>
      <c r="F315" s="2" t="s">
        <v>237</v>
      </c>
      <c r="G315" s="3" t="s">
        <v>238</v>
      </c>
      <c r="H315" s="3" t="s">
        <v>238</v>
      </c>
      <c r="I315" s="4" t="s">
        <v>120</v>
      </c>
      <c r="J315" s="1"/>
      <c r="K315" s="1"/>
      <c r="L315" s="2">
        <v>100</v>
      </c>
      <c r="M315" s="5">
        <v>230000000</v>
      </c>
      <c r="N315" s="2" t="s">
        <v>137</v>
      </c>
      <c r="O315" s="1" t="s">
        <v>144</v>
      </c>
      <c r="P315" s="1" t="s">
        <v>125</v>
      </c>
      <c r="Q315" s="9">
        <v>230000000</v>
      </c>
      <c r="R315" s="2" t="s">
        <v>174</v>
      </c>
      <c r="S315" s="1"/>
      <c r="T315" s="2" t="s">
        <v>127</v>
      </c>
      <c r="U315" s="1"/>
      <c r="V315" s="2"/>
      <c r="W315" s="16">
        <v>0</v>
      </c>
      <c r="X315" s="16">
        <v>100</v>
      </c>
      <c r="Y315" s="16">
        <v>0</v>
      </c>
      <c r="Z315" s="1"/>
      <c r="AA315" s="4" t="s">
        <v>138</v>
      </c>
      <c r="AB315" s="71"/>
      <c r="AC315" s="71"/>
      <c r="AD315" s="71">
        <v>183877705</v>
      </c>
      <c r="AE315" s="71">
        <f>AD315*1.12</f>
        <v>205943029.60000002</v>
      </c>
      <c r="AF315" s="71"/>
      <c r="AG315" s="71"/>
      <c r="AH315" s="71">
        <v>244204314</v>
      </c>
      <c r="AI315" s="71">
        <v>273508831.68000001</v>
      </c>
      <c r="AJ315" s="71"/>
      <c r="AK315" s="71"/>
      <c r="AL315" s="71">
        <v>244204314</v>
      </c>
      <c r="AM315" s="71">
        <v>273508831.68000001</v>
      </c>
      <c r="AN315" s="71"/>
      <c r="AO315" s="71"/>
      <c r="AP315" s="71"/>
      <c r="AQ315" s="71"/>
      <c r="AR315" s="71"/>
      <c r="AS315" s="71"/>
      <c r="AT315" s="71"/>
      <c r="AU315" s="71"/>
      <c r="AV315" s="71"/>
      <c r="AW315" s="42">
        <v>0</v>
      </c>
      <c r="AX315" s="42">
        <f t="shared" si="206"/>
        <v>0</v>
      </c>
      <c r="AY315" s="1" t="s">
        <v>129</v>
      </c>
      <c r="AZ315" s="2" t="s">
        <v>271</v>
      </c>
      <c r="BA315" s="2" t="s">
        <v>272</v>
      </c>
      <c r="BB315" s="1"/>
      <c r="BC315" s="1"/>
      <c r="BD315" s="1"/>
      <c r="BE315" s="1"/>
      <c r="BF315" s="1"/>
      <c r="BG315" s="4"/>
      <c r="BH315" s="4"/>
      <c r="BI315" s="4"/>
      <c r="BJ315" s="32"/>
      <c r="BK315" s="32"/>
    </row>
    <row r="316" spans="1:66" s="165" customFormat="1" ht="12.95" customHeight="1" x14ac:dyDescent="0.25">
      <c r="A316" s="1" t="s">
        <v>133</v>
      </c>
      <c r="B316" s="1"/>
      <c r="C316" s="174" t="s">
        <v>896</v>
      </c>
      <c r="D316" s="174"/>
      <c r="E316" s="174"/>
      <c r="F316" s="2" t="s">
        <v>237</v>
      </c>
      <c r="G316" s="3" t="s">
        <v>238</v>
      </c>
      <c r="H316" s="3" t="s">
        <v>238</v>
      </c>
      <c r="I316" s="4" t="s">
        <v>120</v>
      </c>
      <c r="J316" s="23"/>
      <c r="K316" s="23"/>
      <c r="L316" s="22">
        <v>100</v>
      </c>
      <c r="M316" s="5">
        <v>230000000</v>
      </c>
      <c r="N316" s="2" t="s">
        <v>137</v>
      </c>
      <c r="O316" s="1" t="s">
        <v>144</v>
      </c>
      <c r="P316" s="1" t="s">
        <v>125</v>
      </c>
      <c r="Q316" s="9">
        <v>230000000</v>
      </c>
      <c r="R316" s="2" t="s">
        <v>174</v>
      </c>
      <c r="S316" s="25"/>
      <c r="T316" s="2" t="s">
        <v>127</v>
      </c>
      <c r="U316" s="5"/>
      <c r="V316" s="23"/>
      <c r="W316" s="16">
        <v>0</v>
      </c>
      <c r="X316" s="16">
        <v>100</v>
      </c>
      <c r="Y316" s="16">
        <v>0</v>
      </c>
      <c r="Z316" s="1"/>
      <c r="AA316" s="4" t="s">
        <v>138</v>
      </c>
      <c r="AB316" s="26"/>
      <c r="AC316" s="26"/>
      <c r="AD316" s="305">
        <v>154278814.19957</v>
      </c>
      <c r="AE316" s="296">
        <f t="shared" ref="AE316" si="224">AD316*1.12</f>
        <v>172792271.90351841</v>
      </c>
      <c r="AF316" s="305"/>
      <c r="AG316" s="305"/>
      <c r="AH316" s="305">
        <v>244204314</v>
      </c>
      <c r="AI316" s="305">
        <v>273508831.68000001</v>
      </c>
      <c r="AJ316" s="71"/>
      <c r="AK316" s="71"/>
      <c r="AL316" s="71">
        <v>244204314</v>
      </c>
      <c r="AM316" s="71">
        <v>273508831.68000001</v>
      </c>
      <c r="AN316" s="19"/>
      <c r="AO316" s="19"/>
      <c r="AP316" s="19"/>
      <c r="AQ316" s="19"/>
      <c r="AR316" s="19"/>
      <c r="AS316" s="19"/>
      <c r="AT316" s="19"/>
      <c r="AU316" s="19"/>
      <c r="AV316" s="19"/>
      <c r="AW316" s="19">
        <v>642687442.19956994</v>
      </c>
      <c r="AX316" s="19">
        <v>719809935.26351845</v>
      </c>
      <c r="AY316" s="19" t="s">
        <v>129</v>
      </c>
      <c r="AZ316" s="41" t="s">
        <v>271</v>
      </c>
      <c r="BA316" s="41" t="s">
        <v>272</v>
      </c>
      <c r="BB316" s="41"/>
      <c r="BC316" s="9"/>
      <c r="BD316" s="2"/>
      <c r="BE316" s="2"/>
      <c r="BF316" s="5"/>
      <c r="BG316" s="5"/>
      <c r="BH316" s="5"/>
      <c r="BI316" s="5"/>
      <c r="BJ316" s="5"/>
      <c r="BK316" s="167" t="s">
        <v>892</v>
      </c>
      <c r="BL316" s="38"/>
      <c r="BM316" s="38"/>
      <c r="BN316" s="38"/>
    </row>
    <row r="317" spans="1:66" s="187" customFormat="1" ht="12.95" customHeight="1" x14ac:dyDescent="0.25">
      <c r="A317" s="1" t="s">
        <v>217</v>
      </c>
      <c r="B317" s="1"/>
      <c r="C317" s="174" t="s">
        <v>786</v>
      </c>
      <c r="D317" s="1"/>
      <c r="E317" s="1"/>
      <c r="F317" s="2" t="s">
        <v>519</v>
      </c>
      <c r="G317" s="3" t="s">
        <v>520</v>
      </c>
      <c r="H317" s="3" t="s">
        <v>520</v>
      </c>
      <c r="I317" s="4" t="s">
        <v>120</v>
      </c>
      <c r="J317" s="1"/>
      <c r="K317" s="1"/>
      <c r="L317" s="2">
        <v>80</v>
      </c>
      <c r="M317" s="5" t="s">
        <v>122</v>
      </c>
      <c r="N317" s="2" t="s">
        <v>224</v>
      </c>
      <c r="O317" s="1" t="s">
        <v>398</v>
      </c>
      <c r="P317" s="1" t="s">
        <v>125</v>
      </c>
      <c r="Q317" s="9">
        <v>230000000</v>
      </c>
      <c r="R317" s="2" t="s">
        <v>521</v>
      </c>
      <c r="S317" s="1"/>
      <c r="T317" s="2" t="s">
        <v>167</v>
      </c>
      <c r="U317" s="1"/>
      <c r="V317" s="2"/>
      <c r="W317" s="16">
        <v>0</v>
      </c>
      <c r="X317" s="16">
        <v>90</v>
      </c>
      <c r="Y317" s="16">
        <v>10</v>
      </c>
      <c r="Z317" s="1"/>
      <c r="AA317" s="4" t="s">
        <v>138</v>
      </c>
      <c r="AB317" s="71"/>
      <c r="AC317" s="71"/>
      <c r="AD317" s="71">
        <v>32400000</v>
      </c>
      <c r="AE317" s="71">
        <f>AD317*1.12</f>
        <v>36288000</v>
      </c>
      <c r="AF317" s="71"/>
      <c r="AG317" s="71"/>
      <c r="AH317" s="71">
        <v>64800000</v>
      </c>
      <c r="AI317" s="71">
        <f t="shared" ref="AI317:AI330" si="225">AH317*1.12</f>
        <v>72576000</v>
      </c>
      <c r="AJ317" s="71"/>
      <c r="AK317" s="71"/>
      <c r="AL317" s="71">
        <v>64800000</v>
      </c>
      <c r="AM317" s="71">
        <f t="shared" ref="AM317:AM330" si="226">AL317*1.12</f>
        <v>72576000</v>
      </c>
      <c r="AN317" s="71"/>
      <c r="AO317" s="71"/>
      <c r="AP317" s="71">
        <v>64800000</v>
      </c>
      <c r="AQ317" s="71">
        <f t="shared" ref="AQ317:AQ330" si="227">AP317*1.12</f>
        <v>72576000</v>
      </c>
      <c r="AR317" s="71"/>
      <c r="AS317" s="71"/>
      <c r="AT317" s="71">
        <v>64800000</v>
      </c>
      <c r="AU317" s="71">
        <f t="shared" ref="AU317:AU330" si="228">AT317*1.12</f>
        <v>72576000</v>
      </c>
      <c r="AV317" s="71"/>
      <c r="AW317" s="42">
        <v>0</v>
      </c>
      <c r="AX317" s="42">
        <f t="shared" si="206"/>
        <v>0</v>
      </c>
      <c r="AY317" s="1" t="s">
        <v>129</v>
      </c>
      <c r="AZ317" s="2" t="s">
        <v>778</v>
      </c>
      <c r="BA317" s="2" t="s">
        <v>779</v>
      </c>
      <c r="BB317" s="1"/>
      <c r="BC317" s="1"/>
      <c r="BD317" s="1"/>
      <c r="BE317" s="1"/>
      <c r="BF317" s="1"/>
      <c r="BG317" s="4"/>
      <c r="BH317" s="4"/>
      <c r="BI317" s="4"/>
      <c r="BJ317" s="32"/>
      <c r="BK317" s="32" t="s">
        <v>403</v>
      </c>
    </row>
    <row r="318" spans="1:66" s="162" customFormat="1" ht="12.95" customHeight="1" x14ac:dyDescent="0.25">
      <c r="A318" s="217" t="s">
        <v>217</v>
      </c>
      <c r="B318" s="217"/>
      <c r="C318" s="232" t="s">
        <v>813</v>
      </c>
      <c r="D318" s="217"/>
      <c r="E318" s="217"/>
      <c r="F318" s="233" t="s">
        <v>519</v>
      </c>
      <c r="G318" s="234" t="s">
        <v>520</v>
      </c>
      <c r="H318" s="234" t="s">
        <v>520</v>
      </c>
      <c r="I318" s="235" t="s">
        <v>120</v>
      </c>
      <c r="J318" s="217"/>
      <c r="K318" s="217"/>
      <c r="L318" s="233">
        <v>80</v>
      </c>
      <c r="M318" s="236" t="s">
        <v>122</v>
      </c>
      <c r="N318" s="233" t="s">
        <v>224</v>
      </c>
      <c r="O318" s="217" t="s">
        <v>694</v>
      </c>
      <c r="P318" s="217" t="s">
        <v>125</v>
      </c>
      <c r="Q318" s="237">
        <v>230000000</v>
      </c>
      <c r="R318" s="233" t="s">
        <v>521</v>
      </c>
      <c r="S318" s="217"/>
      <c r="T318" s="233" t="s">
        <v>167</v>
      </c>
      <c r="U318" s="217"/>
      <c r="V318" s="233"/>
      <c r="W318" s="238">
        <v>0</v>
      </c>
      <c r="X318" s="238">
        <v>90</v>
      </c>
      <c r="Y318" s="238">
        <v>10</v>
      </c>
      <c r="Z318" s="217"/>
      <c r="AA318" s="235" t="s">
        <v>138</v>
      </c>
      <c r="AB318" s="239"/>
      <c r="AC318" s="239"/>
      <c r="AD318" s="239">
        <v>32400000</v>
      </c>
      <c r="AE318" s="239">
        <f>AD318*1.12</f>
        <v>36288000</v>
      </c>
      <c r="AF318" s="239"/>
      <c r="AG318" s="239"/>
      <c r="AH318" s="239">
        <v>64800000</v>
      </c>
      <c r="AI318" s="239">
        <f t="shared" si="225"/>
        <v>72576000</v>
      </c>
      <c r="AJ318" s="239"/>
      <c r="AK318" s="239"/>
      <c r="AL318" s="239">
        <v>64800000</v>
      </c>
      <c r="AM318" s="239">
        <f t="shared" si="226"/>
        <v>72576000</v>
      </c>
      <c r="AN318" s="239"/>
      <c r="AO318" s="239"/>
      <c r="AP318" s="239">
        <v>64800000</v>
      </c>
      <c r="AQ318" s="239">
        <f t="shared" si="227"/>
        <v>72576000</v>
      </c>
      <c r="AR318" s="239"/>
      <c r="AS318" s="239"/>
      <c r="AT318" s="239">
        <v>64800000</v>
      </c>
      <c r="AU318" s="239">
        <f t="shared" si="228"/>
        <v>72576000</v>
      </c>
      <c r="AV318" s="239"/>
      <c r="AW318" s="240">
        <v>0</v>
      </c>
      <c r="AX318" s="240">
        <f t="shared" si="206"/>
        <v>0</v>
      </c>
      <c r="AY318" s="217" t="s">
        <v>129</v>
      </c>
      <c r="AZ318" s="233" t="s">
        <v>778</v>
      </c>
      <c r="BA318" s="233" t="s">
        <v>779</v>
      </c>
      <c r="BB318" s="217"/>
      <c r="BC318" s="217"/>
      <c r="BD318" s="217"/>
      <c r="BE318" s="217"/>
      <c r="BF318" s="217"/>
      <c r="BG318" s="235"/>
      <c r="BH318" s="235"/>
      <c r="BI318" s="235"/>
      <c r="BJ318" s="241"/>
      <c r="BK318" s="241"/>
    </row>
    <row r="319" spans="1:66" ht="12.95" customHeight="1" x14ac:dyDescent="0.25">
      <c r="A319" s="242" t="s">
        <v>217</v>
      </c>
      <c r="B319" s="1"/>
      <c r="C319" s="232" t="s">
        <v>813</v>
      </c>
      <c r="D319" s="28"/>
      <c r="E319" s="1"/>
      <c r="F319" s="2" t="s">
        <v>519</v>
      </c>
      <c r="G319" s="3" t="s">
        <v>520</v>
      </c>
      <c r="H319" s="3" t="s">
        <v>520</v>
      </c>
      <c r="I319" s="4" t="s">
        <v>120</v>
      </c>
      <c r="J319" s="1"/>
      <c r="K319" s="1"/>
      <c r="L319" s="2">
        <v>80</v>
      </c>
      <c r="M319" s="1" t="s">
        <v>122</v>
      </c>
      <c r="N319" s="1" t="s">
        <v>224</v>
      </c>
      <c r="O319" s="242" t="s">
        <v>806</v>
      </c>
      <c r="P319" s="1" t="s">
        <v>125</v>
      </c>
      <c r="Q319" s="1">
        <v>230000000</v>
      </c>
      <c r="R319" s="1" t="s">
        <v>521</v>
      </c>
      <c r="S319" s="1"/>
      <c r="T319" s="1" t="s">
        <v>167</v>
      </c>
      <c r="U319" s="1"/>
      <c r="V319" s="1"/>
      <c r="W319" s="1">
        <v>0</v>
      </c>
      <c r="X319" s="1">
        <v>90</v>
      </c>
      <c r="Y319" s="1">
        <v>10</v>
      </c>
      <c r="Z319" s="1"/>
      <c r="AA319" s="4" t="s">
        <v>138</v>
      </c>
      <c r="AB319" s="21"/>
      <c r="AC319" s="18"/>
      <c r="AD319" s="21">
        <v>32400000</v>
      </c>
      <c r="AE319" s="40">
        <v>36288000</v>
      </c>
      <c r="AF319" s="18"/>
      <c r="AG319" s="18"/>
      <c r="AH319" s="18">
        <v>64800000</v>
      </c>
      <c r="AI319" s="40">
        <v>72576000</v>
      </c>
      <c r="AJ319" s="18"/>
      <c r="AK319" s="18"/>
      <c r="AL319" s="18">
        <v>64800000</v>
      </c>
      <c r="AM319" s="40">
        <v>72576000</v>
      </c>
      <c r="AN319" s="71"/>
      <c r="AO319" s="71"/>
      <c r="AP319" s="71">
        <v>64800000</v>
      </c>
      <c r="AQ319" s="71">
        <v>72576000</v>
      </c>
      <c r="AR319" s="71"/>
      <c r="AS319" s="71"/>
      <c r="AT319" s="71">
        <v>64800000</v>
      </c>
      <c r="AU319" s="71">
        <v>72576000</v>
      </c>
      <c r="AV319" s="85"/>
      <c r="AW319" s="40">
        <v>0</v>
      </c>
      <c r="AX319" s="40">
        <v>0</v>
      </c>
      <c r="AY319" s="6" t="s">
        <v>129</v>
      </c>
      <c r="AZ319" s="6" t="s">
        <v>778</v>
      </c>
      <c r="BA319" s="6" t="s">
        <v>779</v>
      </c>
      <c r="BB319" s="1"/>
      <c r="BC319" s="1"/>
      <c r="BD319" s="1"/>
      <c r="BE319" s="1"/>
      <c r="BF319" s="1"/>
      <c r="BG319" s="1"/>
      <c r="BH319" s="1"/>
      <c r="BI319" s="1"/>
      <c r="BJ319" s="28"/>
      <c r="BK319" s="32" t="s">
        <v>827</v>
      </c>
    </row>
    <row r="320" spans="1:66" ht="12.95" customHeight="1" x14ac:dyDescent="0.25">
      <c r="A320" s="242" t="s">
        <v>217</v>
      </c>
      <c r="B320" s="1"/>
      <c r="C320" s="232" t="s">
        <v>846</v>
      </c>
      <c r="D320" s="28"/>
      <c r="E320" s="1"/>
      <c r="F320" s="2" t="s">
        <v>519</v>
      </c>
      <c r="G320" s="3" t="s">
        <v>520</v>
      </c>
      <c r="H320" s="3" t="s">
        <v>520</v>
      </c>
      <c r="I320" s="4" t="s">
        <v>120</v>
      </c>
      <c r="J320" s="1"/>
      <c r="K320" s="1"/>
      <c r="L320" s="2">
        <v>80</v>
      </c>
      <c r="M320" s="1" t="s">
        <v>122</v>
      </c>
      <c r="N320" s="1" t="s">
        <v>224</v>
      </c>
      <c r="O320" s="233" t="s">
        <v>840</v>
      </c>
      <c r="P320" s="1" t="s">
        <v>125</v>
      </c>
      <c r="Q320" s="1">
        <v>230000000</v>
      </c>
      <c r="R320" s="1" t="s">
        <v>521</v>
      </c>
      <c r="S320" s="1"/>
      <c r="T320" s="1" t="s">
        <v>167</v>
      </c>
      <c r="U320" s="1"/>
      <c r="V320" s="1"/>
      <c r="W320" s="1">
        <v>0</v>
      </c>
      <c r="X320" s="1">
        <v>90</v>
      </c>
      <c r="Y320" s="1">
        <v>10</v>
      </c>
      <c r="Z320" s="1"/>
      <c r="AA320" s="4" t="s">
        <v>138</v>
      </c>
      <c r="AB320" s="21"/>
      <c r="AC320" s="18"/>
      <c r="AD320" s="21">
        <v>32400000</v>
      </c>
      <c r="AE320" s="40">
        <v>36288000</v>
      </c>
      <c r="AF320" s="18"/>
      <c r="AG320" s="18"/>
      <c r="AH320" s="18">
        <v>64800000</v>
      </c>
      <c r="AI320" s="40">
        <v>72576000</v>
      </c>
      <c r="AJ320" s="18"/>
      <c r="AK320" s="18"/>
      <c r="AL320" s="18">
        <v>64800000</v>
      </c>
      <c r="AM320" s="40">
        <v>72576000</v>
      </c>
      <c r="AN320" s="71"/>
      <c r="AO320" s="71"/>
      <c r="AP320" s="71">
        <v>64800000</v>
      </c>
      <c r="AQ320" s="71">
        <v>72576000</v>
      </c>
      <c r="AR320" s="71"/>
      <c r="AS320" s="71"/>
      <c r="AT320" s="71">
        <v>64800000</v>
      </c>
      <c r="AU320" s="71">
        <v>72576000</v>
      </c>
      <c r="AV320" s="85"/>
      <c r="AW320" s="40">
        <v>291600000</v>
      </c>
      <c r="AX320" s="40">
        <v>326592000.00000006</v>
      </c>
      <c r="AY320" s="6" t="s">
        <v>129</v>
      </c>
      <c r="AZ320" s="6" t="s">
        <v>778</v>
      </c>
      <c r="BA320" s="6" t="s">
        <v>779</v>
      </c>
      <c r="BB320" s="1"/>
      <c r="BC320" s="1"/>
      <c r="BD320" s="1"/>
      <c r="BE320" s="1"/>
      <c r="BF320" s="1"/>
      <c r="BG320" s="1"/>
      <c r="BH320" s="1"/>
      <c r="BI320" s="1"/>
      <c r="BJ320" s="28"/>
      <c r="BK320" s="32" t="s">
        <v>827</v>
      </c>
    </row>
    <row r="321" spans="1:63" s="187" customFormat="1" ht="12.95" customHeight="1" x14ac:dyDescent="0.25">
      <c r="A321" s="1" t="s">
        <v>217</v>
      </c>
      <c r="B321" s="1"/>
      <c r="C321" s="174" t="s">
        <v>787</v>
      </c>
      <c r="D321" s="1"/>
      <c r="E321" s="1"/>
      <c r="F321" s="2" t="s">
        <v>519</v>
      </c>
      <c r="G321" s="3" t="s">
        <v>520</v>
      </c>
      <c r="H321" s="3" t="s">
        <v>520</v>
      </c>
      <c r="I321" s="4" t="s">
        <v>120</v>
      </c>
      <c r="J321" s="1"/>
      <c r="K321" s="1"/>
      <c r="L321" s="2">
        <v>80</v>
      </c>
      <c r="M321" s="5" t="s">
        <v>122</v>
      </c>
      <c r="N321" s="2" t="s">
        <v>224</v>
      </c>
      <c r="O321" s="1" t="s">
        <v>398</v>
      </c>
      <c r="P321" s="1" t="s">
        <v>125</v>
      </c>
      <c r="Q321" s="9">
        <v>230000000</v>
      </c>
      <c r="R321" s="2" t="s">
        <v>225</v>
      </c>
      <c r="S321" s="1"/>
      <c r="T321" s="2" t="s">
        <v>167</v>
      </c>
      <c r="U321" s="1"/>
      <c r="V321" s="2"/>
      <c r="W321" s="16">
        <v>0</v>
      </c>
      <c r="X321" s="16">
        <v>90</v>
      </c>
      <c r="Y321" s="16">
        <v>10</v>
      </c>
      <c r="Z321" s="1"/>
      <c r="AA321" s="4" t="s">
        <v>138</v>
      </c>
      <c r="AB321" s="71"/>
      <c r="AC321" s="71"/>
      <c r="AD321" s="71">
        <v>32400000</v>
      </c>
      <c r="AE321" s="71">
        <f t="shared" ref="AE321:AE330" si="229">AD321*1.12</f>
        <v>36288000</v>
      </c>
      <c r="AF321" s="71"/>
      <c r="AG321" s="71"/>
      <c r="AH321" s="71">
        <v>64800000</v>
      </c>
      <c r="AI321" s="71">
        <f t="shared" si="225"/>
        <v>72576000</v>
      </c>
      <c r="AJ321" s="71"/>
      <c r="AK321" s="71"/>
      <c r="AL321" s="71">
        <v>64800000</v>
      </c>
      <c r="AM321" s="71">
        <f t="shared" si="226"/>
        <v>72576000</v>
      </c>
      <c r="AN321" s="71"/>
      <c r="AO321" s="71"/>
      <c r="AP321" s="71">
        <v>64800000</v>
      </c>
      <c r="AQ321" s="71">
        <f t="shared" si="227"/>
        <v>72576000</v>
      </c>
      <c r="AR321" s="71"/>
      <c r="AS321" s="71"/>
      <c r="AT321" s="71">
        <v>64800000</v>
      </c>
      <c r="AU321" s="71">
        <f t="shared" si="228"/>
        <v>72576000</v>
      </c>
      <c r="AV321" s="71"/>
      <c r="AW321" s="42">
        <v>0</v>
      </c>
      <c r="AX321" s="42">
        <f t="shared" ref="AX321" si="230">AW321*1.12</f>
        <v>0</v>
      </c>
      <c r="AY321" s="1" t="s">
        <v>129</v>
      </c>
      <c r="AZ321" s="2" t="s">
        <v>780</v>
      </c>
      <c r="BA321" s="2" t="s">
        <v>781</v>
      </c>
      <c r="BB321" s="1"/>
      <c r="BC321" s="1"/>
      <c r="BD321" s="1"/>
      <c r="BE321" s="1"/>
      <c r="BF321" s="1"/>
      <c r="BG321" s="4"/>
      <c r="BH321" s="4"/>
      <c r="BI321" s="4"/>
      <c r="BJ321" s="32"/>
      <c r="BK321" s="32" t="s">
        <v>403</v>
      </c>
    </row>
    <row r="322" spans="1:63" s="162" customFormat="1" ht="12.95" customHeight="1" x14ac:dyDescent="0.25">
      <c r="A322" s="217" t="s">
        <v>217</v>
      </c>
      <c r="B322" s="217"/>
      <c r="C322" s="232" t="s">
        <v>814</v>
      </c>
      <c r="D322" s="217"/>
      <c r="E322" s="217"/>
      <c r="F322" s="233" t="s">
        <v>519</v>
      </c>
      <c r="G322" s="234" t="s">
        <v>520</v>
      </c>
      <c r="H322" s="234" t="s">
        <v>520</v>
      </c>
      <c r="I322" s="235" t="s">
        <v>120</v>
      </c>
      <c r="J322" s="217"/>
      <c r="K322" s="217"/>
      <c r="L322" s="233">
        <v>80</v>
      </c>
      <c r="M322" s="236" t="s">
        <v>122</v>
      </c>
      <c r="N322" s="233" t="s">
        <v>224</v>
      </c>
      <c r="O322" s="217" t="s">
        <v>694</v>
      </c>
      <c r="P322" s="217" t="s">
        <v>125</v>
      </c>
      <c r="Q322" s="237">
        <v>230000000</v>
      </c>
      <c r="R322" s="233" t="s">
        <v>225</v>
      </c>
      <c r="S322" s="217"/>
      <c r="T322" s="233" t="s">
        <v>167</v>
      </c>
      <c r="U322" s="217"/>
      <c r="V322" s="233"/>
      <c r="W322" s="238">
        <v>0</v>
      </c>
      <c r="X322" s="238">
        <v>90</v>
      </c>
      <c r="Y322" s="238">
        <v>10</v>
      </c>
      <c r="Z322" s="217"/>
      <c r="AA322" s="235" t="s">
        <v>138</v>
      </c>
      <c r="AB322" s="239"/>
      <c r="AC322" s="239"/>
      <c r="AD322" s="239">
        <v>32400000</v>
      </c>
      <c r="AE322" s="239">
        <f t="shared" si="229"/>
        <v>36288000</v>
      </c>
      <c r="AF322" s="239"/>
      <c r="AG322" s="239"/>
      <c r="AH322" s="239">
        <v>64800000</v>
      </c>
      <c r="AI322" s="239">
        <f t="shared" si="225"/>
        <v>72576000</v>
      </c>
      <c r="AJ322" s="239"/>
      <c r="AK322" s="239"/>
      <c r="AL322" s="239">
        <v>64800000</v>
      </c>
      <c r="AM322" s="239">
        <f t="shared" si="226"/>
        <v>72576000</v>
      </c>
      <c r="AN322" s="239"/>
      <c r="AO322" s="239"/>
      <c r="AP322" s="239">
        <v>64800000</v>
      </c>
      <c r="AQ322" s="239">
        <f t="shared" si="227"/>
        <v>72576000</v>
      </c>
      <c r="AR322" s="239"/>
      <c r="AS322" s="239"/>
      <c r="AT322" s="239">
        <v>64800000</v>
      </c>
      <c r="AU322" s="239">
        <f t="shared" si="228"/>
        <v>72576000</v>
      </c>
      <c r="AV322" s="239"/>
      <c r="AW322" s="240">
        <v>0</v>
      </c>
      <c r="AX322" s="240">
        <f t="shared" si="206"/>
        <v>0</v>
      </c>
      <c r="AY322" s="217" t="s">
        <v>129</v>
      </c>
      <c r="AZ322" s="233" t="s">
        <v>780</v>
      </c>
      <c r="BA322" s="233" t="s">
        <v>781</v>
      </c>
      <c r="BB322" s="217"/>
      <c r="BC322" s="217"/>
      <c r="BD322" s="217"/>
      <c r="BE322" s="217"/>
      <c r="BF322" s="217"/>
      <c r="BG322" s="235"/>
      <c r="BH322" s="235"/>
      <c r="BI322" s="235"/>
      <c r="BJ322" s="241"/>
      <c r="BK322" s="241"/>
    </row>
    <row r="323" spans="1:63" s="162" customFormat="1" ht="12.95" customHeight="1" x14ac:dyDescent="0.25">
      <c r="A323" s="242" t="s">
        <v>217</v>
      </c>
      <c r="B323" s="217"/>
      <c r="C323" s="232" t="s">
        <v>814</v>
      </c>
      <c r="D323" s="217"/>
      <c r="E323" s="217"/>
      <c r="F323" s="233" t="s">
        <v>519</v>
      </c>
      <c r="G323" s="234" t="s">
        <v>520</v>
      </c>
      <c r="H323" s="234" t="s">
        <v>520</v>
      </c>
      <c r="I323" s="235" t="s">
        <v>120</v>
      </c>
      <c r="J323" s="217"/>
      <c r="K323" s="217"/>
      <c r="L323" s="233">
        <v>80</v>
      </c>
      <c r="M323" s="236" t="s">
        <v>122</v>
      </c>
      <c r="N323" s="233" t="s">
        <v>224</v>
      </c>
      <c r="O323" s="242" t="s">
        <v>806</v>
      </c>
      <c r="P323" s="217" t="s">
        <v>125</v>
      </c>
      <c r="Q323" s="237">
        <v>230000000</v>
      </c>
      <c r="R323" s="233" t="s">
        <v>225</v>
      </c>
      <c r="S323" s="217"/>
      <c r="T323" s="233" t="s">
        <v>167</v>
      </c>
      <c r="U323" s="217"/>
      <c r="V323" s="233"/>
      <c r="W323" s="238">
        <v>0</v>
      </c>
      <c r="X323" s="238">
        <v>90</v>
      </c>
      <c r="Y323" s="238">
        <v>10</v>
      </c>
      <c r="Z323" s="217"/>
      <c r="AA323" s="235" t="s">
        <v>138</v>
      </c>
      <c r="AB323" s="239"/>
      <c r="AC323" s="239"/>
      <c r="AD323" s="239">
        <v>32400000</v>
      </c>
      <c r="AE323" s="239">
        <v>36288000</v>
      </c>
      <c r="AF323" s="239"/>
      <c r="AG323" s="239"/>
      <c r="AH323" s="239">
        <v>64800000</v>
      </c>
      <c r="AI323" s="239">
        <v>72576000</v>
      </c>
      <c r="AJ323" s="239"/>
      <c r="AK323" s="239"/>
      <c r="AL323" s="239">
        <v>64800000</v>
      </c>
      <c r="AM323" s="239">
        <v>72576000</v>
      </c>
      <c r="AN323" s="239"/>
      <c r="AO323" s="239"/>
      <c r="AP323" s="239">
        <v>64800000</v>
      </c>
      <c r="AQ323" s="239">
        <v>72576000</v>
      </c>
      <c r="AR323" s="239"/>
      <c r="AS323" s="239"/>
      <c r="AT323" s="239">
        <v>64800000</v>
      </c>
      <c r="AU323" s="239">
        <v>72576000</v>
      </c>
      <c r="AV323" s="239"/>
      <c r="AW323" s="239">
        <v>0</v>
      </c>
      <c r="AX323" s="239">
        <v>0</v>
      </c>
      <c r="AY323" s="217" t="s">
        <v>129</v>
      </c>
      <c r="AZ323" s="233" t="s">
        <v>780</v>
      </c>
      <c r="BA323" s="233" t="s">
        <v>781</v>
      </c>
      <c r="BB323" s="217"/>
      <c r="BC323" s="217"/>
      <c r="BD323" s="217"/>
      <c r="BE323" s="217"/>
      <c r="BF323" s="217"/>
      <c r="BG323" s="235"/>
      <c r="BH323" s="235"/>
      <c r="BI323" s="235"/>
      <c r="BJ323" s="241"/>
      <c r="BK323" s="241" t="s">
        <v>827</v>
      </c>
    </row>
    <row r="324" spans="1:63" s="162" customFormat="1" ht="12.95" customHeight="1" x14ac:dyDescent="0.25">
      <c r="A324" s="242" t="s">
        <v>217</v>
      </c>
      <c r="B324" s="217"/>
      <c r="C324" s="232" t="s">
        <v>847</v>
      </c>
      <c r="D324" s="217"/>
      <c r="E324" s="217"/>
      <c r="F324" s="233" t="s">
        <v>519</v>
      </c>
      <c r="G324" s="234" t="s">
        <v>520</v>
      </c>
      <c r="H324" s="234" t="s">
        <v>520</v>
      </c>
      <c r="I324" s="235" t="s">
        <v>120</v>
      </c>
      <c r="J324" s="217"/>
      <c r="K324" s="217"/>
      <c r="L324" s="233">
        <v>80</v>
      </c>
      <c r="M324" s="236" t="s">
        <v>122</v>
      </c>
      <c r="N324" s="233" t="s">
        <v>224</v>
      </c>
      <c r="O324" s="233" t="s">
        <v>840</v>
      </c>
      <c r="P324" s="217" t="s">
        <v>125</v>
      </c>
      <c r="Q324" s="237">
        <v>230000000</v>
      </c>
      <c r="R324" s="233" t="s">
        <v>225</v>
      </c>
      <c r="S324" s="217"/>
      <c r="T324" s="233" t="s">
        <v>167</v>
      </c>
      <c r="U324" s="217"/>
      <c r="V324" s="233"/>
      <c r="W324" s="238">
        <v>0</v>
      </c>
      <c r="X324" s="238">
        <v>90</v>
      </c>
      <c r="Y324" s="238">
        <v>10</v>
      </c>
      <c r="Z324" s="217"/>
      <c r="AA324" s="235" t="s">
        <v>138</v>
      </c>
      <c r="AB324" s="239"/>
      <c r="AC324" s="239"/>
      <c r="AD324" s="239">
        <v>32400000</v>
      </c>
      <c r="AE324" s="239">
        <v>36288000</v>
      </c>
      <c r="AF324" s="239"/>
      <c r="AG324" s="239"/>
      <c r="AH324" s="239">
        <v>64800000</v>
      </c>
      <c r="AI324" s="239">
        <v>72576000</v>
      </c>
      <c r="AJ324" s="239"/>
      <c r="AK324" s="239"/>
      <c r="AL324" s="239">
        <v>64800000</v>
      </c>
      <c r="AM324" s="239">
        <v>72576000</v>
      </c>
      <c r="AN324" s="239"/>
      <c r="AO324" s="239"/>
      <c r="AP324" s="239">
        <v>64800000</v>
      </c>
      <c r="AQ324" s="239">
        <v>72576000</v>
      </c>
      <c r="AR324" s="239"/>
      <c r="AS324" s="239"/>
      <c r="AT324" s="239">
        <v>64800000</v>
      </c>
      <c r="AU324" s="239">
        <v>72576000</v>
      </c>
      <c r="AV324" s="239"/>
      <c r="AW324" s="239">
        <v>291600000</v>
      </c>
      <c r="AX324" s="239">
        <v>326592000.00000006</v>
      </c>
      <c r="AY324" s="217" t="s">
        <v>129</v>
      </c>
      <c r="AZ324" s="233" t="s">
        <v>780</v>
      </c>
      <c r="BA324" s="233" t="s">
        <v>781</v>
      </c>
      <c r="BB324" s="217"/>
      <c r="BC324" s="217"/>
      <c r="BD324" s="217"/>
      <c r="BE324" s="217"/>
      <c r="BF324" s="217"/>
      <c r="BG324" s="235"/>
      <c r="BH324" s="235"/>
      <c r="BI324" s="235"/>
      <c r="BJ324" s="241"/>
      <c r="BK324" s="241" t="s">
        <v>827</v>
      </c>
    </row>
    <row r="325" spans="1:63" s="187" customFormat="1" ht="12.95" customHeight="1" x14ac:dyDescent="0.25">
      <c r="A325" s="1" t="s">
        <v>217</v>
      </c>
      <c r="B325" s="1"/>
      <c r="C325" s="174" t="s">
        <v>788</v>
      </c>
      <c r="D325" s="1"/>
      <c r="E325" s="1"/>
      <c r="F325" s="2" t="s">
        <v>519</v>
      </c>
      <c r="G325" s="3" t="s">
        <v>520</v>
      </c>
      <c r="H325" s="3" t="s">
        <v>520</v>
      </c>
      <c r="I325" s="4" t="s">
        <v>120</v>
      </c>
      <c r="J325" s="1"/>
      <c r="K325" s="1"/>
      <c r="L325" s="2">
        <v>80</v>
      </c>
      <c r="M325" s="5" t="s">
        <v>122</v>
      </c>
      <c r="N325" s="2" t="s">
        <v>224</v>
      </c>
      <c r="O325" s="1" t="s">
        <v>398</v>
      </c>
      <c r="P325" s="1" t="s">
        <v>125</v>
      </c>
      <c r="Q325" s="9">
        <v>230000000</v>
      </c>
      <c r="R325" s="2" t="s">
        <v>231</v>
      </c>
      <c r="S325" s="1"/>
      <c r="T325" s="2" t="s">
        <v>167</v>
      </c>
      <c r="U325" s="1"/>
      <c r="V325" s="2"/>
      <c r="W325" s="16">
        <v>0</v>
      </c>
      <c r="X325" s="16">
        <v>90</v>
      </c>
      <c r="Y325" s="16">
        <v>10</v>
      </c>
      <c r="Z325" s="1"/>
      <c r="AA325" s="4" t="s">
        <v>138</v>
      </c>
      <c r="AB325" s="71"/>
      <c r="AC325" s="71"/>
      <c r="AD325" s="71">
        <v>32400000</v>
      </c>
      <c r="AE325" s="71">
        <f t="shared" si="229"/>
        <v>36288000</v>
      </c>
      <c r="AF325" s="71"/>
      <c r="AG325" s="71"/>
      <c r="AH325" s="71">
        <v>64800000</v>
      </c>
      <c r="AI325" s="71">
        <f t="shared" si="225"/>
        <v>72576000</v>
      </c>
      <c r="AJ325" s="71"/>
      <c r="AK325" s="71"/>
      <c r="AL325" s="71">
        <v>64800000</v>
      </c>
      <c r="AM325" s="71">
        <f t="shared" si="226"/>
        <v>72576000</v>
      </c>
      <c r="AN325" s="71"/>
      <c r="AO325" s="71"/>
      <c r="AP325" s="71">
        <v>64800000</v>
      </c>
      <c r="AQ325" s="71">
        <f t="shared" si="227"/>
        <v>72576000</v>
      </c>
      <c r="AR325" s="71"/>
      <c r="AS325" s="71"/>
      <c r="AT325" s="71">
        <v>64800000</v>
      </c>
      <c r="AU325" s="71">
        <f t="shared" si="228"/>
        <v>72576000</v>
      </c>
      <c r="AV325" s="71"/>
      <c r="AW325" s="42">
        <v>0</v>
      </c>
      <c r="AX325" s="42">
        <f t="shared" ref="AX325" si="231">AW325*1.12</f>
        <v>0</v>
      </c>
      <c r="AY325" s="1" t="s">
        <v>129</v>
      </c>
      <c r="AZ325" s="2" t="s">
        <v>782</v>
      </c>
      <c r="BA325" s="2" t="s">
        <v>783</v>
      </c>
      <c r="BB325" s="1"/>
      <c r="BC325" s="1"/>
      <c r="BD325" s="1"/>
      <c r="BE325" s="1"/>
      <c r="BF325" s="1"/>
      <c r="BG325" s="4"/>
      <c r="BH325" s="4"/>
      <c r="BI325" s="4"/>
      <c r="BJ325" s="32"/>
      <c r="BK325" s="32" t="s">
        <v>403</v>
      </c>
    </row>
    <row r="326" spans="1:63" s="162" customFormat="1" ht="12.95" customHeight="1" x14ac:dyDescent="0.25">
      <c r="A326" s="217" t="s">
        <v>217</v>
      </c>
      <c r="B326" s="217"/>
      <c r="C326" s="232" t="s">
        <v>815</v>
      </c>
      <c r="D326" s="217"/>
      <c r="E326" s="217"/>
      <c r="F326" s="233" t="s">
        <v>519</v>
      </c>
      <c r="G326" s="234" t="s">
        <v>520</v>
      </c>
      <c r="H326" s="234" t="s">
        <v>520</v>
      </c>
      <c r="I326" s="235" t="s">
        <v>120</v>
      </c>
      <c r="J326" s="217"/>
      <c r="K326" s="217"/>
      <c r="L326" s="233">
        <v>80</v>
      </c>
      <c r="M326" s="236" t="s">
        <v>122</v>
      </c>
      <c r="N326" s="233" t="s">
        <v>224</v>
      </c>
      <c r="O326" s="217" t="s">
        <v>694</v>
      </c>
      <c r="P326" s="217" t="s">
        <v>125</v>
      </c>
      <c r="Q326" s="237">
        <v>230000000</v>
      </c>
      <c r="R326" s="233" t="s">
        <v>231</v>
      </c>
      <c r="S326" s="217"/>
      <c r="T326" s="233" t="s">
        <v>167</v>
      </c>
      <c r="U326" s="217"/>
      <c r="V326" s="233"/>
      <c r="W326" s="238">
        <v>0</v>
      </c>
      <c r="X326" s="238">
        <v>90</v>
      </c>
      <c r="Y326" s="238">
        <v>10</v>
      </c>
      <c r="Z326" s="217"/>
      <c r="AA326" s="235" t="s">
        <v>138</v>
      </c>
      <c r="AB326" s="239"/>
      <c r="AC326" s="239"/>
      <c r="AD326" s="239">
        <v>32400000</v>
      </c>
      <c r="AE326" s="239">
        <f t="shared" si="229"/>
        <v>36288000</v>
      </c>
      <c r="AF326" s="239"/>
      <c r="AG326" s="239"/>
      <c r="AH326" s="239">
        <v>64800000</v>
      </c>
      <c r="AI326" s="239">
        <f t="shared" si="225"/>
        <v>72576000</v>
      </c>
      <c r="AJ326" s="239"/>
      <c r="AK326" s="239"/>
      <c r="AL326" s="239">
        <v>64800000</v>
      </c>
      <c r="AM326" s="239">
        <f t="shared" si="226"/>
        <v>72576000</v>
      </c>
      <c r="AN326" s="239"/>
      <c r="AO326" s="239"/>
      <c r="AP326" s="239">
        <v>64800000</v>
      </c>
      <c r="AQ326" s="239">
        <f t="shared" si="227"/>
        <v>72576000</v>
      </c>
      <c r="AR326" s="239"/>
      <c r="AS326" s="239"/>
      <c r="AT326" s="239">
        <v>64800000</v>
      </c>
      <c r="AU326" s="239">
        <f t="shared" si="228"/>
        <v>72576000</v>
      </c>
      <c r="AV326" s="239"/>
      <c r="AW326" s="240">
        <v>0</v>
      </c>
      <c r="AX326" s="240">
        <f t="shared" si="206"/>
        <v>0</v>
      </c>
      <c r="AY326" s="217" t="s">
        <v>129</v>
      </c>
      <c r="AZ326" s="233" t="s">
        <v>782</v>
      </c>
      <c r="BA326" s="233" t="s">
        <v>783</v>
      </c>
      <c r="BB326" s="217"/>
      <c r="BC326" s="217"/>
      <c r="BD326" s="217"/>
      <c r="BE326" s="217"/>
      <c r="BF326" s="217"/>
      <c r="BG326" s="235"/>
      <c r="BH326" s="235"/>
      <c r="BI326" s="235"/>
      <c r="BJ326" s="241"/>
      <c r="BK326" s="241"/>
    </row>
    <row r="327" spans="1:63" s="162" customFormat="1" ht="12.95" customHeight="1" x14ac:dyDescent="0.25">
      <c r="A327" s="242" t="s">
        <v>217</v>
      </c>
      <c r="B327" s="217"/>
      <c r="C327" s="232" t="s">
        <v>815</v>
      </c>
      <c r="D327" s="217"/>
      <c r="E327" s="217"/>
      <c r="F327" s="233" t="s">
        <v>519</v>
      </c>
      <c r="G327" s="234" t="s">
        <v>520</v>
      </c>
      <c r="H327" s="234" t="s">
        <v>520</v>
      </c>
      <c r="I327" s="235" t="s">
        <v>120</v>
      </c>
      <c r="J327" s="217"/>
      <c r="K327" s="217"/>
      <c r="L327" s="233">
        <v>80</v>
      </c>
      <c r="M327" s="236" t="s">
        <v>122</v>
      </c>
      <c r="N327" s="233" t="s">
        <v>224</v>
      </c>
      <c r="O327" s="242" t="s">
        <v>806</v>
      </c>
      <c r="P327" s="217" t="s">
        <v>125</v>
      </c>
      <c r="Q327" s="237">
        <v>230000000</v>
      </c>
      <c r="R327" s="233" t="s">
        <v>231</v>
      </c>
      <c r="S327" s="217"/>
      <c r="T327" s="233" t="s">
        <v>167</v>
      </c>
      <c r="U327" s="217"/>
      <c r="V327" s="233"/>
      <c r="W327" s="238">
        <v>0</v>
      </c>
      <c r="X327" s="238">
        <v>90</v>
      </c>
      <c r="Y327" s="238">
        <v>10</v>
      </c>
      <c r="Z327" s="217"/>
      <c r="AA327" s="235" t="s">
        <v>138</v>
      </c>
      <c r="AB327" s="239"/>
      <c r="AC327" s="239"/>
      <c r="AD327" s="239">
        <v>32400000</v>
      </c>
      <c r="AE327" s="239">
        <v>36288000</v>
      </c>
      <c r="AF327" s="239"/>
      <c r="AG327" s="239"/>
      <c r="AH327" s="239">
        <v>64800000</v>
      </c>
      <c r="AI327" s="239">
        <v>72576000</v>
      </c>
      <c r="AJ327" s="239"/>
      <c r="AK327" s="239"/>
      <c r="AL327" s="239">
        <v>64800000</v>
      </c>
      <c r="AM327" s="239">
        <v>72576000</v>
      </c>
      <c r="AN327" s="239"/>
      <c r="AO327" s="239"/>
      <c r="AP327" s="239">
        <v>64800000</v>
      </c>
      <c r="AQ327" s="239">
        <v>72576000</v>
      </c>
      <c r="AR327" s="239"/>
      <c r="AS327" s="239"/>
      <c r="AT327" s="239">
        <v>64800000</v>
      </c>
      <c r="AU327" s="239">
        <v>72576000</v>
      </c>
      <c r="AV327" s="239"/>
      <c r="AW327" s="239">
        <v>0</v>
      </c>
      <c r="AX327" s="239">
        <v>0</v>
      </c>
      <c r="AY327" s="217" t="s">
        <v>129</v>
      </c>
      <c r="AZ327" s="233" t="s">
        <v>782</v>
      </c>
      <c r="BA327" s="233" t="s">
        <v>783</v>
      </c>
      <c r="BB327" s="217"/>
      <c r="BC327" s="217"/>
      <c r="BD327" s="217"/>
      <c r="BE327" s="217"/>
      <c r="BF327" s="217"/>
      <c r="BG327" s="235"/>
      <c r="BH327" s="235"/>
      <c r="BI327" s="235"/>
      <c r="BJ327" s="241"/>
      <c r="BK327" s="241" t="s">
        <v>827</v>
      </c>
    </row>
    <row r="328" spans="1:63" s="162" customFormat="1" ht="12.95" customHeight="1" x14ac:dyDescent="0.25">
      <c r="A328" s="242" t="s">
        <v>217</v>
      </c>
      <c r="B328" s="217"/>
      <c r="C328" s="232" t="s">
        <v>848</v>
      </c>
      <c r="D328" s="217"/>
      <c r="E328" s="217"/>
      <c r="F328" s="233" t="s">
        <v>519</v>
      </c>
      <c r="G328" s="234" t="s">
        <v>520</v>
      </c>
      <c r="H328" s="234" t="s">
        <v>520</v>
      </c>
      <c r="I328" s="235" t="s">
        <v>120</v>
      </c>
      <c r="J328" s="217"/>
      <c r="K328" s="217"/>
      <c r="L328" s="233">
        <v>80</v>
      </c>
      <c r="M328" s="236" t="s">
        <v>122</v>
      </c>
      <c r="N328" s="233" t="s">
        <v>224</v>
      </c>
      <c r="O328" s="233" t="s">
        <v>840</v>
      </c>
      <c r="P328" s="217" t="s">
        <v>125</v>
      </c>
      <c r="Q328" s="237">
        <v>230000000</v>
      </c>
      <c r="R328" s="233" t="s">
        <v>231</v>
      </c>
      <c r="S328" s="217"/>
      <c r="T328" s="233" t="s">
        <v>167</v>
      </c>
      <c r="U328" s="217"/>
      <c r="V328" s="233"/>
      <c r="W328" s="238">
        <v>0</v>
      </c>
      <c r="X328" s="238">
        <v>90</v>
      </c>
      <c r="Y328" s="238">
        <v>10</v>
      </c>
      <c r="Z328" s="217"/>
      <c r="AA328" s="235" t="s">
        <v>138</v>
      </c>
      <c r="AB328" s="239"/>
      <c r="AC328" s="239"/>
      <c r="AD328" s="239">
        <v>32400000</v>
      </c>
      <c r="AE328" s="239">
        <v>36288000</v>
      </c>
      <c r="AF328" s="239"/>
      <c r="AG328" s="239"/>
      <c r="AH328" s="239">
        <v>64800000</v>
      </c>
      <c r="AI328" s="239">
        <v>72576000</v>
      </c>
      <c r="AJ328" s="239"/>
      <c r="AK328" s="239"/>
      <c r="AL328" s="239">
        <v>64800000</v>
      </c>
      <c r="AM328" s="239">
        <v>72576000</v>
      </c>
      <c r="AN328" s="239"/>
      <c r="AO328" s="239"/>
      <c r="AP328" s="239">
        <v>64800000</v>
      </c>
      <c r="AQ328" s="239">
        <v>72576000</v>
      </c>
      <c r="AR328" s="239"/>
      <c r="AS328" s="239"/>
      <c r="AT328" s="239">
        <v>64800000</v>
      </c>
      <c r="AU328" s="239">
        <v>72576000</v>
      </c>
      <c r="AV328" s="239"/>
      <c r="AW328" s="239">
        <v>291600000</v>
      </c>
      <c r="AX328" s="239">
        <v>326592000.00000006</v>
      </c>
      <c r="AY328" s="217" t="s">
        <v>129</v>
      </c>
      <c r="AZ328" s="233" t="s">
        <v>782</v>
      </c>
      <c r="BA328" s="233" t="s">
        <v>783</v>
      </c>
      <c r="BB328" s="217"/>
      <c r="BC328" s="217"/>
      <c r="BD328" s="217"/>
      <c r="BE328" s="217"/>
      <c r="BF328" s="217"/>
      <c r="BG328" s="235"/>
      <c r="BH328" s="235"/>
      <c r="BI328" s="235"/>
      <c r="BJ328" s="241"/>
      <c r="BK328" s="241" t="s">
        <v>827</v>
      </c>
    </row>
    <row r="329" spans="1:63" s="187" customFormat="1" ht="12.95" customHeight="1" x14ac:dyDescent="0.25">
      <c r="A329" s="1" t="s">
        <v>217</v>
      </c>
      <c r="B329" s="1"/>
      <c r="C329" s="174" t="s">
        <v>789</v>
      </c>
      <c r="D329" s="1"/>
      <c r="E329" s="1"/>
      <c r="F329" s="2" t="s">
        <v>519</v>
      </c>
      <c r="G329" s="3" t="s">
        <v>520</v>
      </c>
      <c r="H329" s="3" t="s">
        <v>520</v>
      </c>
      <c r="I329" s="4" t="s">
        <v>120</v>
      </c>
      <c r="J329" s="1"/>
      <c r="K329" s="1"/>
      <c r="L329" s="2">
        <v>80</v>
      </c>
      <c r="M329" s="5" t="s">
        <v>122</v>
      </c>
      <c r="N329" s="2" t="s">
        <v>224</v>
      </c>
      <c r="O329" s="1" t="s">
        <v>398</v>
      </c>
      <c r="P329" s="1" t="s">
        <v>125</v>
      </c>
      <c r="Q329" s="9">
        <v>230000000</v>
      </c>
      <c r="R329" s="2" t="s">
        <v>511</v>
      </c>
      <c r="S329" s="1"/>
      <c r="T329" s="2" t="s">
        <v>167</v>
      </c>
      <c r="U329" s="1"/>
      <c r="V329" s="2"/>
      <c r="W329" s="16">
        <v>0</v>
      </c>
      <c r="X329" s="16">
        <v>90</v>
      </c>
      <c r="Y329" s="16">
        <v>10</v>
      </c>
      <c r="Z329" s="1"/>
      <c r="AA329" s="4" t="s">
        <v>138</v>
      </c>
      <c r="AB329" s="71"/>
      <c r="AC329" s="71"/>
      <c r="AD329" s="71">
        <v>32400000</v>
      </c>
      <c r="AE329" s="71">
        <f t="shared" si="229"/>
        <v>36288000</v>
      </c>
      <c r="AF329" s="71"/>
      <c r="AG329" s="71"/>
      <c r="AH329" s="71">
        <v>64800000</v>
      </c>
      <c r="AI329" s="71">
        <f t="shared" si="225"/>
        <v>72576000</v>
      </c>
      <c r="AJ329" s="71"/>
      <c r="AK329" s="71"/>
      <c r="AL329" s="71">
        <v>64800000</v>
      </c>
      <c r="AM329" s="71">
        <f t="shared" si="226"/>
        <v>72576000</v>
      </c>
      <c r="AN329" s="71"/>
      <c r="AO329" s="71"/>
      <c r="AP329" s="71">
        <v>64800000</v>
      </c>
      <c r="AQ329" s="71">
        <f t="shared" si="227"/>
        <v>72576000</v>
      </c>
      <c r="AR329" s="71"/>
      <c r="AS329" s="71"/>
      <c r="AT329" s="71">
        <v>64800000</v>
      </c>
      <c r="AU329" s="71">
        <f t="shared" si="228"/>
        <v>72576000</v>
      </c>
      <c r="AV329" s="71"/>
      <c r="AW329" s="42">
        <v>0</v>
      </c>
      <c r="AX329" s="42">
        <f t="shared" ref="AX329" si="232">AW329*1.12</f>
        <v>0</v>
      </c>
      <c r="AY329" s="1" t="s">
        <v>129</v>
      </c>
      <c r="AZ329" s="2" t="s">
        <v>784</v>
      </c>
      <c r="BA329" s="2" t="s">
        <v>785</v>
      </c>
      <c r="BB329" s="1"/>
      <c r="BC329" s="1"/>
      <c r="BD329" s="1"/>
      <c r="BE329" s="1"/>
      <c r="BF329" s="1"/>
      <c r="BG329" s="4"/>
      <c r="BH329" s="4"/>
      <c r="BI329" s="4"/>
      <c r="BJ329" s="32"/>
      <c r="BK329" s="32" t="s">
        <v>403</v>
      </c>
    </row>
    <row r="330" spans="1:63" s="162" customFormat="1" ht="12.95" customHeight="1" x14ac:dyDescent="0.25">
      <c r="A330" s="217" t="s">
        <v>217</v>
      </c>
      <c r="B330" s="217"/>
      <c r="C330" s="232" t="s">
        <v>816</v>
      </c>
      <c r="D330" s="217"/>
      <c r="E330" s="217"/>
      <c r="F330" s="233" t="s">
        <v>519</v>
      </c>
      <c r="G330" s="234" t="s">
        <v>520</v>
      </c>
      <c r="H330" s="234" t="s">
        <v>520</v>
      </c>
      <c r="I330" s="235" t="s">
        <v>120</v>
      </c>
      <c r="J330" s="217"/>
      <c r="K330" s="217"/>
      <c r="L330" s="233">
        <v>80</v>
      </c>
      <c r="M330" s="236" t="s">
        <v>122</v>
      </c>
      <c r="N330" s="233" t="s">
        <v>224</v>
      </c>
      <c r="O330" s="217" t="s">
        <v>694</v>
      </c>
      <c r="P330" s="217" t="s">
        <v>125</v>
      </c>
      <c r="Q330" s="237">
        <v>230000000</v>
      </c>
      <c r="R330" s="233" t="s">
        <v>511</v>
      </c>
      <c r="S330" s="217"/>
      <c r="T330" s="233" t="s">
        <v>167</v>
      </c>
      <c r="U330" s="217"/>
      <c r="V330" s="233"/>
      <c r="W330" s="238">
        <v>0</v>
      </c>
      <c r="X330" s="238">
        <v>90</v>
      </c>
      <c r="Y330" s="238">
        <v>10</v>
      </c>
      <c r="Z330" s="217"/>
      <c r="AA330" s="235" t="s">
        <v>138</v>
      </c>
      <c r="AB330" s="239"/>
      <c r="AC330" s="239"/>
      <c r="AD330" s="239">
        <v>32400000</v>
      </c>
      <c r="AE330" s="239">
        <f t="shared" si="229"/>
        <v>36288000</v>
      </c>
      <c r="AF330" s="239"/>
      <c r="AG330" s="239"/>
      <c r="AH330" s="239">
        <v>64800000</v>
      </c>
      <c r="AI330" s="239">
        <f t="shared" si="225"/>
        <v>72576000</v>
      </c>
      <c r="AJ330" s="239"/>
      <c r="AK330" s="239"/>
      <c r="AL330" s="239">
        <v>64800000</v>
      </c>
      <c r="AM330" s="239">
        <f t="shared" si="226"/>
        <v>72576000</v>
      </c>
      <c r="AN330" s="239"/>
      <c r="AO330" s="239"/>
      <c r="AP330" s="239">
        <v>64800000</v>
      </c>
      <c r="AQ330" s="239">
        <f t="shared" si="227"/>
        <v>72576000</v>
      </c>
      <c r="AR330" s="239"/>
      <c r="AS330" s="239"/>
      <c r="AT330" s="239">
        <v>64800000</v>
      </c>
      <c r="AU330" s="239">
        <f t="shared" si="228"/>
        <v>72576000</v>
      </c>
      <c r="AV330" s="239"/>
      <c r="AW330" s="240">
        <v>0</v>
      </c>
      <c r="AX330" s="240">
        <f t="shared" si="206"/>
        <v>0</v>
      </c>
      <c r="AY330" s="217" t="s">
        <v>129</v>
      </c>
      <c r="AZ330" s="233" t="s">
        <v>784</v>
      </c>
      <c r="BA330" s="233" t="s">
        <v>785</v>
      </c>
      <c r="BB330" s="217"/>
      <c r="BC330" s="217"/>
      <c r="BD330" s="217"/>
      <c r="BE330" s="217"/>
      <c r="BF330" s="217"/>
      <c r="BG330" s="235"/>
      <c r="BH330" s="235"/>
      <c r="BI330" s="235"/>
      <c r="BJ330" s="241"/>
      <c r="BK330" s="241"/>
    </row>
    <row r="331" spans="1:63" s="162" customFormat="1" ht="12.95" customHeight="1" x14ac:dyDescent="0.25">
      <c r="A331" s="242" t="s">
        <v>217</v>
      </c>
      <c r="B331" s="217"/>
      <c r="C331" s="232" t="s">
        <v>816</v>
      </c>
      <c r="D331" s="217"/>
      <c r="E331" s="217"/>
      <c r="F331" s="233" t="s">
        <v>519</v>
      </c>
      <c r="G331" s="234" t="s">
        <v>520</v>
      </c>
      <c r="H331" s="234" t="s">
        <v>520</v>
      </c>
      <c r="I331" s="235" t="s">
        <v>120</v>
      </c>
      <c r="J331" s="217"/>
      <c r="K331" s="217"/>
      <c r="L331" s="233">
        <v>80</v>
      </c>
      <c r="M331" s="236" t="s">
        <v>122</v>
      </c>
      <c r="N331" s="233" t="s">
        <v>224</v>
      </c>
      <c r="O331" s="242" t="s">
        <v>806</v>
      </c>
      <c r="P331" s="217" t="s">
        <v>125</v>
      </c>
      <c r="Q331" s="237">
        <v>230000000</v>
      </c>
      <c r="R331" s="233" t="s">
        <v>511</v>
      </c>
      <c r="S331" s="217"/>
      <c r="T331" s="233" t="s">
        <v>167</v>
      </c>
      <c r="U331" s="217"/>
      <c r="V331" s="233"/>
      <c r="W331" s="238">
        <v>0</v>
      </c>
      <c r="X331" s="238">
        <v>90</v>
      </c>
      <c r="Y331" s="238">
        <v>10</v>
      </c>
      <c r="Z331" s="217"/>
      <c r="AA331" s="235" t="s">
        <v>138</v>
      </c>
      <c r="AB331" s="239"/>
      <c r="AC331" s="239"/>
      <c r="AD331" s="239">
        <v>32400000</v>
      </c>
      <c r="AE331" s="239">
        <v>36288000</v>
      </c>
      <c r="AF331" s="239"/>
      <c r="AG331" s="239"/>
      <c r="AH331" s="239">
        <v>64800000</v>
      </c>
      <c r="AI331" s="239">
        <v>72576000</v>
      </c>
      <c r="AJ331" s="239"/>
      <c r="AK331" s="239"/>
      <c r="AL331" s="239">
        <v>64800000</v>
      </c>
      <c r="AM331" s="239">
        <v>72576000</v>
      </c>
      <c r="AN331" s="239"/>
      <c r="AO331" s="239"/>
      <c r="AP331" s="239">
        <v>64800000</v>
      </c>
      <c r="AQ331" s="239">
        <v>72576000</v>
      </c>
      <c r="AR331" s="239"/>
      <c r="AS331" s="239"/>
      <c r="AT331" s="239">
        <v>64800000</v>
      </c>
      <c r="AU331" s="239">
        <v>72576000</v>
      </c>
      <c r="AV331" s="239"/>
      <c r="AW331" s="239">
        <v>0</v>
      </c>
      <c r="AX331" s="239">
        <v>0</v>
      </c>
      <c r="AY331" s="217" t="s">
        <v>129</v>
      </c>
      <c r="AZ331" s="233" t="s">
        <v>784</v>
      </c>
      <c r="BA331" s="233" t="s">
        <v>785</v>
      </c>
      <c r="BB331" s="217"/>
      <c r="BC331" s="217"/>
      <c r="BD331" s="217"/>
      <c r="BE331" s="217"/>
      <c r="BF331" s="217"/>
      <c r="BG331" s="235"/>
      <c r="BH331" s="235"/>
      <c r="BI331" s="235"/>
      <c r="BJ331" s="241"/>
      <c r="BK331" s="241" t="s">
        <v>827</v>
      </c>
    </row>
    <row r="332" spans="1:63" s="162" customFormat="1" ht="12.95" customHeight="1" x14ac:dyDescent="0.25">
      <c r="A332" s="242" t="s">
        <v>217</v>
      </c>
      <c r="B332" s="217"/>
      <c r="C332" s="232" t="s">
        <v>849</v>
      </c>
      <c r="D332" s="217"/>
      <c r="E332" s="217"/>
      <c r="F332" s="233" t="s">
        <v>519</v>
      </c>
      <c r="G332" s="234" t="s">
        <v>520</v>
      </c>
      <c r="H332" s="234" t="s">
        <v>520</v>
      </c>
      <c r="I332" s="235" t="s">
        <v>120</v>
      </c>
      <c r="J332" s="217"/>
      <c r="K332" s="217"/>
      <c r="L332" s="233">
        <v>80</v>
      </c>
      <c r="M332" s="236" t="s">
        <v>122</v>
      </c>
      <c r="N332" s="233" t="s">
        <v>224</v>
      </c>
      <c r="O332" s="233" t="s">
        <v>840</v>
      </c>
      <c r="P332" s="217" t="s">
        <v>125</v>
      </c>
      <c r="Q332" s="237">
        <v>230000000</v>
      </c>
      <c r="R332" s="233" t="s">
        <v>511</v>
      </c>
      <c r="S332" s="217"/>
      <c r="T332" s="233" t="s">
        <v>167</v>
      </c>
      <c r="U332" s="217"/>
      <c r="V332" s="233"/>
      <c r="W332" s="238">
        <v>0</v>
      </c>
      <c r="X332" s="238">
        <v>90</v>
      </c>
      <c r="Y332" s="238">
        <v>10</v>
      </c>
      <c r="Z332" s="217"/>
      <c r="AA332" s="235" t="s">
        <v>138</v>
      </c>
      <c r="AB332" s="239"/>
      <c r="AC332" s="239"/>
      <c r="AD332" s="239">
        <v>32400000</v>
      </c>
      <c r="AE332" s="239">
        <v>36288000</v>
      </c>
      <c r="AF332" s="239"/>
      <c r="AG332" s="239"/>
      <c r="AH332" s="239">
        <v>64800000</v>
      </c>
      <c r="AI332" s="239">
        <v>72576000</v>
      </c>
      <c r="AJ332" s="239"/>
      <c r="AK332" s="239"/>
      <c r="AL332" s="239">
        <v>64800000</v>
      </c>
      <c r="AM332" s="239">
        <v>72576000</v>
      </c>
      <c r="AN332" s="239"/>
      <c r="AO332" s="239"/>
      <c r="AP332" s="239">
        <v>64800000</v>
      </c>
      <c r="AQ332" s="239">
        <v>72576000</v>
      </c>
      <c r="AR332" s="239"/>
      <c r="AS332" s="239"/>
      <c r="AT332" s="239">
        <v>64800000</v>
      </c>
      <c r="AU332" s="239">
        <v>72576000</v>
      </c>
      <c r="AV332" s="239"/>
      <c r="AW332" s="239">
        <v>291600000</v>
      </c>
      <c r="AX332" s="239">
        <v>326592000.00000006</v>
      </c>
      <c r="AY332" s="217" t="s">
        <v>129</v>
      </c>
      <c r="AZ332" s="233" t="s">
        <v>784</v>
      </c>
      <c r="BA332" s="233" t="s">
        <v>785</v>
      </c>
      <c r="BB332" s="217"/>
      <c r="BC332" s="217"/>
      <c r="BD332" s="217"/>
      <c r="BE332" s="217"/>
      <c r="BF332" s="217"/>
      <c r="BG332" s="235"/>
      <c r="BH332" s="235"/>
      <c r="BI332" s="235"/>
      <c r="BJ332" s="241"/>
      <c r="BK332" s="241" t="s">
        <v>827</v>
      </c>
    </row>
    <row r="333" spans="1:63" s="165" customFormat="1" ht="12.95" customHeight="1" x14ac:dyDescent="0.25">
      <c r="A333" s="15" t="s">
        <v>150</v>
      </c>
      <c r="B333" s="6"/>
      <c r="C333" s="15" t="s">
        <v>809</v>
      </c>
      <c r="D333" s="15"/>
      <c r="E333" s="15"/>
      <c r="F333" s="200" t="s">
        <v>804</v>
      </c>
      <c r="G333" s="200" t="s">
        <v>805</v>
      </c>
      <c r="H333" s="200" t="s">
        <v>805</v>
      </c>
      <c r="I333" s="12" t="s">
        <v>143</v>
      </c>
      <c r="J333" s="6" t="s">
        <v>149</v>
      </c>
      <c r="K333" s="12"/>
      <c r="L333" s="12">
        <v>100</v>
      </c>
      <c r="M333" s="6">
        <v>230000000</v>
      </c>
      <c r="N333" s="6" t="s">
        <v>137</v>
      </c>
      <c r="O333" s="69" t="s">
        <v>806</v>
      </c>
      <c r="P333" s="6" t="s">
        <v>125</v>
      </c>
      <c r="Q333" s="6" t="s">
        <v>122</v>
      </c>
      <c r="R333" s="6" t="s">
        <v>174</v>
      </c>
      <c r="S333" s="6"/>
      <c r="T333" s="6" t="s">
        <v>127</v>
      </c>
      <c r="U333" s="6"/>
      <c r="V333" s="6"/>
      <c r="W333" s="17">
        <v>100</v>
      </c>
      <c r="X333" s="17">
        <v>0</v>
      </c>
      <c r="Y333" s="17">
        <v>0</v>
      </c>
      <c r="Z333" s="12"/>
      <c r="AA333" s="6" t="s">
        <v>138</v>
      </c>
      <c r="AB333" s="17"/>
      <c r="AC333" s="8"/>
      <c r="AD333" s="71">
        <v>237308230</v>
      </c>
      <c r="AE333" s="71">
        <f>AD333*1.12</f>
        <v>265785217.60000002</v>
      </c>
      <c r="AF333" s="19"/>
      <c r="AG333" s="19"/>
      <c r="AH333" s="71">
        <v>237308230</v>
      </c>
      <c r="AI333" s="71">
        <f>AH333*1.12</f>
        <v>265785217.60000002</v>
      </c>
      <c r="AJ333" s="19"/>
      <c r="AK333" s="19"/>
      <c r="AL333" s="71">
        <v>237308230</v>
      </c>
      <c r="AM333" s="71">
        <f>AL333*1.12</f>
        <v>265785217.60000002</v>
      </c>
      <c r="AN333" s="71"/>
      <c r="AO333" s="19"/>
      <c r="AP333" s="19"/>
      <c r="AQ333" s="19"/>
      <c r="AR333" s="71"/>
      <c r="AS333" s="19"/>
      <c r="AT333" s="19"/>
      <c r="AU333" s="19"/>
      <c r="AV333" s="19"/>
      <c r="AW333" s="41">
        <v>0</v>
      </c>
      <c r="AX333" s="41">
        <f>AW333*1.12</f>
        <v>0</v>
      </c>
      <c r="AY333" s="6" t="s">
        <v>129</v>
      </c>
      <c r="AZ333" s="6" t="s">
        <v>807</v>
      </c>
      <c r="BA333" s="6" t="s">
        <v>808</v>
      </c>
      <c r="BB333" s="6"/>
      <c r="BC333" s="6"/>
      <c r="BD333" s="6"/>
      <c r="BE333" s="6"/>
      <c r="BF333" s="6"/>
      <c r="BG333" s="6"/>
      <c r="BH333" s="6"/>
      <c r="BI333" s="6"/>
      <c r="BJ333" s="6"/>
      <c r="BK333" s="27" t="s">
        <v>403</v>
      </c>
    </row>
    <row r="334" spans="1:63" s="162" customFormat="1" ht="12.95" customHeight="1" x14ac:dyDescent="0.25">
      <c r="A334" s="245" t="s">
        <v>150</v>
      </c>
      <c r="B334" s="222"/>
      <c r="C334" s="276" t="s">
        <v>842</v>
      </c>
      <c r="D334" s="243"/>
      <c r="E334" s="243"/>
      <c r="F334" s="277" t="s">
        <v>804</v>
      </c>
      <c r="G334" s="243" t="s">
        <v>805</v>
      </c>
      <c r="H334" s="243" t="s">
        <v>805</v>
      </c>
      <c r="I334" s="107" t="s">
        <v>143</v>
      </c>
      <c r="J334" s="278" t="s">
        <v>149</v>
      </c>
      <c r="K334" s="272"/>
      <c r="L334" s="243">
        <v>100</v>
      </c>
      <c r="M334" s="243" t="s">
        <v>197</v>
      </c>
      <c r="N334" s="279" t="s">
        <v>843</v>
      </c>
      <c r="O334" s="272" t="s">
        <v>840</v>
      </c>
      <c r="P334" s="243" t="s">
        <v>125</v>
      </c>
      <c r="Q334" s="272" t="s">
        <v>122</v>
      </c>
      <c r="R334" s="243" t="s">
        <v>174</v>
      </c>
      <c r="S334" s="272"/>
      <c r="T334" s="280" t="s">
        <v>127</v>
      </c>
      <c r="U334" s="280"/>
      <c r="V334" s="280"/>
      <c r="W334" s="243">
        <v>30</v>
      </c>
      <c r="X334" s="273">
        <v>0</v>
      </c>
      <c r="Y334" s="281">
        <v>70</v>
      </c>
      <c r="Z334" s="282"/>
      <c r="AA334" s="282" t="s">
        <v>138</v>
      </c>
      <c r="AB334" s="282"/>
      <c r="AC334" s="282"/>
      <c r="AD334" s="282">
        <v>237308230</v>
      </c>
      <c r="AE334" s="282">
        <v>265785217.60000002</v>
      </c>
      <c r="AF334" s="282">
        <v>1</v>
      </c>
      <c r="AG334" s="282"/>
      <c r="AH334" s="282">
        <v>237308230</v>
      </c>
      <c r="AI334" s="282">
        <f>237308230*1.12</f>
        <v>265785217.60000002</v>
      </c>
      <c r="AJ334" s="282">
        <v>1</v>
      </c>
      <c r="AK334" s="282"/>
      <c r="AL334" s="282">
        <v>237308230</v>
      </c>
      <c r="AM334" s="282">
        <f>237308230*1.12</f>
        <v>265785217.60000002</v>
      </c>
      <c r="AN334" s="282"/>
      <c r="AO334" s="282"/>
      <c r="AP334" s="282"/>
      <c r="AQ334" s="282"/>
      <c r="AR334" s="282"/>
      <c r="AS334" s="282"/>
      <c r="AT334" s="282"/>
      <c r="AU334" s="282"/>
      <c r="AV334" s="282"/>
      <c r="AW334" s="282">
        <v>711924690</v>
      </c>
      <c r="AX334" s="283">
        <v>797355652.80000007</v>
      </c>
      <c r="AY334" s="282" t="s">
        <v>203</v>
      </c>
      <c r="AZ334" s="243" t="s">
        <v>807</v>
      </c>
      <c r="BA334" s="272" t="s">
        <v>808</v>
      </c>
      <c r="BB334" s="272"/>
      <c r="BC334" s="243"/>
      <c r="BD334" s="243"/>
      <c r="BE334" s="243"/>
      <c r="BF334" s="243"/>
      <c r="BG334" s="243"/>
      <c r="BH334" s="273"/>
      <c r="BI334" s="273"/>
      <c r="BJ334" s="273"/>
      <c r="BK334" s="241" t="s">
        <v>844</v>
      </c>
    </row>
    <row r="335" spans="1:63" s="162" customFormat="1" ht="12.95" customHeight="1" x14ac:dyDescent="0.25">
      <c r="A335" s="243" t="s">
        <v>169</v>
      </c>
      <c r="B335" s="243"/>
      <c r="C335" s="232" t="s">
        <v>834</v>
      </c>
      <c r="D335" s="217"/>
      <c r="E335" s="217"/>
      <c r="F335" s="234" t="s">
        <v>170</v>
      </c>
      <c r="G335" s="235" t="s">
        <v>171</v>
      </c>
      <c r="H335" s="217" t="s">
        <v>171</v>
      </c>
      <c r="I335" s="217" t="s">
        <v>172</v>
      </c>
      <c r="J335" s="233" t="s">
        <v>358</v>
      </c>
      <c r="K335" s="236"/>
      <c r="L335" s="233">
        <v>100</v>
      </c>
      <c r="M335" s="217">
        <v>230000000</v>
      </c>
      <c r="N335" s="217" t="s">
        <v>165</v>
      </c>
      <c r="O335" s="237" t="s">
        <v>806</v>
      </c>
      <c r="P335" s="233" t="s">
        <v>125</v>
      </c>
      <c r="Q335" s="217">
        <v>230000000</v>
      </c>
      <c r="R335" s="233" t="s">
        <v>174</v>
      </c>
      <c r="S335" s="217"/>
      <c r="T335" s="233"/>
      <c r="U335" s="238" t="s">
        <v>695</v>
      </c>
      <c r="V335" s="238" t="s">
        <v>167</v>
      </c>
      <c r="W335" s="238">
        <v>0</v>
      </c>
      <c r="X335" s="217">
        <v>100</v>
      </c>
      <c r="Y335" s="235">
        <v>0</v>
      </c>
      <c r="Z335" s="239"/>
      <c r="AA335" s="239" t="s">
        <v>138</v>
      </c>
      <c r="AB335" s="239"/>
      <c r="AC335" s="239"/>
      <c r="AD335" s="239"/>
      <c r="AE335" s="239"/>
      <c r="AF335" s="239"/>
      <c r="AG335" s="239"/>
      <c r="AH335" s="239">
        <v>18475721</v>
      </c>
      <c r="AI335" s="239">
        <f>AH335*1.12</f>
        <v>20692807.520000003</v>
      </c>
      <c r="AJ335" s="239"/>
      <c r="AK335" s="239"/>
      <c r="AL335" s="239">
        <v>19214749.84</v>
      </c>
      <c r="AM335" s="239">
        <f>AL335*1.12</f>
        <v>21520519.820800003</v>
      </c>
      <c r="AN335" s="239"/>
      <c r="AO335" s="239"/>
      <c r="AP335" s="239">
        <v>19983339.829999998</v>
      </c>
      <c r="AQ335" s="239">
        <f>AP335*1.12</f>
        <v>22381340.6096</v>
      </c>
      <c r="AR335" s="239"/>
      <c r="AS335" s="239"/>
      <c r="AT335" s="239">
        <v>20782673.43</v>
      </c>
      <c r="AU335" s="239">
        <f>AT335*1.12</f>
        <v>23276594.241600003</v>
      </c>
      <c r="AV335" s="239"/>
      <c r="AW335" s="239">
        <v>0</v>
      </c>
      <c r="AX335" s="239">
        <f>AW335*1.12</f>
        <v>0</v>
      </c>
      <c r="AY335" s="244">
        <v>120240021112</v>
      </c>
      <c r="AZ335" s="239" t="s">
        <v>835</v>
      </c>
      <c r="BA335" s="217" t="s">
        <v>836</v>
      </c>
      <c r="BB335" s="233"/>
      <c r="BC335" s="233"/>
      <c r="BD335" s="217"/>
      <c r="BE335" s="217"/>
      <c r="BF335" s="217"/>
      <c r="BG335" s="217"/>
      <c r="BH335" s="217"/>
      <c r="BI335" s="235"/>
      <c r="BJ335" s="235"/>
      <c r="BK335" s="241" t="s">
        <v>837</v>
      </c>
    </row>
    <row r="336" spans="1:63" ht="12.95" customHeight="1" x14ac:dyDescent="0.25">
      <c r="A336" s="306" t="s">
        <v>169</v>
      </c>
      <c r="B336" s="307"/>
      <c r="C336" s="232" t="s">
        <v>845</v>
      </c>
      <c r="D336" s="28"/>
      <c r="E336" s="1"/>
      <c r="F336" s="2" t="s">
        <v>170</v>
      </c>
      <c r="G336" s="3" t="s">
        <v>171</v>
      </c>
      <c r="H336" s="3" t="s">
        <v>171</v>
      </c>
      <c r="I336" s="4" t="s">
        <v>172</v>
      </c>
      <c r="J336" s="1" t="s">
        <v>358</v>
      </c>
      <c r="K336" s="1"/>
      <c r="L336" s="2">
        <v>100</v>
      </c>
      <c r="M336" s="1">
        <v>230000000</v>
      </c>
      <c r="N336" s="1" t="s">
        <v>165</v>
      </c>
      <c r="O336" s="233" t="s">
        <v>840</v>
      </c>
      <c r="P336" s="1" t="s">
        <v>125</v>
      </c>
      <c r="Q336" s="1">
        <v>230000000</v>
      </c>
      <c r="R336" s="1" t="s">
        <v>174</v>
      </c>
      <c r="S336" s="1"/>
      <c r="T336" s="1"/>
      <c r="U336" s="1" t="s">
        <v>695</v>
      </c>
      <c r="V336" s="1" t="s">
        <v>167</v>
      </c>
      <c r="W336" s="1">
        <v>0</v>
      </c>
      <c r="X336" s="1">
        <v>100</v>
      </c>
      <c r="Y336" s="1">
        <v>0</v>
      </c>
      <c r="Z336" s="1"/>
      <c r="AA336" s="4" t="s">
        <v>138</v>
      </c>
      <c r="AB336" s="21"/>
      <c r="AC336" s="18"/>
      <c r="AD336" s="21"/>
      <c r="AE336" s="40"/>
      <c r="AF336" s="18"/>
      <c r="AG336" s="18"/>
      <c r="AH336" s="18">
        <v>18475721</v>
      </c>
      <c r="AI336" s="40">
        <v>20692807.520000003</v>
      </c>
      <c r="AJ336" s="18"/>
      <c r="AK336" s="18"/>
      <c r="AL336" s="18">
        <v>19214749.84</v>
      </c>
      <c r="AM336" s="40">
        <v>21520519.820800003</v>
      </c>
      <c r="AN336" s="71"/>
      <c r="AO336" s="71"/>
      <c r="AP336" s="71">
        <v>19983339.829999998</v>
      </c>
      <c r="AQ336" s="71">
        <v>22381340.6096</v>
      </c>
      <c r="AR336" s="71"/>
      <c r="AS336" s="71"/>
      <c r="AT336" s="71">
        <v>20782673.43</v>
      </c>
      <c r="AU336" s="71">
        <v>23276594.241600003</v>
      </c>
      <c r="AV336" s="85"/>
      <c r="AW336" s="40">
        <v>0</v>
      </c>
      <c r="AX336" s="40">
        <v>0</v>
      </c>
      <c r="AY336" s="6" t="s">
        <v>129</v>
      </c>
      <c r="AZ336" s="6" t="s">
        <v>835</v>
      </c>
      <c r="BA336" s="6" t="s">
        <v>836</v>
      </c>
      <c r="BB336" s="1"/>
      <c r="BC336" s="1"/>
      <c r="BD336" s="1"/>
      <c r="BE336" s="1"/>
      <c r="BF336" s="1"/>
      <c r="BG336" s="1"/>
      <c r="BH336" s="1"/>
      <c r="BI336" s="1"/>
      <c r="BJ336" s="28"/>
      <c r="BK336" s="32" t="s">
        <v>905</v>
      </c>
    </row>
    <row r="337" spans="1:64" ht="12.95" customHeight="1" x14ac:dyDescent="0.25">
      <c r="A337" s="172" t="s">
        <v>856</v>
      </c>
      <c r="B337" s="172"/>
      <c r="C337" s="158" t="s">
        <v>857</v>
      </c>
      <c r="D337" s="158"/>
      <c r="E337" s="158"/>
      <c r="F337" s="158" t="s">
        <v>858</v>
      </c>
      <c r="G337" s="152" t="s">
        <v>859</v>
      </c>
      <c r="H337" s="158" t="s">
        <v>859</v>
      </c>
      <c r="I337" s="158" t="s">
        <v>172</v>
      </c>
      <c r="J337" s="158" t="s">
        <v>173</v>
      </c>
      <c r="K337" s="152"/>
      <c r="L337" s="152">
        <v>100</v>
      </c>
      <c r="M337" s="158">
        <v>230000000</v>
      </c>
      <c r="N337" s="181" t="s">
        <v>123</v>
      </c>
      <c r="O337" s="152" t="s">
        <v>854</v>
      </c>
      <c r="P337" s="152" t="s">
        <v>125</v>
      </c>
      <c r="Q337" s="152" t="s">
        <v>122</v>
      </c>
      <c r="R337" s="152" t="s">
        <v>382</v>
      </c>
      <c r="S337" s="158"/>
      <c r="T337" s="158"/>
      <c r="U337" s="152" t="s">
        <v>695</v>
      </c>
      <c r="V337" s="152" t="s">
        <v>860</v>
      </c>
      <c r="W337" s="152">
        <v>100</v>
      </c>
      <c r="X337" s="158">
        <v>0</v>
      </c>
      <c r="Y337" s="156">
        <v>0</v>
      </c>
      <c r="Z337" s="158"/>
      <c r="AA337" s="158" t="s">
        <v>861</v>
      </c>
      <c r="AB337" s="152"/>
      <c r="AC337" s="158"/>
      <c r="AD337" s="284"/>
      <c r="AE337" s="284"/>
      <c r="AF337" s="158"/>
      <c r="AG337" s="158">
        <v>2447380140.4345975</v>
      </c>
      <c r="AH337" s="284">
        <v>2447380140.4345975</v>
      </c>
      <c r="AI337" s="284">
        <v>2447380140.4345975</v>
      </c>
      <c r="AJ337" s="284"/>
      <c r="AK337" s="158">
        <v>2314576290.9670248</v>
      </c>
      <c r="AL337" s="284">
        <v>2314576290.9670248</v>
      </c>
      <c r="AM337" s="284">
        <v>2314576290.9670248</v>
      </c>
      <c r="AN337" s="284"/>
      <c r="AO337" s="158">
        <v>2294005113.4155335</v>
      </c>
      <c r="AP337" s="284">
        <v>2294005113.4155335</v>
      </c>
      <c r="AQ337" s="284">
        <v>2294005113.4155335</v>
      </c>
      <c r="AR337" s="284"/>
      <c r="AS337" s="152"/>
      <c r="AT337" s="152"/>
      <c r="AU337" s="152"/>
      <c r="AV337" s="152"/>
      <c r="AW337" s="285">
        <v>7055961544.8171558</v>
      </c>
      <c r="AX337" s="286">
        <v>7055961544.8171558</v>
      </c>
      <c r="AY337" s="287">
        <v>120240021112</v>
      </c>
      <c r="AZ337" s="156" t="s">
        <v>862</v>
      </c>
      <c r="BA337" s="288" t="s">
        <v>863</v>
      </c>
      <c r="BB337" s="158"/>
      <c r="BC337" s="158"/>
      <c r="BD337" s="158"/>
      <c r="BE337" s="158"/>
      <c r="BF337" s="158"/>
      <c r="BG337" s="158"/>
      <c r="BH337" s="152"/>
      <c r="BI337" s="152"/>
      <c r="BJ337" s="152"/>
      <c r="BK337" s="28" t="s">
        <v>864</v>
      </c>
    </row>
    <row r="338" spans="1:64" ht="12.95" customHeight="1" x14ac:dyDescent="0.25">
      <c r="A338" s="172" t="s">
        <v>856</v>
      </c>
      <c r="B338" s="172"/>
      <c r="C338" s="158" t="s">
        <v>865</v>
      </c>
      <c r="D338" s="158"/>
      <c r="E338" s="158"/>
      <c r="F338" s="158" t="s">
        <v>858</v>
      </c>
      <c r="G338" s="152" t="s">
        <v>859</v>
      </c>
      <c r="H338" s="158" t="s">
        <v>859</v>
      </c>
      <c r="I338" s="158" t="s">
        <v>172</v>
      </c>
      <c r="J338" s="158" t="s">
        <v>173</v>
      </c>
      <c r="K338" s="152"/>
      <c r="L338" s="152">
        <v>100</v>
      </c>
      <c r="M338" s="158">
        <v>230000000</v>
      </c>
      <c r="N338" s="181" t="s">
        <v>123</v>
      </c>
      <c r="O338" s="152" t="s">
        <v>854</v>
      </c>
      <c r="P338" s="152" t="s">
        <v>125</v>
      </c>
      <c r="Q338" s="152" t="s">
        <v>122</v>
      </c>
      <c r="R338" s="152" t="s">
        <v>382</v>
      </c>
      <c r="S338" s="158"/>
      <c r="T338" s="158"/>
      <c r="U338" s="152" t="s">
        <v>695</v>
      </c>
      <c r="V338" s="152" t="s">
        <v>860</v>
      </c>
      <c r="W338" s="152">
        <v>100</v>
      </c>
      <c r="X338" s="158">
        <v>0</v>
      </c>
      <c r="Y338" s="156">
        <v>0</v>
      </c>
      <c r="Z338" s="158"/>
      <c r="AA338" s="158" t="s">
        <v>138</v>
      </c>
      <c r="AB338" s="152"/>
      <c r="AC338" s="158"/>
      <c r="AD338" s="284"/>
      <c r="AE338" s="284"/>
      <c r="AF338" s="158"/>
      <c r="AG338" s="158">
        <v>4262005309.8349009</v>
      </c>
      <c r="AH338" s="284">
        <v>4262005309.8349009</v>
      </c>
      <c r="AI338" s="284">
        <v>4773445947.015089</v>
      </c>
      <c r="AJ338" s="284"/>
      <c r="AK338" s="158">
        <v>4339892030.2599792</v>
      </c>
      <c r="AL338" s="284">
        <v>4339892030.2599792</v>
      </c>
      <c r="AM338" s="284">
        <v>4860679073.8911772</v>
      </c>
      <c r="AN338" s="284"/>
      <c r="AO338" s="158">
        <v>4286880227.6742163</v>
      </c>
      <c r="AP338" s="284">
        <v>4286880227.6742163</v>
      </c>
      <c r="AQ338" s="284">
        <v>4801305854.9951229</v>
      </c>
      <c r="AR338" s="284"/>
      <c r="AS338" s="152"/>
      <c r="AT338" s="152"/>
      <c r="AU338" s="152"/>
      <c r="AV338" s="152"/>
      <c r="AW338" s="285">
        <v>12888777567.769096</v>
      </c>
      <c r="AX338" s="286">
        <v>14435430875.901388</v>
      </c>
      <c r="AY338" s="287">
        <v>120240021112</v>
      </c>
      <c r="AZ338" s="156" t="s">
        <v>866</v>
      </c>
      <c r="BA338" s="288" t="s">
        <v>867</v>
      </c>
      <c r="BB338" s="158"/>
      <c r="BC338" s="158"/>
      <c r="BD338" s="158"/>
      <c r="BE338" s="158"/>
      <c r="BF338" s="158"/>
      <c r="BG338" s="158"/>
      <c r="BH338" s="152"/>
      <c r="BI338" s="152"/>
      <c r="BJ338" s="152"/>
      <c r="BK338" s="28" t="s">
        <v>864</v>
      </c>
    </row>
    <row r="339" spans="1:64" ht="12.95" customHeight="1" x14ac:dyDescent="0.25">
      <c r="A339" s="172" t="s">
        <v>856</v>
      </c>
      <c r="B339" s="172"/>
      <c r="C339" s="158" t="s">
        <v>868</v>
      </c>
      <c r="D339" s="158"/>
      <c r="E339" s="158"/>
      <c r="F339" s="158" t="s">
        <v>858</v>
      </c>
      <c r="G339" s="152" t="s">
        <v>859</v>
      </c>
      <c r="H339" s="158" t="s">
        <v>859</v>
      </c>
      <c r="I339" s="158" t="s">
        <v>172</v>
      </c>
      <c r="J339" s="158" t="s">
        <v>173</v>
      </c>
      <c r="K339" s="152"/>
      <c r="L339" s="152">
        <v>100</v>
      </c>
      <c r="M339" s="158">
        <v>230000000</v>
      </c>
      <c r="N339" s="181" t="s">
        <v>137</v>
      </c>
      <c r="O339" s="152" t="s">
        <v>854</v>
      </c>
      <c r="P339" s="152" t="s">
        <v>869</v>
      </c>
      <c r="Q339" s="152">
        <v>396653000</v>
      </c>
      <c r="R339" s="152" t="s">
        <v>870</v>
      </c>
      <c r="S339" s="158"/>
      <c r="T339" s="158"/>
      <c r="U339" s="152" t="s">
        <v>695</v>
      </c>
      <c r="V339" s="152" t="s">
        <v>860</v>
      </c>
      <c r="W339" s="152">
        <v>100</v>
      </c>
      <c r="X339" s="158">
        <v>0</v>
      </c>
      <c r="Y339" s="156">
        <v>0</v>
      </c>
      <c r="Z339" s="158"/>
      <c r="AA339" s="158" t="s">
        <v>861</v>
      </c>
      <c r="AB339" s="152"/>
      <c r="AC339" s="158"/>
      <c r="AD339" s="284"/>
      <c r="AE339" s="284"/>
      <c r="AF339" s="158"/>
      <c r="AG339" s="158">
        <v>3537604413.056901</v>
      </c>
      <c r="AH339" s="284">
        <v>3537604413.056901</v>
      </c>
      <c r="AI339" s="284">
        <v>3537604413.056901</v>
      </c>
      <c r="AJ339" s="284"/>
      <c r="AK339" s="158">
        <v>3343804040.1937017</v>
      </c>
      <c r="AL339" s="284">
        <v>3343804040.1937017</v>
      </c>
      <c r="AM339" s="284">
        <v>3343804040.1937017</v>
      </c>
      <c r="AN339" s="284"/>
      <c r="AO339" s="158">
        <v>3312400587.486084</v>
      </c>
      <c r="AP339" s="284">
        <v>3312400587.486084</v>
      </c>
      <c r="AQ339" s="284">
        <v>3312400587.486084</v>
      </c>
      <c r="AR339" s="284"/>
      <c r="AS339" s="152"/>
      <c r="AT339" s="152"/>
      <c r="AU339" s="152"/>
      <c r="AV339" s="152"/>
      <c r="AW339" s="285">
        <v>10193809040.736687</v>
      </c>
      <c r="AX339" s="286">
        <v>10193809040.736687</v>
      </c>
      <c r="AY339" s="287">
        <v>120240021112</v>
      </c>
      <c r="AZ339" s="156" t="s">
        <v>871</v>
      </c>
      <c r="BA339" s="158" t="s">
        <v>872</v>
      </c>
      <c r="BB339" s="158"/>
      <c r="BC339" s="158"/>
      <c r="BD339" s="158"/>
      <c r="BE339" s="158"/>
      <c r="BF339" s="158"/>
      <c r="BG339" s="158"/>
      <c r="BH339" s="152"/>
      <c r="BI339" s="152"/>
      <c r="BJ339" s="152"/>
      <c r="BK339" s="28" t="s">
        <v>864</v>
      </c>
    </row>
    <row r="340" spans="1:64" ht="12.95" customHeight="1" x14ac:dyDescent="0.25">
      <c r="A340" s="172" t="s">
        <v>856</v>
      </c>
      <c r="B340" s="172"/>
      <c r="C340" s="158" t="s">
        <v>873</v>
      </c>
      <c r="D340" s="158"/>
      <c r="E340" s="158"/>
      <c r="F340" s="158" t="s">
        <v>858</v>
      </c>
      <c r="G340" s="152" t="s">
        <v>859</v>
      </c>
      <c r="H340" s="158" t="s">
        <v>859</v>
      </c>
      <c r="I340" s="158" t="s">
        <v>172</v>
      </c>
      <c r="J340" s="158" t="s">
        <v>173</v>
      </c>
      <c r="K340" s="152"/>
      <c r="L340" s="152">
        <v>100</v>
      </c>
      <c r="M340" s="158">
        <v>230000000</v>
      </c>
      <c r="N340" s="181" t="s">
        <v>123</v>
      </c>
      <c r="O340" s="152" t="s">
        <v>854</v>
      </c>
      <c r="P340" s="152" t="s">
        <v>125</v>
      </c>
      <c r="Q340" s="152" t="s">
        <v>197</v>
      </c>
      <c r="R340" s="152" t="s">
        <v>874</v>
      </c>
      <c r="S340" s="158"/>
      <c r="T340" s="158"/>
      <c r="U340" s="152" t="s">
        <v>695</v>
      </c>
      <c r="V340" s="152" t="s">
        <v>860</v>
      </c>
      <c r="W340" s="152">
        <v>100</v>
      </c>
      <c r="X340" s="158">
        <v>0</v>
      </c>
      <c r="Y340" s="156">
        <v>0</v>
      </c>
      <c r="Z340" s="158"/>
      <c r="AA340" s="158" t="s">
        <v>138</v>
      </c>
      <c r="AB340" s="152"/>
      <c r="AC340" s="158"/>
      <c r="AD340" s="284"/>
      <c r="AE340" s="284"/>
      <c r="AF340" s="158"/>
      <c r="AG340" s="158">
        <v>18780124.550000001</v>
      </c>
      <c r="AH340" s="284">
        <v>18780124.550000001</v>
      </c>
      <c r="AI340" s="284">
        <v>21033739.496000003</v>
      </c>
      <c r="AJ340" s="284"/>
      <c r="AK340" s="158">
        <v>17751294.099999998</v>
      </c>
      <c r="AL340" s="284">
        <v>17751294.099999998</v>
      </c>
      <c r="AM340" s="284">
        <v>19881449.392000001</v>
      </c>
      <c r="AN340" s="284"/>
      <c r="AO340" s="158">
        <v>17584582.199999999</v>
      </c>
      <c r="AP340" s="284">
        <v>17584582.199999999</v>
      </c>
      <c r="AQ340" s="284">
        <v>19694732.063999999</v>
      </c>
      <c r="AR340" s="284"/>
      <c r="AS340" s="152"/>
      <c r="AT340" s="152"/>
      <c r="AU340" s="152"/>
      <c r="AV340" s="152"/>
      <c r="AW340" s="285">
        <v>54116000.849999994</v>
      </c>
      <c r="AX340" s="286">
        <v>60609920.952000007</v>
      </c>
      <c r="AY340" s="287">
        <v>120240021112</v>
      </c>
      <c r="AZ340" s="156" t="s">
        <v>875</v>
      </c>
      <c r="BA340" s="158" t="s">
        <v>876</v>
      </c>
      <c r="BB340" s="158"/>
      <c r="BC340" s="158"/>
      <c r="BD340" s="158"/>
      <c r="BE340" s="158"/>
      <c r="BF340" s="158"/>
      <c r="BG340" s="158"/>
      <c r="BH340" s="152"/>
      <c r="BI340" s="152"/>
      <c r="BJ340" s="152"/>
      <c r="BK340" s="28" t="s">
        <v>864</v>
      </c>
    </row>
    <row r="341" spans="1:64" ht="12.95" customHeight="1" x14ac:dyDescent="0.25">
      <c r="A341" s="172" t="s">
        <v>856</v>
      </c>
      <c r="B341" s="172"/>
      <c r="C341" s="158" t="s">
        <v>877</v>
      </c>
      <c r="D341" s="158"/>
      <c r="E341" s="158"/>
      <c r="F341" s="158" t="s">
        <v>858</v>
      </c>
      <c r="G341" s="152" t="s">
        <v>859</v>
      </c>
      <c r="H341" s="158" t="s">
        <v>859</v>
      </c>
      <c r="I341" s="158" t="s">
        <v>172</v>
      </c>
      <c r="J341" s="158" t="s">
        <v>173</v>
      </c>
      <c r="K341" s="152"/>
      <c r="L341" s="152">
        <v>100</v>
      </c>
      <c r="M341" s="158">
        <v>230000000</v>
      </c>
      <c r="N341" s="181" t="s">
        <v>123</v>
      </c>
      <c r="O341" s="152" t="s">
        <v>854</v>
      </c>
      <c r="P341" s="152" t="s">
        <v>125</v>
      </c>
      <c r="Q341" s="152" t="s">
        <v>122</v>
      </c>
      <c r="R341" s="152" t="s">
        <v>382</v>
      </c>
      <c r="S341" s="158"/>
      <c r="T341" s="158"/>
      <c r="U341" s="152" t="s">
        <v>695</v>
      </c>
      <c r="V341" s="152" t="s">
        <v>860</v>
      </c>
      <c r="W341" s="152">
        <v>100</v>
      </c>
      <c r="X341" s="158">
        <v>0</v>
      </c>
      <c r="Y341" s="156">
        <v>0</v>
      </c>
      <c r="Z341" s="158"/>
      <c r="AA341" s="158" t="s">
        <v>138</v>
      </c>
      <c r="AB341" s="152"/>
      <c r="AC341" s="158"/>
      <c r="AD341" s="284"/>
      <c r="AE341" s="284"/>
      <c r="AF341" s="158"/>
      <c r="AG341" s="158">
        <v>418096097.8696</v>
      </c>
      <c r="AH341" s="284">
        <v>418096097.8696</v>
      </c>
      <c r="AI341" s="284">
        <v>468267629.61395204</v>
      </c>
      <c r="AJ341" s="284"/>
      <c r="AK341" s="158">
        <v>438051178.89359999</v>
      </c>
      <c r="AL341" s="284">
        <v>438051178.89359999</v>
      </c>
      <c r="AM341" s="284">
        <v>490617320.36083204</v>
      </c>
      <c r="AN341" s="284"/>
      <c r="AO341" s="158">
        <v>427113034.74720001</v>
      </c>
      <c r="AP341" s="284">
        <v>427113034.74720001</v>
      </c>
      <c r="AQ341" s="284">
        <v>478366598.91686404</v>
      </c>
      <c r="AR341" s="284"/>
      <c r="AS341" s="152"/>
      <c r="AT341" s="152"/>
      <c r="AU341" s="152"/>
      <c r="AV341" s="152"/>
      <c r="AW341" s="285">
        <v>1283260311.5104001</v>
      </c>
      <c r="AX341" s="286">
        <v>1437251548.8916483</v>
      </c>
      <c r="AY341" s="287">
        <v>120240021112</v>
      </c>
      <c r="AZ341" s="156" t="s">
        <v>878</v>
      </c>
      <c r="BA341" s="158" t="s">
        <v>879</v>
      </c>
      <c r="BB341" s="158"/>
      <c r="BC341" s="158"/>
      <c r="BD341" s="158"/>
      <c r="BE341" s="158"/>
      <c r="BF341" s="158"/>
      <c r="BG341" s="158"/>
      <c r="BH341" s="152"/>
      <c r="BI341" s="152"/>
      <c r="BJ341" s="152"/>
      <c r="BK341" s="28" t="s">
        <v>864</v>
      </c>
    </row>
    <row r="342" spans="1:64" ht="12.95" customHeight="1" x14ac:dyDescent="0.25">
      <c r="A342" s="172" t="s">
        <v>856</v>
      </c>
      <c r="B342" s="172"/>
      <c r="C342" s="158" t="s">
        <v>880</v>
      </c>
      <c r="D342" s="158"/>
      <c r="E342" s="158"/>
      <c r="F342" s="158" t="s">
        <v>858</v>
      </c>
      <c r="G342" s="152" t="s">
        <v>859</v>
      </c>
      <c r="H342" s="158" t="s">
        <v>859</v>
      </c>
      <c r="I342" s="158" t="s">
        <v>172</v>
      </c>
      <c r="J342" s="158" t="s">
        <v>173</v>
      </c>
      <c r="K342" s="152"/>
      <c r="L342" s="152">
        <v>100</v>
      </c>
      <c r="M342" s="158">
        <v>230000000</v>
      </c>
      <c r="N342" s="181" t="s">
        <v>123</v>
      </c>
      <c r="O342" s="152" t="s">
        <v>854</v>
      </c>
      <c r="P342" s="152" t="s">
        <v>125</v>
      </c>
      <c r="Q342" s="152" t="s">
        <v>122</v>
      </c>
      <c r="R342" s="152" t="s">
        <v>382</v>
      </c>
      <c r="S342" s="158"/>
      <c r="T342" s="158"/>
      <c r="U342" s="152" t="s">
        <v>695</v>
      </c>
      <c r="V342" s="152" t="s">
        <v>860</v>
      </c>
      <c r="W342" s="152">
        <v>100</v>
      </c>
      <c r="X342" s="158">
        <v>0</v>
      </c>
      <c r="Y342" s="156">
        <v>0</v>
      </c>
      <c r="Z342" s="158"/>
      <c r="AA342" s="158" t="s">
        <v>138</v>
      </c>
      <c r="AB342" s="152"/>
      <c r="AC342" s="158"/>
      <c r="AD342" s="284"/>
      <c r="AE342" s="284"/>
      <c r="AF342" s="158"/>
      <c r="AG342" s="158">
        <v>1905806400.7950001</v>
      </c>
      <c r="AH342" s="284">
        <v>1905806400.7950001</v>
      </c>
      <c r="AI342" s="284">
        <v>2134503168.8904002</v>
      </c>
      <c r="AJ342" s="284"/>
      <c r="AK342" s="158">
        <v>1935438405.905</v>
      </c>
      <c r="AL342" s="284">
        <v>1935438405.905</v>
      </c>
      <c r="AM342" s="284">
        <v>2167691014.6136003</v>
      </c>
      <c r="AN342" s="284"/>
      <c r="AO342" s="158">
        <v>1897659304.9925001</v>
      </c>
      <c r="AP342" s="284">
        <v>1897659304.9925001</v>
      </c>
      <c r="AQ342" s="284">
        <v>2125378421.5916002</v>
      </c>
      <c r="AR342" s="284"/>
      <c r="AS342" s="152"/>
      <c r="AT342" s="152"/>
      <c r="AU342" s="152"/>
      <c r="AV342" s="152"/>
      <c r="AW342" s="285">
        <v>5738904111.6925001</v>
      </c>
      <c r="AX342" s="286">
        <v>6427572605.0956001</v>
      </c>
      <c r="AY342" s="287">
        <v>120240021112</v>
      </c>
      <c r="AZ342" s="156" t="s">
        <v>881</v>
      </c>
      <c r="BA342" s="158" t="s">
        <v>882</v>
      </c>
      <c r="BB342" s="158"/>
      <c r="BC342" s="158"/>
      <c r="BD342" s="158"/>
      <c r="BE342" s="158"/>
      <c r="BF342" s="158"/>
      <c r="BG342" s="158"/>
      <c r="BH342" s="152"/>
      <c r="BI342" s="152"/>
      <c r="BJ342" s="152"/>
      <c r="BK342" s="28" t="s">
        <v>864</v>
      </c>
    </row>
    <row r="343" spans="1:64" ht="12.95" customHeight="1" x14ac:dyDescent="0.25">
      <c r="A343" s="172" t="s">
        <v>856</v>
      </c>
      <c r="B343" s="172"/>
      <c r="C343" s="158" t="s">
        <v>883</v>
      </c>
      <c r="D343" s="158"/>
      <c r="E343" s="158"/>
      <c r="F343" s="158" t="s">
        <v>884</v>
      </c>
      <c r="G343" s="152" t="s">
        <v>885</v>
      </c>
      <c r="H343" s="158" t="s">
        <v>886</v>
      </c>
      <c r="I343" s="158" t="s">
        <v>172</v>
      </c>
      <c r="J343" s="158" t="s">
        <v>173</v>
      </c>
      <c r="K343" s="152"/>
      <c r="L343" s="152">
        <v>100</v>
      </c>
      <c r="M343" s="158">
        <v>230000000</v>
      </c>
      <c r="N343" s="181" t="s">
        <v>123</v>
      </c>
      <c r="O343" s="152" t="s">
        <v>854</v>
      </c>
      <c r="P343" s="152" t="s">
        <v>125</v>
      </c>
      <c r="Q343" s="152" t="s">
        <v>197</v>
      </c>
      <c r="R343" s="152" t="s">
        <v>874</v>
      </c>
      <c r="S343" s="158"/>
      <c r="T343" s="158"/>
      <c r="U343" s="152" t="s">
        <v>695</v>
      </c>
      <c r="V343" s="152" t="s">
        <v>860</v>
      </c>
      <c r="W343" s="152">
        <v>0</v>
      </c>
      <c r="X343" s="156">
        <v>100</v>
      </c>
      <c r="Y343" s="156">
        <v>0</v>
      </c>
      <c r="Z343" s="158"/>
      <c r="AA343" s="158" t="s">
        <v>138</v>
      </c>
      <c r="AB343" s="152"/>
      <c r="AC343" s="158"/>
      <c r="AD343" s="284"/>
      <c r="AE343" s="284"/>
      <c r="AF343" s="158"/>
      <c r="AG343" s="158">
        <v>117145422.5</v>
      </c>
      <c r="AH343" s="284">
        <v>117145422.5</v>
      </c>
      <c r="AI343" s="284">
        <v>131202873.20000002</v>
      </c>
      <c r="AJ343" s="284"/>
      <c r="AK343" s="158">
        <v>114083950</v>
      </c>
      <c r="AL343" s="284">
        <v>114083950</v>
      </c>
      <c r="AM343" s="284">
        <v>127774024.00000001</v>
      </c>
      <c r="AN343" s="284"/>
      <c r="AO343" s="158">
        <v>113416192.5</v>
      </c>
      <c r="AP343" s="284">
        <v>113416192.5</v>
      </c>
      <c r="AQ343" s="284">
        <v>127026135.60000001</v>
      </c>
      <c r="AR343" s="284"/>
      <c r="AS343" s="152"/>
      <c r="AT343" s="152"/>
      <c r="AU343" s="152"/>
      <c r="AV343" s="152"/>
      <c r="AW343" s="285">
        <v>344645565</v>
      </c>
      <c r="AX343" s="286">
        <v>386003032.80000007</v>
      </c>
      <c r="AY343" s="287">
        <v>120240021112</v>
      </c>
      <c r="AZ343" s="156" t="s">
        <v>887</v>
      </c>
      <c r="BA343" s="158" t="s">
        <v>888</v>
      </c>
      <c r="BB343" s="158"/>
      <c r="BC343" s="158"/>
      <c r="BD343" s="158"/>
      <c r="BE343" s="158"/>
      <c r="BF343" s="158"/>
      <c r="BG343" s="158"/>
      <c r="BH343" s="152"/>
      <c r="BI343" s="152"/>
      <c r="BJ343" s="152"/>
      <c r="BK343" s="28" t="s">
        <v>864</v>
      </c>
    </row>
    <row r="344" spans="1:64" ht="12.95" customHeight="1" x14ac:dyDescent="0.25">
      <c r="A344" s="330" t="s">
        <v>217</v>
      </c>
      <c r="B344" s="331"/>
      <c r="C344" s="332" t="s">
        <v>926</v>
      </c>
      <c r="D344" s="332"/>
      <c r="E344" s="332"/>
      <c r="F344" s="332" t="s">
        <v>519</v>
      </c>
      <c r="G344" s="333" t="s">
        <v>520</v>
      </c>
      <c r="H344" s="332" t="s">
        <v>520</v>
      </c>
      <c r="I344" s="332" t="s">
        <v>120</v>
      </c>
      <c r="J344" s="332"/>
      <c r="K344" s="333"/>
      <c r="L344" s="333">
        <v>80</v>
      </c>
      <c r="M344" s="332" t="s">
        <v>122</v>
      </c>
      <c r="N344" s="334" t="s">
        <v>224</v>
      </c>
      <c r="O344" s="333" t="s">
        <v>907</v>
      </c>
      <c r="P344" s="333" t="s">
        <v>125</v>
      </c>
      <c r="Q344" s="333">
        <v>230000000</v>
      </c>
      <c r="R344" s="333" t="s">
        <v>174</v>
      </c>
      <c r="S344" s="332"/>
      <c r="T344" s="332" t="s">
        <v>146</v>
      </c>
      <c r="U344" s="333"/>
      <c r="V344" s="333"/>
      <c r="W344" s="333">
        <v>0</v>
      </c>
      <c r="X344" s="335">
        <v>90</v>
      </c>
      <c r="Y344" s="335">
        <v>10</v>
      </c>
      <c r="Z344" s="332"/>
      <c r="AA344" s="332" t="s">
        <v>138</v>
      </c>
      <c r="AB344" s="333"/>
      <c r="AC344" s="332"/>
      <c r="AD344" s="336">
        <v>5133786</v>
      </c>
      <c r="AE344" s="336">
        <v>5749840.3200000003</v>
      </c>
      <c r="AF344" s="332"/>
      <c r="AG344" s="332"/>
      <c r="AH344" s="336">
        <v>16172217</v>
      </c>
      <c r="AI344" s="336">
        <v>18112883.040000003</v>
      </c>
      <c r="AJ344" s="336"/>
      <c r="AK344" s="332"/>
      <c r="AL344" s="336"/>
      <c r="AM344" s="336"/>
      <c r="AN344" s="336"/>
      <c r="AO344" s="332"/>
      <c r="AP344" s="336"/>
      <c r="AQ344" s="336"/>
      <c r="AR344" s="336"/>
      <c r="AS344" s="333"/>
      <c r="AT344" s="333"/>
      <c r="AU344" s="333"/>
      <c r="AV344" s="333"/>
      <c r="AW344" s="337">
        <v>21306003</v>
      </c>
      <c r="AX344" s="338">
        <v>23862723.360000003</v>
      </c>
      <c r="AY344" s="339" t="s">
        <v>129</v>
      </c>
      <c r="AZ344" s="335" t="s">
        <v>913</v>
      </c>
      <c r="BA344" s="332" t="s">
        <v>914</v>
      </c>
      <c r="BB344" s="332"/>
      <c r="BC344" s="332"/>
      <c r="BD344" s="332"/>
      <c r="BE344" s="332"/>
      <c r="BF344" s="332"/>
      <c r="BG344" s="332"/>
      <c r="BH344" s="333"/>
      <c r="BI344" s="333"/>
      <c r="BJ344" s="340"/>
      <c r="BK344" s="28" t="s">
        <v>864</v>
      </c>
    </row>
    <row r="345" spans="1:64" ht="12.95" customHeight="1" x14ac:dyDescent="0.25">
      <c r="A345" s="330" t="s">
        <v>217</v>
      </c>
      <c r="B345" s="331"/>
      <c r="C345" s="332" t="s">
        <v>927</v>
      </c>
      <c r="D345" s="332"/>
      <c r="E345" s="332"/>
      <c r="F345" s="332" t="s">
        <v>519</v>
      </c>
      <c r="G345" s="333" t="s">
        <v>520</v>
      </c>
      <c r="H345" s="332" t="s">
        <v>520</v>
      </c>
      <c r="I345" s="332" t="s">
        <v>143</v>
      </c>
      <c r="J345" s="332" t="s">
        <v>651</v>
      </c>
      <c r="K345" s="333"/>
      <c r="L345" s="333">
        <v>80</v>
      </c>
      <c r="M345" s="332" t="s">
        <v>122</v>
      </c>
      <c r="N345" s="334" t="s">
        <v>224</v>
      </c>
      <c r="O345" s="333" t="s">
        <v>907</v>
      </c>
      <c r="P345" s="333" t="s">
        <v>125</v>
      </c>
      <c r="Q345" s="333">
        <v>230000000</v>
      </c>
      <c r="R345" s="333" t="s">
        <v>174</v>
      </c>
      <c r="S345" s="332"/>
      <c r="T345" s="332" t="s">
        <v>146</v>
      </c>
      <c r="U345" s="333"/>
      <c r="V345" s="333"/>
      <c r="W345" s="333">
        <v>0</v>
      </c>
      <c r="X345" s="335">
        <v>90</v>
      </c>
      <c r="Y345" s="335">
        <v>10</v>
      </c>
      <c r="Z345" s="332"/>
      <c r="AA345" s="332" t="s">
        <v>138</v>
      </c>
      <c r="AB345" s="333"/>
      <c r="AC345" s="332"/>
      <c r="AD345" s="336">
        <v>1774642</v>
      </c>
      <c r="AE345" s="336">
        <v>1987599.0400000003</v>
      </c>
      <c r="AF345" s="332"/>
      <c r="AG345" s="332"/>
      <c r="AH345" s="336">
        <v>5590396</v>
      </c>
      <c r="AI345" s="336">
        <v>6261243.5200000005</v>
      </c>
      <c r="AJ345" s="336"/>
      <c r="AK345" s="332"/>
      <c r="AL345" s="336"/>
      <c r="AM345" s="336">
        <v>0</v>
      </c>
      <c r="AN345" s="336"/>
      <c r="AO345" s="332"/>
      <c r="AP345" s="336"/>
      <c r="AQ345" s="336">
        <v>0</v>
      </c>
      <c r="AR345" s="336"/>
      <c r="AS345" s="333"/>
      <c r="AT345" s="333"/>
      <c r="AU345" s="333">
        <v>0</v>
      </c>
      <c r="AV345" s="333"/>
      <c r="AW345" s="337">
        <v>0</v>
      </c>
      <c r="AX345" s="338">
        <v>0</v>
      </c>
      <c r="AY345" s="339" t="s">
        <v>129</v>
      </c>
      <c r="AZ345" s="335" t="s">
        <v>915</v>
      </c>
      <c r="BA345" s="332" t="s">
        <v>916</v>
      </c>
      <c r="BB345" s="332"/>
      <c r="BC345" s="332"/>
      <c r="BD345" s="332"/>
      <c r="BE345" s="332"/>
      <c r="BF345" s="332"/>
      <c r="BG345" s="332"/>
      <c r="BH345" s="333"/>
      <c r="BI345" s="333"/>
      <c r="BJ345" s="340"/>
      <c r="BK345" s="28" t="s">
        <v>864</v>
      </c>
    </row>
    <row r="346" spans="1:64" s="348" customFormat="1" ht="12.95" customHeight="1" x14ac:dyDescent="0.25">
      <c r="A346" s="158" t="s">
        <v>217</v>
      </c>
      <c r="B346" s="148"/>
      <c r="C346" s="148" t="s">
        <v>930</v>
      </c>
      <c r="D346" s="178"/>
      <c r="E346" s="178"/>
      <c r="F346" s="341" t="s">
        <v>519</v>
      </c>
      <c r="G346" s="341" t="s">
        <v>520</v>
      </c>
      <c r="H346" s="341" t="s">
        <v>520</v>
      </c>
      <c r="I346" s="341" t="s">
        <v>143</v>
      </c>
      <c r="J346" s="342" t="s">
        <v>931</v>
      </c>
      <c r="K346" s="341"/>
      <c r="L346" s="343">
        <v>80</v>
      </c>
      <c r="M346" s="341" t="s">
        <v>122</v>
      </c>
      <c r="N346" s="341" t="s">
        <v>224</v>
      </c>
      <c r="O346" s="341" t="s">
        <v>921</v>
      </c>
      <c r="P346" s="341" t="s">
        <v>125</v>
      </c>
      <c r="Q346" s="341">
        <v>230000000</v>
      </c>
      <c r="R346" s="341" t="s">
        <v>174</v>
      </c>
      <c r="S346" s="341"/>
      <c r="T346" s="344" t="s">
        <v>146</v>
      </c>
      <c r="U346" s="341"/>
      <c r="V346" s="341"/>
      <c r="W346" s="343">
        <v>0</v>
      </c>
      <c r="X346" s="343">
        <v>100</v>
      </c>
      <c r="Y346" s="343">
        <v>0</v>
      </c>
      <c r="Z346" s="345"/>
      <c r="AA346" s="341" t="s">
        <v>138</v>
      </c>
      <c r="AB346" s="341"/>
      <c r="AC346" s="341"/>
      <c r="AD346" s="345">
        <v>1774642</v>
      </c>
      <c r="AE346" s="345">
        <f>AD346*1.12</f>
        <v>1987599.0400000003</v>
      </c>
      <c r="AF346" s="345"/>
      <c r="AG346" s="345"/>
      <c r="AH346" s="345">
        <v>5590396</v>
      </c>
      <c r="AI346" s="345">
        <f>AH346*1.12</f>
        <v>6261243.5200000005</v>
      </c>
      <c r="AJ346" s="345"/>
      <c r="AK346" s="345"/>
      <c r="AL346" s="345"/>
      <c r="AM346" s="345">
        <f>AL346*1.12</f>
        <v>0</v>
      </c>
      <c r="AN346" s="345"/>
      <c r="AO346" s="345"/>
      <c r="AP346" s="345"/>
      <c r="AQ346" s="345">
        <f>AP346*1.12</f>
        <v>0</v>
      </c>
      <c r="AR346" s="345"/>
      <c r="AS346" s="345"/>
      <c r="AT346" s="345"/>
      <c r="AU346" s="345">
        <f>AT346*1.12</f>
        <v>0</v>
      </c>
      <c r="AV346" s="341" t="s">
        <v>716</v>
      </c>
      <c r="AW346" s="345">
        <v>0</v>
      </c>
      <c r="AX346" s="345">
        <f>AW346*1.12</f>
        <v>0</v>
      </c>
      <c r="AY346" s="341" t="s">
        <v>129</v>
      </c>
      <c r="AZ346" s="341" t="s">
        <v>915</v>
      </c>
      <c r="BA346" s="341" t="s">
        <v>916</v>
      </c>
      <c r="BB346" s="346"/>
      <c r="BC346" s="346"/>
      <c r="BD346" s="346"/>
      <c r="BE346" s="346"/>
      <c r="BF346" s="346"/>
      <c r="BG346" s="346"/>
      <c r="BH346" s="346"/>
      <c r="BI346" s="346"/>
      <c r="BJ346" s="347"/>
      <c r="BK346" s="294"/>
      <c r="BL346" s="165"/>
    </row>
    <row r="347" spans="1:64" s="386" customFormat="1" ht="12.95" customHeight="1" x14ac:dyDescent="0.25">
      <c r="A347" s="373" t="s">
        <v>217</v>
      </c>
      <c r="B347" s="374"/>
      <c r="C347" s="374" t="s">
        <v>954</v>
      </c>
      <c r="D347" s="375"/>
      <c r="E347" s="375"/>
      <c r="F347" s="376" t="s">
        <v>519</v>
      </c>
      <c r="G347" s="376" t="s">
        <v>520</v>
      </c>
      <c r="H347" s="376" t="s">
        <v>520</v>
      </c>
      <c r="I347" s="376" t="s">
        <v>143</v>
      </c>
      <c r="J347" s="377" t="s">
        <v>651</v>
      </c>
      <c r="K347" s="376"/>
      <c r="L347" s="378">
        <v>80</v>
      </c>
      <c r="M347" s="376" t="s">
        <v>122</v>
      </c>
      <c r="N347" s="376" t="s">
        <v>224</v>
      </c>
      <c r="O347" s="379" t="s">
        <v>955</v>
      </c>
      <c r="P347" s="376" t="s">
        <v>125</v>
      </c>
      <c r="Q347" s="376">
        <v>230000000</v>
      </c>
      <c r="R347" s="376" t="s">
        <v>174</v>
      </c>
      <c r="S347" s="376"/>
      <c r="T347" s="380" t="s">
        <v>146</v>
      </c>
      <c r="U347" s="376"/>
      <c r="V347" s="376"/>
      <c r="W347" s="378">
        <v>0</v>
      </c>
      <c r="X347" s="378">
        <v>100</v>
      </c>
      <c r="Y347" s="378">
        <v>0</v>
      </c>
      <c r="Z347" s="381"/>
      <c r="AA347" s="376" t="s">
        <v>138</v>
      </c>
      <c r="AB347" s="376"/>
      <c r="AC347" s="376"/>
      <c r="AD347" s="381">
        <v>1774642</v>
      </c>
      <c r="AE347" s="381">
        <f>AD347*1.12</f>
        <v>1987599.0400000003</v>
      </c>
      <c r="AF347" s="381"/>
      <c r="AG347" s="381"/>
      <c r="AH347" s="381">
        <v>5590396</v>
      </c>
      <c r="AI347" s="381">
        <f>AH347*1.12</f>
        <v>6261243.5200000005</v>
      </c>
      <c r="AJ347" s="381"/>
      <c r="AK347" s="381"/>
      <c r="AL347" s="381"/>
      <c r="AM347" s="381">
        <f>AL347*1.12</f>
        <v>0</v>
      </c>
      <c r="AN347" s="381"/>
      <c r="AO347" s="381"/>
      <c r="AP347" s="381"/>
      <c r="AQ347" s="381">
        <f>AP347*1.12</f>
        <v>0</v>
      </c>
      <c r="AR347" s="381"/>
      <c r="AS347" s="381"/>
      <c r="AT347" s="381"/>
      <c r="AU347" s="381">
        <f>AT347*1.12</f>
        <v>0</v>
      </c>
      <c r="AV347" s="376" t="s">
        <v>716</v>
      </c>
      <c r="AW347" s="381">
        <f>AD347+AH347</f>
        <v>7365038</v>
      </c>
      <c r="AX347" s="381">
        <f>AW347*1.12</f>
        <v>8248842.5600000005</v>
      </c>
      <c r="AY347" s="376" t="s">
        <v>129</v>
      </c>
      <c r="AZ347" s="376" t="s">
        <v>915</v>
      </c>
      <c r="BA347" s="376" t="s">
        <v>916</v>
      </c>
      <c r="BB347" s="382"/>
      <c r="BC347" s="382"/>
      <c r="BD347" s="382"/>
      <c r="BE347" s="382"/>
      <c r="BF347" s="382"/>
      <c r="BG347" s="382"/>
      <c r="BH347" s="382"/>
      <c r="BI347" s="382"/>
      <c r="BJ347" s="383"/>
      <c r="BK347" s="384"/>
      <c r="BL347" s="385"/>
    </row>
    <row r="348" spans="1:64" ht="12.95" customHeight="1" x14ac:dyDescent="0.25">
      <c r="A348" s="330" t="s">
        <v>917</v>
      </c>
      <c r="B348" s="331"/>
      <c r="C348" s="332" t="s">
        <v>928</v>
      </c>
      <c r="D348" s="332"/>
      <c r="E348" s="332"/>
      <c r="F348" s="332" t="s">
        <v>918</v>
      </c>
      <c r="G348" s="333" t="s">
        <v>919</v>
      </c>
      <c r="H348" s="332" t="s">
        <v>920</v>
      </c>
      <c r="I348" s="332" t="s">
        <v>643</v>
      </c>
      <c r="J348" s="332" t="s">
        <v>380</v>
      </c>
      <c r="K348" s="333"/>
      <c r="L348" s="333">
        <v>70</v>
      </c>
      <c r="M348" s="332">
        <v>230000000</v>
      </c>
      <c r="N348" s="334" t="s">
        <v>224</v>
      </c>
      <c r="O348" s="333" t="s">
        <v>907</v>
      </c>
      <c r="P348" s="333" t="s">
        <v>125</v>
      </c>
      <c r="Q348" s="333" t="s">
        <v>122</v>
      </c>
      <c r="R348" s="333" t="s">
        <v>382</v>
      </c>
      <c r="S348" s="332"/>
      <c r="T348" s="332"/>
      <c r="U348" s="333" t="s">
        <v>921</v>
      </c>
      <c r="V348" s="333" t="s">
        <v>127</v>
      </c>
      <c r="W348" s="333">
        <v>0</v>
      </c>
      <c r="X348" s="335">
        <v>100</v>
      </c>
      <c r="Y348" s="335">
        <v>0</v>
      </c>
      <c r="Z348" s="332"/>
      <c r="AA348" s="332" t="s">
        <v>138</v>
      </c>
      <c r="AB348" s="333"/>
      <c r="AC348" s="332"/>
      <c r="AD348" s="336">
        <v>1519314558.7331002</v>
      </c>
      <c r="AE348" s="336">
        <v>1701632305.7810724</v>
      </c>
      <c r="AF348" s="332"/>
      <c r="AG348" s="332"/>
      <c r="AH348" s="336">
        <v>4537099049.8887997</v>
      </c>
      <c r="AI348" s="336">
        <v>5081550935.8754559</v>
      </c>
      <c r="AJ348" s="336"/>
      <c r="AK348" s="332"/>
      <c r="AL348" s="336">
        <v>4651742676.4190006</v>
      </c>
      <c r="AM348" s="336">
        <v>5209951797.5892811</v>
      </c>
      <c r="AN348" s="336"/>
      <c r="AO348" s="332"/>
      <c r="AP348" s="336"/>
      <c r="AQ348" s="336"/>
      <c r="AR348" s="336"/>
      <c r="AS348" s="333"/>
      <c r="AT348" s="333"/>
      <c r="AU348" s="333"/>
      <c r="AV348" s="333"/>
      <c r="AW348" s="337">
        <v>10708156285.040901</v>
      </c>
      <c r="AX348" s="338">
        <v>11993135039.24581</v>
      </c>
      <c r="AY348" s="339" t="s">
        <v>129</v>
      </c>
      <c r="AZ348" s="335" t="s">
        <v>922</v>
      </c>
      <c r="BA348" s="332" t="s">
        <v>923</v>
      </c>
      <c r="BB348" s="332"/>
      <c r="BC348" s="332"/>
      <c r="BD348" s="332"/>
      <c r="BE348" s="332"/>
      <c r="BF348" s="332"/>
      <c r="BG348" s="332"/>
      <c r="BH348" s="333"/>
      <c r="BI348" s="333"/>
      <c r="BJ348" s="340"/>
      <c r="BK348" s="28" t="s">
        <v>864</v>
      </c>
    </row>
    <row r="349" spans="1:64" ht="12.95" customHeight="1" x14ac:dyDescent="0.25">
      <c r="A349" s="349" t="s">
        <v>932</v>
      </c>
      <c r="B349" s="349"/>
      <c r="C349" s="4" t="s">
        <v>947</v>
      </c>
      <c r="D349" s="107"/>
      <c r="E349" s="107"/>
      <c r="F349" s="107" t="s">
        <v>933</v>
      </c>
      <c r="G349" s="107" t="s">
        <v>934</v>
      </c>
      <c r="H349" s="107" t="s">
        <v>935</v>
      </c>
      <c r="I349" s="107" t="s">
        <v>172</v>
      </c>
      <c r="J349" s="307" t="s">
        <v>173</v>
      </c>
      <c r="K349" s="307"/>
      <c r="L349" s="107">
        <v>100</v>
      </c>
      <c r="M349" s="346">
        <v>230000000</v>
      </c>
      <c r="N349" s="307" t="s">
        <v>123</v>
      </c>
      <c r="O349" s="307" t="s">
        <v>921</v>
      </c>
      <c r="P349" s="307" t="s">
        <v>125</v>
      </c>
      <c r="Q349" s="307" t="s">
        <v>122</v>
      </c>
      <c r="R349" s="107" t="s">
        <v>382</v>
      </c>
      <c r="S349" s="107"/>
      <c r="T349" s="307"/>
      <c r="U349" s="307" t="s">
        <v>695</v>
      </c>
      <c r="V349" s="307" t="s">
        <v>860</v>
      </c>
      <c r="W349" s="107">
        <v>0</v>
      </c>
      <c r="X349" s="350">
        <v>100</v>
      </c>
      <c r="Y349" s="107">
        <v>0</v>
      </c>
      <c r="Z349" s="107"/>
      <c r="AA349" s="307" t="s">
        <v>861</v>
      </c>
      <c r="AB349" s="107"/>
      <c r="AC349" s="351">
        <v>20791294200</v>
      </c>
      <c r="AD349" s="351">
        <f>AC349</f>
        <v>20791294200</v>
      </c>
      <c r="AE349" s="351">
        <f>AD349</f>
        <v>20791294200</v>
      </c>
      <c r="AF349" s="107"/>
      <c r="AG349" s="351">
        <v>20719905600</v>
      </c>
      <c r="AH349" s="351">
        <f>AG349</f>
        <v>20719905600</v>
      </c>
      <c r="AI349" s="351">
        <f>AH349</f>
        <v>20719905600</v>
      </c>
      <c r="AJ349" s="107"/>
      <c r="AK349" s="351">
        <v>20692411400</v>
      </c>
      <c r="AL349" s="351">
        <f>AK349</f>
        <v>20692411400</v>
      </c>
      <c r="AM349" s="351">
        <f>AL349</f>
        <v>20692411400</v>
      </c>
      <c r="AN349" s="107"/>
      <c r="AO349" s="351"/>
      <c r="AP349" s="351"/>
      <c r="AQ349" s="350"/>
      <c r="AR349" s="352"/>
      <c r="AS349" s="107"/>
      <c r="AT349" s="107"/>
      <c r="AU349" s="107"/>
      <c r="AV349" s="307"/>
      <c r="AW349" s="353">
        <v>0</v>
      </c>
      <c r="AX349" s="353">
        <v>0</v>
      </c>
      <c r="AY349" s="350">
        <v>120240021112</v>
      </c>
      <c r="AZ349" s="352" t="s">
        <v>936</v>
      </c>
      <c r="BA349" s="107" t="s">
        <v>937</v>
      </c>
      <c r="BB349" s="107"/>
      <c r="BC349" s="107"/>
      <c r="BD349" s="107"/>
      <c r="BE349" s="107"/>
      <c r="BF349" s="107"/>
      <c r="BG349" s="307"/>
      <c r="BH349" s="307"/>
    </row>
    <row r="350" spans="1:64" ht="12.95" customHeight="1" x14ac:dyDescent="0.25">
      <c r="A350" s="21" t="s">
        <v>932</v>
      </c>
      <c r="B350" s="21"/>
      <c r="C350" s="4" t="s">
        <v>950</v>
      </c>
      <c r="D350" s="4"/>
      <c r="E350" s="4"/>
      <c r="F350" s="4" t="s">
        <v>933</v>
      </c>
      <c r="G350" s="4" t="s">
        <v>934</v>
      </c>
      <c r="H350" s="4" t="s">
        <v>935</v>
      </c>
      <c r="I350" s="4" t="s">
        <v>172</v>
      </c>
      <c r="J350" s="1" t="s">
        <v>173</v>
      </c>
      <c r="K350" s="1"/>
      <c r="L350" s="4">
        <v>100</v>
      </c>
      <c r="M350" s="5">
        <v>230000000</v>
      </c>
      <c r="N350" s="1" t="s">
        <v>123</v>
      </c>
      <c r="O350" s="1" t="s">
        <v>921</v>
      </c>
      <c r="P350" s="1" t="s">
        <v>125</v>
      </c>
      <c r="Q350" s="1" t="s">
        <v>122</v>
      </c>
      <c r="R350" s="4" t="s">
        <v>382</v>
      </c>
      <c r="S350" s="4"/>
      <c r="T350" s="1"/>
      <c r="U350" s="1" t="s">
        <v>695</v>
      </c>
      <c r="V350" s="1" t="s">
        <v>860</v>
      </c>
      <c r="W350" s="4">
        <v>0</v>
      </c>
      <c r="X350" s="16">
        <v>100</v>
      </c>
      <c r="Y350" s="4">
        <v>0</v>
      </c>
      <c r="Z350" s="4"/>
      <c r="AA350" s="1" t="s">
        <v>861</v>
      </c>
      <c r="AB350" s="4"/>
      <c r="AC350" s="40"/>
      <c r="AD350" s="40"/>
      <c r="AE350" s="40"/>
      <c r="AF350" s="4"/>
      <c r="AG350" s="40">
        <v>20791294200</v>
      </c>
      <c r="AH350" s="40">
        <f>AG350</f>
        <v>20791294200</v>
      </c>
      <c r="AI350" s="40">
        <f>AH350</f>
        <v>20791294200</v>
      </c>
      <c r="AJ350" s="4"/>
      <c r="AK350" s="40">
        <v>20719905600</v>
      </c>
      <c r="AL350" s="40">
        <f>AK350</f>
        <v>20719905600</v>
      </c>
      <c r="AM350" s="40">
        <f>AL350</f>
        <v>20719905600</v>
      </c>
      <c r="AN350" s="4"/>
      <c r="AO350" s="40">
        <v>20692411400</v>
      </c>
      <c r="AP350" s="40">
        <f>AO350</f>
        <v>20692411400</v>
      </c>
      <c r="AQ350" s="40">
        <f>AP350</f>
        <v>20692411400</v>
      </c>
      <c r="AR350" s="365"/>
      <c r="AS350" s="4"/>
      <c r="AT350" s="4"/>
      <c r="AU350" s="4"/>
      <c r="AV350" s="1"/>
      <c r="AW350" s="366">
        <v>62203611200</v>
      </c>
      <c r="AX350" s="366">
        <v>62203611200</v>
      </c>
      <c r="AY350" s="16">
        <v>120240021112</v>
      </c>
      <c r="AZ350" s="365" t="s">
        <v>936</v>
      </c>
      <c r="BA350" s="4" t="s">
        <v>937</v>
      </c>
      <c r="BB350" s="4"/>
      <c r="BC350" s="4"/>
      <c r="BD350" s="4"/>
      <c r="BE350" s="4"/>
      <c r="BF350" s="4"/>
      <c r="BG350" s="1"/>
      <c r="BH350" s="1"/>
    </row>
    <row r="351" spans="1:64" ht="12.95" customHeight="1" x14ac:dyDescent="0.25">
      <c r="A351" s="349" t="s">
        <v>932</v>
      </c>
      <c r="B351" s="349"/>
      <c r="C351" s="4" t="s">
        <v>948</v>
      </c>
      <c r="D351" s="107"/>
      <c r="E351" s="107"/>
      <c r="F351" s="107" t="s">
        <v>933</v>
      </c>
      <c r="G351" s="107" t="s">
        <v>934</v>
      </c>
      <c r="H351" s="107" t="s">
        <v>935</v>
      </c>
      <c r="I351" s="107" t="s">
        <v>172</v>
      </c>
      <c r="J351" s="307" t="s">
        <v>173</v>
      </c>
      <c r="K351" s="307"/>
      <c r="L351" s="107">
        <v>100</v>
      </c>
      <c r="M351" s="346">
        <v>230000000</v>
      </c>
      <c r="N351" s="307" t="s">
        <v>123</v>
      </c>
      <c r="O351" s="307" t="s">
        <v>921</v>
      </c>
      <c r="P351" s="307" t="s">
        <v>125</v>
      </c>
      <c r="Q351" s="307" t="s">
        <v>122</v>
      </c>
      <c r="R351" s="107" t="s">
        <v>382</v>
      </c>
      <c r="S351" s="107"/>
      <c r="T351" s="307"/>
      <c r="U351" s="307" t="s">
        <v>695</v>
      </c>
      <c r="V351" s="307" t="s">
        <v>860</v>
      </c>
      <c r="W351" s="107">
        <v>0</v>
      </c>
      <c r="X351" s="350">
        <v>100</v>
      </c>
      <c r="Y351" s="107">
        <v>0</v>
      </c>
      <c r="Z351" s="107"/>
      <c r="AA351" s="307" t="s">
        <v>138</v>
      </c>
      <c r="AB351" s="107"/>
      <c r="AC351" s="351">
        <v>15540000.000000002</v>
      </c>
      <c r="AD351" s="351">
        <f t="shared" ref="AD351" si="233">AC351</f>
        <v>15540000.000000002</v>
      </c>
      <c r="AE351" s="351">
        <f>AD351*1.12</f>
        <v>17404800.000000004</v>
      </c>
      <c r="AF351" s="107"/>
      <c r="AG351" s="351">
        <v>15540000.000000002</v>
      </c>
      <c r="AH351" s="351">
        <f>AG351</f>
        <v>15540000.000000002</v>
      </c>
      <c r="AI351" s="351">
        <f>AH351*1.12</f>
        <v>17404800.000000004</v>
      </c>
      <c r="AJ351" s="107"/>
      <c r="AK351" s="351">
        <v>15540000.000000002</v>
      </c>
      <c r="AL351" s="351">
        <f t="shared" ref="AL351" si="234">AK351</f>
        <v>15540000.000000002</v>
      </c>
      <c r="AM351" s="351">
        <f>AL351*1.12</f>
        <v>17404800.000000004</v>
      </c>
      <c r="AN351" s="107"/>
      <c r="AO351" s="351"/>
      <c r="AP351" s="351"/>
      <c r="AQ351" s="350"/>
      <c r="AR351" s="352"/>
      <c r="AS351" s="107"/>
      <c r="AT351" s="107"/>
      <c r="AU351" s="107"/>
      <c r="AV351" s="307"/>
      <c r="AW351" s="353">
        <v>0</v>
      </c>
      <c r="AX351" s="353">
        <v>0</v>
      </c>
      <c r="AY351" s="350">
        <v>120240021112</v>
      </c>
      <c r="AZ351" s="352" t="s">
        <v>938</v>
      </c>
      <c r="BA351" s="107" t="s">
        <v>939</v>
      </c>
      <c r="BB351" s="107"/>
      <c r="BC351" s="107"/>
      <c r="BD351" s="107"/>
      <c r="BE351" s="107"/>
      <c r="BF351" s="107"/>
      <c r="BG351" s="307"/>
      <c r="BH351" s="307"/>
    </row>
    <row r="352" spans="1:64" ht="12.95" customHeight="1" x14ac:dyDescent="0.25">
      <c r="A352" s="21" t="s">
        <v>932</v>
      </c>
      <c r="B352" s="21"/>
      <c r="C352" s="4" t="s">
        <v>951</v>
      </c>
      <c r="D352" s="4"/>
      <c r="E352" s="4"/>
      <c r="F352" s="4" t="s">
        <v>933</v>
      </c>
      <c r="G352" s="4" t="s">
        <v>934</v>
      </c>
      <c r="H352" s="4" t="s">
        <v>935</v>
      </c>
      <c r="I352" s="4" t="s">
        <v>172</v>
      </c>
      <c r="J352" s="1" t="s">
        <v>173</v>
      </c>
      <c r="K352" s="1"/>
      <c r="L352" s="4">
        <v>100</v>
      </c>
      <c r="M352" s="5">
        <v>230000000</v>
      </c>
      <c r="N352" s="1" t="s">
        <v>123</v>
      </c>
      <c r="O352" s="1" t="s">
        <v>921</v>
      </c>
      <c r="P352" s="1" t="s">
        <v>125</v>
      </c>
      <c r="Q352" s="1" t="s">
        <v>122</v>
      </c>
      <c r="R352" s="4" t="s">
        <v>382</v>
      </c>
      <c r="S352" s="4"/>
      <c r="T352" s="1"/>
      <c r="U352" s="1" t="s">
        <v>695</v>
      </c>
      <c r="V352" s="1" t="s">
        <v>860</v>
      </c>
      <c r="W352" s="4">
        <v>0</v>
      </c>
      <c r="X352" s="16">
        <v>100</v>
      </c>
      <c r="Y352" s="4">
        <v>0</v>
      </c>
      <c r="Z352" s="4"/>
      <c r="AA352" s="1" t="s">
        <v>138</v>
      </c>
      <c r="AB352" s="4"/>
      <c r="AC352" s="40"/>
      <c r="AD352" s="40"/>
      <c r="AE352" s="40"/>
      <c r="AF352" s="4"/>
      <c r="AG352" s="40">
        <v>15540000.000000002</v>
      </c>
      <c r="AH352" s="40">
        <f t="shared" ref="AH352" si="235">AG352</f>
        <v>15540000.000000002</v>
      </c>
      <c r="AI352" s="40">
        <f>AH352*1.12</f>
        <v>17404800.000000004</v>
      </c>
      <c r="AJ352" s="4"/>
      <c r="AK352" s="40">
        <v>15540000.000000002</v>
      </c>
      <c r="AL352" s="40">
        <f>AK352</f>
        <v>15540000.000000002</v>
      </c>
      <c r="AM352" s="40">
        <f>AL352*1.12</f>
        <v>17404800.000000004</v>
      </c>
      <c r="AN352" s="4"/>
      <c r="AO352" s="40">
        <v>15540000.000000002</v>
      </c>
      <c r="AP352" s="40">
        <f t="shared" ref="AP352" si="236">AO352</f>
        <v>15540000.000000002</v>
      </c>
      <c r="AQ352" s="40">
        <f>AP352*1.12</f>
        <v>17404800.000000004</v>
      </c>
      <c r="AR352" s="365"/>
      <c r="AS352" s="4"/>
      <c r="AT352" s="4"/>
      <c r="AU352" s="4"/>
      <c r="AV352" s="1"/>
      <c r="AW352" s="366">
        <v>46620000.000000007</v>
      </c>
      <c r="AX352" s="366">
        <v>52214400.000000015</v>
      </c>
      <c r="AY352" s="16">
        <v>120240021112</v>
      </c>
      <c r="AZ352" s="365" t="s">
        <v>938</v>
      </c>
      <c r="BA352" s="4" t="s">
        <v>939</v>
      </c>
      <c r="BB352" s="4"/>
      <c r="BC352" s="4"/>
      <c r="BD352" s="4"/>
      <c r="BE352" s="4"/>
      <c r="BF352" s="4"/>
      <c r="BG352" s="1"/>
      <c r="BH352" s="1"/>
    </row>
    <row r="353" spans="1:63" s="364" customFormat="1" ht="12.95" customHeight="1" x14ac:dyDescent="0.2">
      <c r="A353" s="294" t="s">
        <v>150</v>
      </c>
      <c r="B353" s="354"/>
      <c r="C353" s="355" t="s">
        <v>943</v>
      </c>
      <c r="D353" s="243"/>
      <c r="E353" s="355"/>
      <c r="F353" s="356" t="s">
        <v>944</v>
      </c>
      <c r="G353" s="356" t="s">
        <v>945</v>
      </c>
      <c r="H353" s="356" t="s">
        <v>946</v>
      </c>
      <c r="I353" s="354" t="s">
        <v>172</v>
      </c>
      <c r="J353" s="354" t="s">
        <v>173</v>
      </c>
      <c r="K353" s="354"/>
      <c r="L353" s="109">
        <v>100</v>
      </c>
      <c r="M353" s="357">
        <v>230000000</v>
      </c>
      <c r="N353" s="357" t="s">
        <v>137</v>
      </c>
      <c r="O353" s="357" t="s">
        <v>921</v>
      </c>
      <c r="P353" s="357" t="s">
        <v>125</v>
      </c>
      <c r="Q353" s="357" t="s">
        <v>122</v>
      </c>
      <c r="R353" s="357" t="s">
        <v>174</v>
      </c>
      <c r="S353" s="354"/>
      <c r="T353" s="354"/>
      <c r="U353" s="354" t="s">
        <v>921</v>
      </c>
      <c r="V353" s="354" t="s">
        <v>127</v>
      </c>
      <c r="W353" s="358">
        <v>0</v>
      </c>
      <c r="X353" s="358">
        <v>100</v>
      </c>
      <c r="Y353" s="358">
        <v>0</v>
      </c>
      <c r="Z353" s="354"/>
      <c r="AA353" s="354" t="s">
        <v>138</v>
      </c>
      <c r="AB353" s="358">
        <v>1</v>
      </c>
      <c r="AC353" s="359">
        <v>58857325.310000002</v>
      </c>
      <c r="AD353" s="359">
        <f>AC353</f>
        <v>58857325.310000002</v>
      </c>
      <c r="AE353" s="359">
        <f>AD353*1.12</f>
        <v>65920204.347200006</v>
      </c>
      <c r="AF353" s="358">
        <v>1</v>
      </c>
      <c r="AG353" s="359">
        <v>235429301.25</v>
      </c>
      <c r="AH353" s="359">
        <f>AG353</f>
        <v>235429301.25</v>
      </c>
      <c r="AI353" s="359">
        <f>AH353*1.12</f>
        <v>263680817.40000004</v>
      </c>
      <c r="AJ353" s="358">
        <v>1</v>
      </c>
      <c r="AK353" s="359">
        <v>235429301.25</v>
      </c>
      <c r="AL353" s="359">
        <f>AK353</f>
        <v>235429301.25</v>
      </c>
      <c r="AM353" s="359">
        <f>AL353*1.12</f>
        <v>263680817.40000004</v>
      </c>
      <c r="AN353" s="360"/>
      <c r="AO353" s="361"/>
      <c r="AP353" s="361"/>
      <c r="AQ353" s="359"/>
      <c r="AR353" s="360"/>
      <c r="AS353" s="361"/>
      <c r="AT353" s="361"/>
      <c r="AU353" s="359"/>
      <c r="AV353" s="352"/>
      <c r="AW353" s="359">
        <f>AD353+AH353+AL353</f>
        <v>529715927.81</v>
      </c>
      <c r="AX353" s="359">
        <f>AW353*1.12</f>
        <v>593281839.14720011</v>
      </c>
      <c r="AY353" s="362" t="s">
        <v>129</v>
      </c>
      <c r="AZ353" s="352" t="s">
        <v>940</v>
      </c>
      <c r="BA353" s="352" t="s">
        <v>941</v>
      </c>
      <c r="BB353" s="354"/>
      <c r="BC353" s="354"/>
      <c r="BD353" s="357"/>
      <c r="BE353" s="354"/>
      <c r="BF353" s="363"/>
      <c r="BG353" s="294" t="s">
        <v>942</v>
      </c>
    </row>
    <row r="354" spans="1:63" s="372" customFormat="1" ht="12.95" customHeight="1" x14ac:dyDescent="0.25">
      <c r="A354" s="367" t="s">
        <v>361</v>
      </c>
      <c r="B354" s="368"/>
      <c r="C354" s="369" t="s">
        <v>953</v>
      </c>
      <c r="D354" s="368"/>
      <c r="E354" s="368"/>
      <c r="F354" s="367" t="s">
        <v>363</v>
      </c>
      <c r="G354" s="367" t="s">
        <v>364</v>
      </c>
      <c r="H354" s="367" t="s">
        <v>364</v>
      </c>
      <c r="I354" s="367" t="s">
        <v>120</v>
      </c>
      <c r="J354" s="367"/>
      <c r="K354" s="367"/>
      <c r="L354" s="387">
        <v>100</v>
      </c>
      <c r="M354" s="387" t="s">
        <v>197</v>
      </c>
      <c r="N354" s="367" t="s">
        <v>365</v>
      </c>
      <c r="O354" s="367" t="s">
        <v>921</v>
      </c>
      <c r="P354" s="367" t="s">
        <v>125</v>
      </c>
      <c r="Q354" s="367" t="s">
        <v>122</v>
      </c>
      <c r="R354" s="367" t="s">
        <v>382</v>
      </c>
      <c r="S354" s="367"/>
      <c r="T354" s="367" t="s">
        <v>127</v>
      </c>
      <c r="U354" s="367"/>
      <c r="V354" s="367"/>
      <c r="W354" s="387">
        <v>0</v>
      </c>
      <c r="X354" s="387">
        <v>90</v>
      </c>
      <c r="Y354" s="387">
        <v>10</v>
      </c>
      <c r="Z354" s="367"/>
      <c r="AA354" s="367" t="s">
        <v>138</v>
      </c>
      <c r="AB354" s="370"/>
      <c r="AC354" s="370"/>
      <c r="AD354" s="370"/>
      <c r="AE354" s="370"/>
      <c r="AF354" s="370"/>
      <c r="AG354" s="370"/>
      <c r="AH354" s="370">
        <f>906931.66264*1000</f>
        <v>906931662.63999999</v>
      </c>
      <c r="AI354" s="371">
        <f>AH354*1.12</f>
        <v>1015763462.1568</v>
      </c>
      <c r="AJ354" s="370"/>
      <c r="AK354" s="370">
        <f>943638.62497*1000</f>
        <v>943638624.97000003</v>
      </c>
      <c r="AL354" s="371">
        <f>AK354*1.12</f>
        <v>1056875259.9664001</v>
      </c>
      <c r="AM354" s="370"/>
      <c r="AN354" s="370"/>
      <c r="AO354" s="370"/>
      <c r="AP354" s="370"/>
      <c r="AQ354" s="370"/>
      <c r="AR354" s="370"/>
      <c r="AS354" s="370"/>
      <c r="AT354" s="370"/>
      <c r="AU354" s="370"/>
      <c r="AV354" s="370"/>
      <c r="AW354" s="370">
        <f>AH354+AK354</f>
        <v>1850570287.6100001</v>
      </c>
      <c r="AX354" s="370">
        <f>AW354*1.12</f>
        <v>2072638722.1232004</v>
      </c>
      <c r="AY354" s="367" t="s">
        <v>203</v>
      </c>
      <c r="AZ354" s="367" t="s">
        <v>366</v>
      </c>
      <c r="BA354" s="367" t="s">
        <v>367</v>
      </c>
      <c r="BB354" s="368"/>
      <c r="BC354" s="368"/>
      <c r="BD354" s="368"/>
      <c r="BE354" s="368"/>
      <c r="BF354" s="368"/>
      <c r="BG354" s="368"/>
      <c r="BH354" s="368"/>
      <c r="BI354" s="368"/>
      <c r="BJ354" s="368"/>
      <c r="BK354" s="369"/>
    </row>
    <row r="355" spans="1:63" ht="12.95" customHeight="1" x14ac:dyDescent="0.25">
      <c r="A355" s="139"/>
      <c r="B355" s="135"/>
      <c r="C355" s="135"/>
      <c r="D355" s="135"/>
      <c r="E355" s="215" t="s">
        <v>370</v>
      </c>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40"/>
      <c r="AD355" s="140"/>
      <c r="AE355" s="140"/>
      <c r="AF355" s="140"/>
      <c r="AG355" s="140"/>
      <c r="AH355" s="140"/>
      <c r="AI355" s="140"/>
      <c r="AJ355" s="140"/>
      <c r="AK355" s="140"/>
      <c r="AL355" s="140"/>
      <c r="AM355" s="140"/>
      <c r="AN355" s="140"/>
      <c r="AO355" s="140"/>
      <c r="AP355" s="140"/>
      <c r="AQ355" s="140"/>
      <c r="AR355" s="140"/>
      <c r="AS355" s="140"/>
      <c r="AT355" s="140"/>
      <c r="AU355" s="140"/>
      <c r="AV355" s="136"/>
      <c r="AW355" s="125">
        <f>SUM(AW210:AW354)</f>
        <v>146952722426.17123</v>
      </c>
      <c r="AX355" s="125">
        <f>SUM(AX210:AX354)</f>
        <v>155052643303.04535</v>
      </c>
      <c r="AY355" s="135"/>
      <c r="AZ355" s="135"/>
      <c r="BA355" s="135"/>
      <c r="BB355" s="135"/>
      <c r="BC355" s="135"/>
      <c r="BD355" s="135"/>
      <c r="BE355" s="135"/>
      <c r="BF355" s="135"/>
      <c r="BG355" s="135"/>
      <c r="BH355" s="135"/>
      <c r="BI355" s="135"/>
      <c r="BJ355" s="141"/>
      <c r="BK355" s="141"/>
    </row>
    <row r="356" spans="1:63" ht="12.95" customHeight="1" thickBot="1" x14ac:dyDescent="0.3">
      <c r="A356" s="144"/>
      <c r="B356" s="145"/>
      <c r="C356" s="145"/>
      <c r="D356" s="145"/>
      <c r="E356" s="218" t="s">
        <v>371</v>
      </c>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6"/>
      <c r="AD356" s="146"/>
      <c r="AE356" s="146"/>
      <c r="AF356" s="146"/>
      <c r="AG356" s="146"/>
      <c r="AH356" s="146"/>
      <c r="AI356" s="146"/>
      <c r="AJ356" s="146"/>
      <c r="AK356" s="146"/>
      <c r="AL356" s="146"/>
      <c r="AM356" s="146"/>
      <c r="AN356" s="146"/>
      <c r="AO356" s="146"/>
      <c r="AP356" s="146"/>
      <c r="AQ356" s="146"/>
      <c r="AR356" s="146"/>
      <c r="AS356" s="146"/>
      <c r="AT356" s="146"/>
      <c r="AU356" s="146"/>
      <c r="AV356" s="147"/>
      <c r="AW356" s="129">
        <f>AW161+AW208+AW355</f>
        <v>166609205133.35852</v>
      </c>
      <c r="AX356" s="129">
        <f>AX161+AX208+AX355</f>
        <v>177067903935.09512</v>
      </c>
      <c r="AY356" s="135"/>
      <c r="AZ356" s="135"/>
      <c r="BA356" s="135"/>
      <c r="BB356" s="135"/>
      <c r="BC356" s="135"/>
      <c r="BD356" s="135"/>
      <c r="BE356" s="135"/>
      <c r="BF356" s="135"/>
      <c r="BG356" s="135"/>
      <c r="BH356" s="135"/>
      <c r="BI356" s="135"/>
      <c r="BJ356" s="141"/>
      <c r="BK356" s="141"/>
    </row>
  </sheetData>
  <protectedRanges>
    <protectedRange sqref="G174" name="Диапазон3_27_1_2_1_1_1_24_1_1_1" securityDescriptor="O:WDG:WDD:(A;;CC;;;S-1-5-21-1281035640-548247933-376692995-11259)(A;;CC;;;S-1-5-21-1281035640-548247933-376692995-11258)(A;;CC;;;S-1-5-21-1281035640-548247933-376692995-5864)"/>
    <protectedRange sqref="H174" name="Диапазон3_27_1_2_2_1_1_24_1_1_1" securityDescriptor="O:WDG:WDD:(A;;CC;;;S-1-5-21-1281035640-548247933-376692995-11259)(A;;CC;;;S-1-5-21-1281035640-548247933-376692995-11258)(A;;CC;;;S-1-5-21-1281035640-548247933-376692995-5864)"/>
    <protectedRange sqref="I261" name="Диапазон3_74_5_1_5_2_1_1_1_1_1_2" securityDescriptor="O:WDG:WDD:(A;;CC;;;S-1-5-21-1281035640-548247933-376692995-11259)(A;;CC;;;S-1-5-21-1281035640-548247933-376692995-11258)(A;;CC;;;S-1-5-21-1281035640-548247933-376692995-5864)"/>
    <protectedRange sqref="I262" name="Диапазон3_74_5_1_5_2_1_1_1_1_1_2_4_1" securityDescriptor="O:WDG:WDD:(A;;CC;;;S-1-5-21-1281035640-548247933-376692995-11259)(A;;CC;;;S-1-5-21-1281035640-548247933-376692995-11258)(A;;CC;;;S-1-5-21-1281035640-548247933-376692995-5864)"/>
    <protectedRange sqref="J231" name="Диапазон3_74_5_1_5_2_1_1_1_1_1_2_5_1_1_1" securityDescriptor="O:WDG:WDD:(A;;CC;;;S-1-5-21-1281035640-548247933-376692995-11259)(A;;CC;;;S-1-5-21-1281035640-548247933-376692995-11258)(A;;CC;;;S-1-5-21-1281035640-548247933-376692995-5864)"/>
    <protectedRange sqref="K265" name="Диапазон3_74_5_1_5_2_1_1_1_1_1_2_5_2_1_1_1" securityDescriptor="O:WDG:WDD:(A;;CC;;;S-1-5-21-1281035640-548247933-376692995-11259)(A;;CC;;;S-1-5-21-1281035640-548247933-376692995-11258)(A;;CC;;;S-1-5-21-1281035640-548247933-376692995-5864)"/>
    <protectedRange sqref="K269" name="Диапазон3_74_5_1_5_2_1_1_1_1_1_2_5_2_1_2_1" securityDescriptor="O:WDG:WDD:(A;;CC;;;S-1-5-21-1281035640-548247933-376692995-11259)(A;;CC;;;S-1-5-21-1281035640-548247933-376692995-11258)(A;;CC;;;S-1-5-21-1281035640-548247933-376692995-5864)"/>
    <protectedRange sqref="K273" name="Диапазон3_74_5_1_5_2_1_1_1_1_1_2_5_2_1_3_1" securityDescriptor="O:WDG:WDD:(A;;CC;;;S-1-5-21-1281035640-548247933-376692995-11259)(A;;CC;;;S-1-5-21-1281035640-548247933-376692995-11258)(A;;CC;;;S-1-5-21-1281035640-548247933-376692995-5864)"/>
    <protectedRange sqref="K277" name="Диапазон3_74_5_1_5_2_1_1_1_1_1_2_5_2_1_4_1" securityDescriptor="O:WDG:WDD:(A;;CC;;;S-1-5-21-1281035640-548247933-376692995-11259)(A;;CC;;;S-1-5-21-1281035640-548247933-376692995-11258)(A;;CC;;;S-1-5-21-1281035640-548247933-376692995-5864)"/>
    <protectedRange sqref="G277" name="Диапазон3_27_1_2_1_1_1_89_1_1_1" securityDescriptor="O:WDG:WDD:(A;;CC;;;S-1-5-21-1281035640-548247933-376692995-11259)(A;;CC;;;S-1-5-21-1281035640-548247933-376692995-11258)(A;;CC;;;S-1-5-21-1281035640-548247933-376692995-5864)"/>
    <protectedRange sqref="H277" name="Диапазон3_27_1_2_2_1_1_89_1_1_1" securityDescriptor="O:WDG:WDD:(A;;CC;;;S-1-5-21-1281035640-548247933-376692995-11259)(A;;CC;;;S-1-5-21-1281035640-548247933-376692995-11258)(A;;CC;;;S-1-5-21-1281035640-548247933-376692995-5864)"/>
    <protectedRange sqref="J232" name="Диапазон3_74_5_1_5_2_1_1_1_1_1_2_5_1_1_1_1_1" securityDescriptor="O:WDG:WDD:(A;;CC;;;S-1-5-21-1281035640-548247933-376692995-11259)(A;;CC;;;S-1-5-21-1281035640-548247933-376692995-11258)(A;;CC;;;S-1-5-21-1281035640-548247933-376692995-5864)"/>
    <protectedRange sqref="K280" name="Диапазон3_74_5_1_5_2_1_1_1_1_1_2_5_2_1_4_1_1" securityDescriptor="O:WDG:WDD:(A;;CC;;;S-1-5-21-1281035640-548247933-376692995-11259)(A;;CC;;;S-1-5-21-1281035640-548247933-376692995-11258)(A;;CC;;;S-1-5-21-1281035640-548247933-376692995-5864)"/>
    <protectedRange sqref="G280" name="Диапазон3_27_1_2_1_1_1_89_1_1_1_1" securityDescriptor="O:WDG:WDD:(A;;CC;;;S-1-5-21-1281035640-548247933-376692995-11259)(A;;CC;;;S-1-5-21-1281035640-548247933-376692995-11258)(A;;CC;;;S-1-5-21-1281035640-548247933-376692995-5864)"/>
    <protectedRange sqref="H280" name="Диапазон3_27_1_2_2_1_1_89_1_1_1_1" securityDescriptor="O:WDG:WDD:(A;;CC;;;S-1-5-21-1281035640-548247933-376692995-11259)(A;;CC;;;S-1-5-21-1281035640-548247933-376692995-11258)(A;;CC;;;S-1-5-21-1281035640-548247933-376692995-5864)"/>
    <protectedRange sqref="G176 G181 G184 G187" name="Диапазон3_27_1_2_1_1_1_24_1_1_1_1" securityDescriptor="O:WDG:WDD:(A;;CC;;;S-1-5-21-1281035640-548247933-376692995-11259)(A;;CC;;;S-1-5-21-1281035640-548247933-376692995-11258)(A;;CC;;;S-1-5-21-1281035640-548247933-376692995-5864)"/>
    <protectedRange sqref="H176 H181 H184 H187" name="Диапазон3_27_1_2_2_1_1_24_1_1_1_1" securityDescriptor="O:WDG:WDD:(A;;CC;;;S-1-5-21-1281035640-548247933-376692995-11259)(A;;CC;;;S-1-5-21-1281035640-548247933-376692995-11258)(A;;CC;;;S-1-5-21-1281035640-548247933-376692995-5864)"/>
    <protectedRange sqref="K274" name="Диапазон3_74_5_1_5_2_1_1_1_1_1_2_5_2_1_3_1_1" securityDescriptor="O:WDG:WDD:(A;;CC;;;S-1-5-21-1281035640-548247933-376692995-11259)(A;;CC;;;S-1-5-21-1281035640-548247933-376692995-11258)(A;;CC;;;S-1-5-21-1281035640-548247933-376692995-5864)"/>
    <protectedRange sqref="K270" name="Диапазон3_74_5_1_5_2_1_1_1_1_1_2_5_2_1_2_1_1" securityDescriptor="O:WDG:WDD:(A;;CC;;;S-1-5-21-1281035640-548247933-376692995-11259)(A;;CC;;;S-1-5-21-1281035640-548247933-376692995-11258)(A;;CC;;;S-1-5-21-1281035640-548247933-376692995-5864)"/>
    <protectedRange sqref="J233" name="Диапазон3_74_5_1_5_2_1_1_1_1_1_2_5_1_1_1_1_1_1" securityDescriptor="O:WDG:WDD:(A;;CC;;;S-1-5-21-1281035640-548247933-376692995-11259)(A;;CC;;;S-1-5-21-1281035640-548247933-376692995-11258)(A;;CC;;;S-1-5-21-1281035640-548247933-376692995-5864)"/>
    <protectedRange sqref="J295:J297" name="Диапазон3_74_5_1_5_2_1_1_1_1_1_2_5_1_1_1_1_1_1_1" securityDescriptor="O:WDG:WDD:(A;;CC;;;S-1-5-21-1281035640-548247933-376692995-11259)(A;;CC;;;S-1-5-21-1281035640-548247933-376692995-11258)(A;;CC;;;S-1-5-21-1281035640-548247933-376692995-5864)"/>
    <protectedRange sqref="K271" name="Диапазон3_74_5_1_5_2_1_1_1_1_1_2_5_2_1_2_1_1_1" securityDescriptor="O:WDG:WDD:(A;;CC;;;S-1-5-21-1281035640-548247933-376692995-11259)(A;;CC;;;S-1-5-21-1281035640-548247933-376692995-11258)(A;;CC;;;S-1-5-21-1281035640-548247933-376692995-5864)"/>
    <protectedRange sqref="G177" name="Диапазон3_27_1_2_1_1_1_24_1_1_1_1_1" securityDescriptor="O:WDG:WDD:(A;;CC;;;S-1-5-21-1281035640-548247933-376692995-11259)(A;;CC;;;S-1-5-21-1281035640-548247933-376692995-11258)(A;;CC;;;S-1-5-21-1281035640-548247933-376692995-5864)"/>
    <protectedRange sqref="H177" name="Диапазон3_27_1_2_2_1_1_24_1_1_1_1_1" securityDescriptor="O:WDG:WDD:(A;;CC;;;S-1-5-21-1281035640-548247933-376692995-11259)(A;;CC;;;S-1-5-21-1281035640-548247933-376692995-11258)(A;;CC;;;S-1-5-21-1281035640-548247933-376692995-5864)"/>
    <protectedRange sqref="G182" name="Диапазон3_27_1_2_1_1_1_24_1_1_1_1_2" securityDescriptor="O:WDG:WDD:(A;;CC;;;S-1-5-21-1281035640-548247933-376692995-11259)(A;;CC;;;S-1-5-21-1281035640-548247933-376692995-11258)(A;;CC;;;S-1-5-21-1281035640-548247933-376692995-5864)"/>
    <protectedRange sqref="H182" name="Диапазон3_27_1_2_2_1_1_24_1_1_1_1_2" securityDescriptor="O:WDG:WDD:(A;;CC;;;S-1-5-21-1281035640-548247933-376692995-11259)(A;;CC;;;S-1-5-21-1281035640-548247933-376692995-11258)(A;;CC;;;S-1-5-21-1281035640-548247933-376692995-5864)"/>
    <protectedRange sqref="G185" name="Диапазон3_27_1_2_1_1_1_24_1_1_1_1_3" securityDescriptor="O:WDG:WDD:(A;;CC;;;S-1-5-21-1281035640-548247933-376692995-11259)(A;;CC;;;S-1-5-21-1281035640-548247933-376692995-11258)(A;;CC;;;S-1-5-21-1281035640-548247933-376692995-5864)"/>
    <protectedRange sqref="H185" name="Диапазон3_27_1_2_2_1_1_24_1_1_1_1_3" securityDescriptor="O:WDG:WDD:(A;;CC;;;S-1-5-21-1281035640-548247933-376692995-11259)(A;;CC;;;S-1-5-21-1281035640-548247933-376692995-11258)(A;;CC;;;S-1-5-21-1281035640-548247933-376692995-5864)"/>
    <protectedRange sqref="G188" name="Диапазон3_27_1_2_1_1_1_24_1_1_1_1_4" securityDescriptor="O:WDG:WDD:(A;;CC;;;S-1-5-21-1281035640-548247933-376692995-11259)(A;;CC;;;S-1-5-21-1281035640-548247933-376692995-11258)(A;;CC;;;S-1-5-21-1281035640-548247933-376692995-5864)"/>
    <protectedRange sqref="H188" name="Диапазон3_27_1_2_2_1_1_24_1_1_1_1_4" securityDescriptor="O:WDG:WDD:(A;;CC;;;S-1-5-21-1281035640-548247933-376692995-11259)(A;;CC;;;S-1-5-21-1281035640-548247933-376692995-11258)(A;;CC;;;S-1-5-21-1281035640-548247933-376692995-5864)"/>
    <protectedRange sqref="G190" name="Диапазон3_27_1_2_1_1_1_24_1_1_1_2" securityDescriptor="O:WDG:WDD:(A;;CC;;;S-1-5-21-1281035640-548247933-376692995-11259)(A;;CC;;;S-1-5-21-1281035640-548247933-376692995-11258)(A;;CC;;;S-1-5-21-1281035640-548247933-376692995-5864)"/>
    <protectedRange sqref="H190" name="Диапазон3_27_1_2_2_1_1_24_1_1_1_2" securityDescriptor="O:WDG:WDD:(A;;CC;;;S-1-5-21-1281035640-548247933-376692995-11259)(A;;CC;;;S-1-5-21-1281035640-548247933-376692995-11258)(A;;CC;;;S-1-5-21-1281035640-548247933-376692995-5864)"/>
    <protectedRange sqref="K275" name="Диапазон3_74_5_1_5_2_1_1_1_1_1_2_5_2_1_3_1_1_1" securityDescriptor="O:WDG:WDD:(A;;CC;;;S-1-5-21-1281035640-548247933-376692995-11259)(A;;CC;;;S-1-5-21-1281035640-548247933-376692995-11258)(A;;CC;;;S-1-5-21-1281035640-548247933-376692995-5864)"/>
    <protectedRange sqref="J315" name="Диапазон3_74_5_1_5_2_1_1_1_1_1_2_5_1_1_1_1_1_1_2" securityDescriptor="O:WDG:WDD:(A;;CC;;;S-1-5-21-1281035640-548247933-376692995-11259)(A;;CC;;;S-1-5-21-1281035640-548247933-376692995-11258)(A;;CC;;;S-1-5-21-1281035640-548247933-376692995-5864)"/>
    <protectedRange sqref="K311:K314" name="Диапазон3_74_5_1_5_2_1_1_1_1_1_2_5_2_1_2_1_1_1_1" securityDescriptor="O:WDG:WDD:(A;;CC;;;S-1-5-21-1281035640-548247933-376692995-11259)(A;;CC;;;S-1-5-21-1281035640-548247933-376692995-11258)(A;;CC;;;S-1-5-21-1281035640-548247933-376692995-5864)"/>
    <protectedRange sqref="G178" name="Диапазон3_27_1_2_1_1_1_24_1_1_1_1_1_1" securityDescriptor="O:WDG:WDD:(A;;CC;;;S-1-5-21-1281035640-548247933-376692995-11259)(A;;CC;;;S-1-5-21-1281035640-548247933-376692995-11258)(A;;CC;;;S-1-5-21-1281035640-548247933-376692995-5864)"/>
    <protectedRange sqref="H178" name="Диапазон3_27_1_2_2_1_1_24_1_1_1_1_1_1" securityDescriptor="O:WDG:WDD:(A;;CC;;;S-1-5-21-1281035640-548247933-376692995-11259)(A;;CC;;;S-1-5-21-1281035640-548247933-376692995-11258)(A;;CC;;;S-1-5-21-1281035640-548247933-376692995-5864)"/>
    <protectedRange sqref="G183" name="Диапазон3_27_1_2_1_1_1_24_1_1_1_1_2_1" securityDescriptor="O:WDG:WDD:(A;;CC;;;S-1-5-21-1281035640-548247933-376692995-11259)(A;;CC;;;S-1-5-21-1281035640-548247933-376692995-11258)(A;;CC;;;S-1-5-21-1281035640-548247933-376692995-5864)"/>
    <protectedRange sqref="H183" name="Диапазон3_27_1_2_2_1_1_24_1_1_1_1_2_1" securityDescriptor="O:WDG:WDD:(A;;CC;;;S-1-5-21-1281035640-548247933-376692995-11259)(A;;CC;;;S-1-5-21-1281035640-548247933-376692995-11258)(A;;CC;;;S-1-5-21-1281035640-548247933-376692995-5864)"/>
    <protectedRange sqref="G186" name="Диапазон3_27_1_2_1_1_1_24_1_1_1_1_3_1" securityDescriptor="O:WDG:WDD:(A;;CC;;;S-1-5-21-1281035640-548247933-376692995-11259)(A;;CC;;;S-1-5-21-1281035640-548247933-376692995-11258)(A;;CC;;;S-1-5-21-1281035640-548247933-376692995-5864)"/>
    <protectedRange sqref="H186" name="Диапазон3_27_1_2_2_1_1_24_1_1_1_1_3_1" securityDescriptor="O:WDG:WDD:(A;;CC;;;S-1-5-21-1281035640-548247933-376692995-11259)(A;;CC;;;S-1-5-21-1281035640-548247933-376692995-11258)(A;;CC;;;S-1-5-21-1281035640-548247933-376692995-5864)"/>
    <protectedRange sqref="G199" name="Диапазон3_27_1_2_1_1_1_24_1_1_1_3" securityDescriptor="O:WDG:WDD:(A;;CC;;;S-1-5-21-1281035640-548247933-376692995-11259)(A;;CC;;;S-1-5-21-1281035640-548247933-376692995-11258)(A;;CC;;;S-1-5-21-1281035640-548247933-376692995-5864)"/>
    <protectedRange sqref="H199" name="Диапазон3_27_1_2_2_1_1_24_1_1_1_3" securityDescriptor="O:WDG:WDD:(A;;CC;;;S-1-5-21-1281035640-548247933-376692995-11259)(A;;CC;;;S-1-5-21-1281035640-548247933-376692995-11258)(A;;CC;;;S-1-5-21-1281035640-548247933-376692995-5864)"/>
    <protectedRange sqref="K317 K321 K325 K329" name="Диапазон3_74_5_1_5_2_1_1_1_1_1_2_5_2_1_2_1_1_1_2" securityDescriptor="O:WDG:WDD:(A;;CC;;;S-1-5-21-1281035640-548247933-376692995-11259)(A;;CC;;;S-1-5-21-1281035640-548247933-376692995-11258)(A;;CC;;;S-1-5-21-1281035640-548247933-376692995-5864)"/>
    <protectedRange sqref="G189" name="Диапазон3_27_1_2_1_1_1_24_1_1_1_1_4_1" securityDescriptor="O:WDG:WDD:(A;;CC;;;S-1-5-21-1281035640-548247933-376692995-11259)(A;;CC;;;S-1-5-21-1281035640-548247933-376692995-11258)(A;;CC;;;S-1-5-21-1281035640-548247933-376692995-5864)"/>
    <protectedRange sqref="H189" name="Диапазон3_27_1_2_2_1_1_24_1_1_1_1_4_1" securityDescriptor="O:WDG:WDD:(A;;CC;;;S-1-5-21-1281035640-548247933-376692995-11259)(A;;CC;;;S-1-5-21-1281035640-548247933-376692995-11258)(A;;CC;;;S-1-5-21-1281035640-548247933-376692995-5864)"/>
    <protectedRange sqref="G200" name="Диапазон3_27_1_2_1_1_1_24_1_1_1_3_1" securityDescriptor="O:WDG:WDD:(A;;CC;;;S-1-5-21-1281035640-548247933-376692995-11259)(A;;CC;;;S-1-5-21-1281035640-548247933-376692995-11258)(A;;CC;;;S-1-5-21-1281035640-548247933-376692995-5864)"/>
    <protectedRange sqref="H200" name="Диапазон3_27_1_2_2_1_1_24_1_1_1_3_1" securityDescriptor="O:WDG:WDD:(A;;CC;;;S-1-5-21-1281035640-548247933-376692995-11259)(A;;CC;;;S-1-5-21-1281035640-548247933-376692995-11258)(A;;CC;;;S-1-5-21-1281035640-548247933-376692995-5864)"/>
    <protectedRange sqref="K266" name="Диапазон3_74_5_1_5_2_1_1_1_1_1_2_5_2_1_1_1_1" securityDescriptor="O:WDG:WDD:(A;;CC;;;S-1-5-21-1281035640-548247933-376692995-11259)(A;;CC;;;S-1-5-21-1281035640-548247933-376692995-11258)(A;;CC;;;S-1-5-21-1281035640-548247933-376692995-5864)"/>
    <protectedRange sqref="I333" name="Диапазон3_74_5_1_5_2_1_1_1_1_1_2_5_2_1_2_1_1_1_3" securityDescriptor="O:WDG:WDD:(A;;CC;;;S-1-5-21-1281035640-548247933-376692995-11259)(A;;CC;;;S-1-5-21-1281035640-548247933-376692995-11258)(A;;CC;;;S-1-5-21-1281035640-548247933-376692995-5864)"/>
    <protectedRange sqref="G179:G180" name="Диапазон3_27_1_2_1_1_1_24_1_1_1_1_1_1_1" securityDescriptor="O:WDG:WDD:(A;;CC;;;S-1-5-21-1281035640-548247933-376692995-11259)(A;;CC;;;S-1-5-21-1281035640-548247933-376692995-11258)(A;;CC;;;S-1-5-21-1281035640-548247933-376692995-5864)"/>
    <protectedRange sqref="H179:H180" name="Диапазон3_27_1_2_2_1_1_24_1_1_1_1_1_1_1" securityDescriptor="O:WDG:WDD:(A;;CC;;;S-1-5-21-1281035640-548247933-376692995-11259)(A;;CC;;;S-1-5-21-1281035640-548247933-376692995-11258)(A;;CC;;;S-1-5-21-1281035640-548247933-376692995-5864)"/>
    <protectedRange sqref="K318" name="Диапазон3_74_5_1_5_2_1_1_1_1_1_2_5_2_1_2_1_1_1_2_1" securityDescriptor="O:WDG:WDD:(A;;CC;;;S-1-5-21-1281035640-548247933-376692995-11259)(A;;CC;;;S-1-5-21-1281035640-548247933-376692995-11258)(A;;CC;;;S-1-5-21-1281035640-548247933-376692995-5864)"/>
    <protectedRange sqref="K322" name="Диапазон3_74_5_1_5_2_1_1_1_1_1_2_5_2_1_2_1_1_1_2_1_1" securityDescriptor="O:WDG:WDD:(A;;CC;;;S-1-5-21-1281035640-548247933-376692995-11259)(A;;CC;;;S-1-5-21-1281035640-548247933-376692995-11258)(A;;CC;;;S-1-5-21-1281035640-548247933-376692995-5864)"/>
    <protectedRange sqref="K326" name="Диапазон3_74_5_1_5_2_1_1_1_1_1_2_5_2_1_2_1_1_1_2_1_2" securityDescriptor="O:WDG:WDD:(A;;CC;;;S-1-5-21-1281035640-548247933-376692995-11259)(A;;CC;;;S-1-5-21-1281035640-548247933-376692995-11258)(A;;CC;;;S-1-5-21-1281035640-548247933-376692995-5864)"/>
    <protectedRange sqref="K330" name="Диапазон3_74_5_1_5_2_1_1_1_1_1_2_5_2_1_2_1_1_1_2_1_3" securityDescriptor="O:WDG:WDD:(A;;CC;;;S-1-5-21-1281035640-548247933-376692995-11259)(A;;CC;;;S-1-5-21-1281035640-548247933-376692995-11258)(A;;CC;;;S-1-5-21-1281035640-548247933-376692995-5864)"/>
    <protectedRange sqref="G201" name="Диапазон3_27_1_2_1_1_1_24_1_1_1_1_1_1_2" securityDescriptor="O:WDG:WDD:(A;;CC;;;S-1-5-21-1281035640-548247933-376692995-11259)(A;;CC;;;S-1-5-21-1281035640-548247933-376692995-11258)(A;;CC;;;S-1-5-21-1281035640-548247933-376692995-5864)"/>
    <protectedRange sqref="H201" name="Диапазон3_27_1_2_2_1_1_24_1_1_1_1_1_1_2" securityDescriptor="O:WDG:WDD:(A;;CC;;;S-1-5-21-1281035640-548247933-376692995-11259)(A;;CC;;;S-1-5-21-1281035640-548247933-376692995-11258)(A;;CC;;;S-1-5-21-1281035640-548247933-376692995-5864)"/>
    <protectedRange sqref="G204" name="Диапазон3_27_1_2_1_1_1_24_1_1" securityDescriptor="O:WDG:WDD:(A;;CC;;;S-1-5-21-1281035640-548247933-376692995-11259)(A;;CC;;;S-1-5-21-1281035640-548247933-376692995-11258)(A;;CC;;;S-1-5-21-1281035640-548247933-376692995-5864)"/>
    <protectedRange sqref="H204" name="Диапазон3_27_1_2_2_1_1_24_1_1" securityDescriptor="O:WDG:WDD:(A;;CC;;;S-1-5-21-1281035640-548247933-376692995-11259)(A;;CC;;;S-1-5-21-1281035640-548247933-376692995-11258)(A;;CC;;;S-1-5-21-1281035640-548247933-376692995-5864)"/>
    <protectedRange sqref="K323" name="Диапазон3_74_5_1_5_2_1_1_1_1_1_2_5_2_1_2_1_1_1_2_2" securityDescriptor="O:WDG:WDD:(A;;CC;;;S-1-5-21-1281035640-548247933-376692995-11259)(A;;CC;;;S-1-5-21-1281035640-548247933-376692995-11258)(A;;CC;;;S-1-5-21-1281035640-548247933-376692995-5864)"/>
    <protectedRange sqref="K327" name="Диапазон3_74_5_1_5_2_1_1_1_1_1_2_5_2_1_2_1_1_1_2_3" securityDescriptor="O:WDG:WDD:(A;;CC;;;S-1-5-21-1281035640-548247933-376692995-11259)(A;;CC;;;S-1-5-21-1281035640-548247933-376692995-11258)(A;;CC;;;S-1-5-21-1281035640-548247933-376692995-5864)"/>
    <protectedRange sqref="K331" name="Диапазон3_74_5_1_5_2_1_1_1_1_1_2_5_2_1_2_1_1_1_2_4" securityDescriptor="O:WDG:WDD:(A;;CC;;;S-1-5-21-1281035640-548247933-376692995-11259)(A;;CC;;;S-1-5-21-1281035640-548247933-376692995-11258)(A;;CC;;;S-1-5-21-1281035640-548247933-376692995-5864)"/>
    <protectedRange sqref="I335" name="Диапазон3_74_5_1_5_2_1_1_1_1_1_2_5_2_1_2_1_1_1_2_1_4" securityDescriptor="O:WDG:WDD:(A;;CC;;;S-1-5-21-1281035640-548247933-376692995-11259)(A;;CC;;;S-1-5-21-1281035640-548247933-376692995-11258)(A;;CC;;;S-1-5-21-1281035640-548247933-376692995-5864)"/>
    <protectedRange sqref="G202" name="Диапазон3_27_1_2_1_1_1_24_1_1_1_1_1_1_3" securityDescriptor="O:WDG:WDD:(A;;CC;;;S-1-5-21-1281035640-548247933-376692995-11259)(A;;CC;;;S-1-5-21-1281035640-548247933-376692995-11258)(A;;CC;;;S-1-5-21-1281035640-548247933-376692995-5864)"/>
    <protectedRange sqref="H202" name="Диапазон3_27_1_2_2_1_1_24_1_1_1_1_1_1_3" securityDescriptor="O:WDG:WDD:(A;;CC;;;S-1-5-21-1281035640-548247933-376692995-11259)(A;;CC;;;S-1-5-21-1281035640-548247933-376692995-11258)(A;;CC;;;S-1-5-21-1281035640-548247933-376692995-5864)"/>
    <protectedRange sqref="H334" name="Диапазон3_74_5_1_5_2_1_1_1_1_1_2_5_2_1_2_1_1_1_2_1_5" securityDescriptor="O:WDG:WDD:(A;;CC;;;S-1-5-21-1281035640-548247933-376692995-11259)(A;;CC;;;S-1-5-21-1281035640-548247933-376692995-11258)(A;;CC;;;S-1-5-21-1281035640-548247933-376692995-5864)"/>
    <protectedRange sqref="K324" name="Диапазон3_74_5_1_5_2_1_1_1_1_1_2_5_2_1_2_1_1_1_2_2_1" securityDescriptor="O:WDG:WDD:(A;;CC;;;S-1-5-21-1281035640-548247933-376692995-11259)(A;;CC;;;S-1-5-21-1281035640-548247933-376692995-11258)(A;;CC;;;S-1-5-21-1281035640-548247933-376692995-5864)"/>
    <protectedRange sqref="K328" name="Диапазон3_74_5_1_5_2_1_1_1_1_1_2_5_2_1_2_1_1_1_2_3_1" securityDescriptor="O:WDG:WDD:(A;;CC;;;S-1-5-21-1281035640-548247933-376692995-11259)(A;;CC;;;S-1-5-21-1281035640-548247933-376692995-11258)(A;;CC;;;S-1-5-21-1281035640-548247933-376692995-5864)"/>
    <protectedRange sqref="K332" name="Диапазон3_74_5_1_5_2_1_1_1_1_1_2_5_2_1_2_1_1_1_2_4_1" securityDescriptor="O:WDG:WDD:(A;;CC;;;S-1-5-21-1281035640-548247933-376692995-11259)(A;;CC;;;S-1-5-21-1281035640-548247933-376692995-11258)(A;;CC;;;S-1-5-21-1281035640-548247933-376692995-5864)"/>
    <protectedRange sqref="H226" name="Диапазон3_74_5_1_5_2_1_1_1_1_1_2_5_2_1_2_1_1_1_2_1_6" securityDescriptor="O:WDG:WDD:(A;;CC;;;S-1-5-21-1281035640-548247933-376692995-11259)(A;;CC;;;S-1-5-21-1281035640-548247933-376692995-11258)(A;;CC;;;S-1-5-21-1281035640-548247933-376692995-5864)"/>
    <protectedRange sqref="K258" name="Диапазон3_74_5_1_5_2_1_1_1_1_1_2_5_2_1_2_1_1_1_2_2_2" securityDescriptor="O:WDG:WDD:(A;;CC;;;S-1-5-21-1281035640-548247933-376692995-11259)(A;;CC;;;S-1-5-21-1281035640-548247933-376692995-11258)(A;;CC;;;S-1-5-21-1281035640-548247933-376692995-5864)"/>
    <protectedRange sqref="I349 I351" name="Диапазон3_74_5_1_5_2_1_1_1_1_1_2_5_1_2_1_1_1" securityDescriptor="O:WDG:WDD:(A;;CC;;;S-1-5-21-1281035640-548247933-376692995-11259)(A;;CC;;;S-1-5-21-1281035640-548247933-376692995-11258)(A;;CC;;;S-1-5-21-1281035640-548247933-376692995-5864)"/>
    <protectedRange sqref="I350 I352" name="Диапазон3_74_5_1_5_2_1_1_1_1_1_2_5_1_2_1_1_1_1" securityDescriptor="O:WDG:WDD:(A;;CC;;;S-1-5-21-1281035640-548247933-376692995-11259)(A;;CC;;;S-1-5-21-1281035640-548247933-376692995-11258)(A;;CC;;;S-1-5-21-1281035640-548247933-376692995-5864)"/>
    <protectedRange sqref="G354" name="Диапазон3_27_1_2_1_1_1_24_1_1_1_1_5" securityDescriptor="O:WDG:WDD:(A;;CC;;;S-1-5-21-1281035640-548247933-376692995-11259)(A;;CC;;;S-1-5-21-1281035640-548247933-376692995-11258)(A;;CC;;;S-1-5-21-1281035640-548247933-376692995-5864)"/>
    <protectedRange sqref="H354" name="Диапазон3_27_1_2_2_1_1_24_1_1_1_1_5" securityDescriptor="O:WDG:WDD:(A;;CC;;;S-1-5-21-1281035640-548247933-376692995-11259)(A;;CC;;;S-1-5-21-1281035640-548247933-376692995-11258)(A;;CC;;;S-1-5-21-1281035640-548247933-376692995-5864)"/>
  </protectedRanges>
  <autoFilter ref="A22:WXF357"/>
  <conditionalFormatting sqref="D208">
    <cfRule type="duplicateValues" dxfId="107" priority="113"/>
  </conditionalFormatting>
  <conditionalFormatting sqref="D355:D356">
    <cfRule type="duplicateValues" dxfId="106" priority="114"/>
  </conditionalFormatting>
  <conditionalFormatting sqref="E40">
    <cfRule type="duplicateValues" dxfId="105" priority="107"/>
  </conditionalFormatting>
  <conditionalFormatting sqref="E43 E46 E49 E52 E55 E58 E61 E64 E67 E70 E73 E76 E79 E82 E85 E88 E91 E94 E97 E100 E103 E106 E109 E112 E115 E117 E120 E123 E126 E129 E132 E135 E138">
    <cfRule type="duplicateValues" dxfId="104" priority="108"/>
  </conditionalFormatting>
  <conditionalFormatting sqref="E41">
    <cfRule type="duplicateValues" dxfId="103" priority="106"/>
  </conditionalFormatting>
  <conditionalFormatting sqref="E44">
    <cfRule type="duplicateValues" dxfId="102" priority="105"/>
  </conditionalFormatting>
  <conditionalFormatting sqref="E47">
    <cfRule type="duplicateValues" dxfId="101" priority="104"/>
  </conditionalFormatting>
  <conditionalFormatting sqref="E50">
    <cfRule type="duplicateValues" dxfId="100" priority="103"/>
  </conditionalFormatting>
  <conditionalFormatting sqref="E53">
    <cfRule type="duplicateValues" dxfId="99" priority="102"/>
  </conditionalFormatting>
  <conditionalFormatting sqref="E56">
    <cfRule type="duplicateValues" dxfId="98" priority="101"/>
  </conditionalFormatting>
  <conditionalFormatting sqref="E59">
    <cfRule type="duplicateValues" dxfId="97" priority="100"/>
  </conditionalFormatting>
  <conditionalFormatting sqref="E62">
    <cfRule type="duplicateValues" dxfId="96" priority="99"/>
  </conditionalFormatting>
  <conditionalFormatting sqref="E65">
    <cfRule type="duplicateValues" dxfId="95" priority="98"/>
  </conditionalFormatting>
  <conditionalFormatting sqref="E68">
    <cfRule type="duplicateValues" dxfId="94" priority="97"/>
  </conditionalFormatting>
  <conditionalFormatting sqref="E71">
    <cfRule type="duplicateValues" dxfId="93" priority="96"/>
  </conditionalFormatting>
  <conditionalFormatting sqref="E74">
    <cfRule type="duplicateValues" dxfId="92" priority="95"/>
  </conditionalFormatting>
  <conditionalFormatting sqref="E77">
    <cfRule type="duplicateValues" dxfId="91" priority="94"/>
  </conditionalFormatting>
  <conditionalFormatting sqref="E80">
    <cfRule type="duplicateValues" dxfId="90" priority="93"/>
  </conditionalFormatting>
  <conditionalFormatting sqref="E83">
    <cfRule type="duplicateValues" dxfId="89" priority="92"/>
  </conditionalFormatting>
  <conditionalFormatting sqref="E86">
    <cfRule type="duplicateValues" dxfId="88" priority="91"/>
  </conditionalFormatting>
  <conditionalFormatting sqref="E89">
    <cfRule type="duplicateValues" dxfId="87" priority="90"/>
  </conditionalFormatting>
  <conditionalFormatting sqref="E92">
    <cfRule type="duplicateValues" dxfId="86" priority="89"/>
  </conditionalFormatting>
  <conditionalFormatting sqref="E95">
    <cfRule type="duplicateValues" dxfId="85" priority="88"/>
  </conditionalFormatting>
  <conditionalFormatting sqref="E98">
    <cfRule type="duplicateValues" dxfId="84" priority="87"/>
  </conditionalFormatting>
  <conditionalFormatting sqref="E101">
    <cfRule type="duplicateValues" dxfId="83" priority="86"/>
  </conditionalFormatting>
  <conditionalFormatting sqref="E104">
    <cfRule type="duplicateValues" dxfId="82" priority="85"/>
  </conditionalFormatting>
  <conditionalFormatting sqref="E107">
    <cfRule type="duplicateValues" dxfId="81" priority="84"/>
  </conditionalFormatting>
  <conditionalFormatting sqref="E110">
    <cfRule type="duplicateValues" dxfId="80" priority="83"/>
  </conditionalFormatting>
  <conditionalFormatting sqref="E113">
    <cfRule type="duplicateValues" dxfId="79" priority="82"/>
  </conditionalFormatting>
  <conditionalFormatting sqref="E116">
    <cfRule type="duplicateValues" dxfId="78" priority="81"/>
  </conditionalFormatting>
  <conditionalFormatting sqref="E118">
    <cfRule type="duplicateValues" dxfId="77" priority="80"/>
  </conditionalFormatting>
  <conditionalFormatting sqref="E121">
    <cfRule type="duplicateValues" dxfId="76" priority="79"/>
  </conditionalFormatting>
  <conditionalFormatting sqref="E124">
    <cfRule type="duplicateValues" dxfId="75" priority="78"/>
  </conditionalFormatting>
  <conditionalFormatting sqref="E127">
    <cfRule type="duplicateValues" dxfId="74" priority="77"/>
  </conditionalFormatting>
  <conditionalFormatting sqref="E130">
    <cfRule type="duplicateValues" dxfId="73" priority="76"/>
  </conditionalFormatting>
  <conditionalFormatting sqref="E133">
    <cfRule type="duplicateValues" dxfId="72" priority="75"/>
  </conditionalFormatting>
  <conditionalFormatting sqref="E136">
    <cfRule type="duplicateValues" dxfId="71" priority="74"/>
  </conditionalFormatting>
  <conditionalFormatting sqref="E139 E141:E142">
    <cfRule type="duplicateValues" dxfId="70" priority="73"/>
  </conditionalFormatting>
  <conditionalFormatting sqref="C27">
    <cfRule type="duplicateValues" dxfId="69" priority="72"/>
  </conditionalFormatting>
  <conditionalFormatting sqref="C31">
    <cfRule type="duplicateValues" dxfId="68" priority="71"/>
  </conditionalFormatting>
  <conditionalFormatting sqref="C35">
    <cfRule type="duplicateValues" dxfId="67" priority="70"/>
  </conditionalFormatting>
  <conditionalFormatting sqref="C39">
    <cfRule type="duplicateValues" dxfId="66" priority="69"/>
  </conditionalFormatting>
  <conditionalFormatting sqref="E42">
    <cfRule type="duplicateValues" dxfId="65" priority="67"/>
  </conditionalFormatting>
  <conditionalFormatting sqref="C42">
    <cfRule type="duplicateValues" dxfId="64" priority="68"/>
  </conditionalFormatting>
  <conditionalFormatting sqref="E45">
    <cfRule type="duplicateValues" dxfId="63" priority="65"/>
  </conditionalFormatting>
  <conditionalFormatting sqref="C45">
    <cfRule type="duplicateValues" dxfId="62" priority="66"/>
  </conditionalFormatting>
  <conditionalFormatting sqref="E48">
    <cfRule type="duplicateValues" dxfId="61" priority="63"/>
  </conditionalFormatting>
  <conditionalFormatting sqref="C48">
    <cfRule type="duplicateValues" dxfId="60" priority="64"/>
  </conditionalFormatting>
  <conditionalFormatting sqref="E51">
    <cfRule type="duplicateValues" dxfId="59" priority="61"/>
  </conditionalFormatting>
  <conditionalFormatting sqref="C51">
    <cfRule type="duplicateValues" dxfId="58" priority="62"/>
  </conditionalFormatting>
  <conditionalFormatting sqref="E54">
    <cfRule type="duplicateValues" dxfId="57" priority="59"/>
  </conditionalFormatting>
  <conditionalFormatting sqref="C54">
    <cfRule type="duplicateValues" dxfId="56" priority="60"/>
  </conditionalFormatting>
  <conditionalFormatting sqref="E57">
    <cfRule type="duplicateValues" dxfId="55" priority="57"/>
  </conditionalFormatting>
  <conditionalFormatting sqref="C57">
    <cfRule type="duplicateValues" dxfId="54" priority="58"/>
  </conditionalFormatting>
  <conditionalFormatting sqref="E60">
    <cfRule type="duplicateValues" dxfId="53" priority="55"/>
  </conditionalFormatting>
  <conditionalFormatting sqref="C60">
    <cfRule type="duplicateValues" dxfId="52" priority="56"/>
  </conditionalFormatting>
  <conditionalFormatting sqref="E63">
    <cfRule type="duplicateValues" dxfId="51" priority="53"/>
  </conditionalFormatting>
  <conditionalFormatting sqref="C63">
    <cfRule type="duplicateValues" dxfId="50" priority="54"/>
  </conditionalFormatting>
  <conditionalFormatting sqref="E66">
    <cfRule type="duplicateValues" dxfId="49" priority="51"/>
  </conditionalFormatting>
  <conditionalFormatting sqref="C66">
    <cfRule type="duplicateValues" dxfId="48" priority="52"/>
  </conditionalFormatting>
  <conditionalFormatting sqref="E69">
    <cfRule type="duplicateValues" dxfId="47" priority="49"/>
  </conditionalFormatting>
  <conditionalFormatting sqref="C69">
    <cfRule type="duplicateValues" dxfId="46" priority="50"/>
  </conditionalFormatting>
  <conditionalFormatting sqref="E72">
    <cfRule type="duplicateValues" dxfId="45" priority="47"/>
  </conditionalFormatting>
  <conditionalFormatting sqref="C72">
    <cfRule type="duplicateValues" dxfId="44" priority="48"/>
  </conditionalFormatting>
  <conditionalFormatting sqref="E75">
    <cfRule type="duplicateValues" dxfId="43" priority="45"/>
  </conditionalFormatting>
  <conditionalFormatting sqref="C75">
    <cfRule type="duplicateValues" dxfId="42" priority="46"/>
  </conditionalFormatting>
  <conditionalFormatting sqref="E78">
    <cfRule type="duplicateValues" dxfId="41" priority="43"/>
  </conditionalFormatting>
  <conditionalFormatting sqref="C78">
    <cfRule type="duplicateValues" dxfId="40" priority="44"/>
  </conditionalFormatting>
  <conditionalFormatting sqref="E81">
    <cfRule type="duplicateValues" dxfId="39" priority="41"/>
  </conditionalFormatting>
  <conditionalFormatting sqref="C81">
    <cfRule type="duplicateValues" dxfId="38" priority="42"/>
  </conditionalFormatting>
  <conditionalFormatting sqref="E84">
    <cfRule type="duplicateValues" dxfId="37" priority="39"/>
  </conditionalFormatting>
  <conditionalFormatting sqref="C84">
    <cfRule type="duplicateValues" dxfId="36" priority="40"/>
  </conditionalFormatting>
  <conditionalFormatting sqref="E87">
    <cfRule type="duplicateValues" dxfId="35" priority="37"/>
  </conditionalFormatting>
  <conditionalFormatting sqref="C87">
    <cfRule type="duplicateValues" dxfId="34" priority="38"/>
  </conditionalFormatting>
  <conditionalFormatting sqref="E90">
    <cfRule type="duplicateValues" dxfId="33" priority="35"/>
  </conditionalFormatting>
  <conditionalFormatting sqref="C90">
    <cfRule type="duplicateValues" dxfId="32" priority="36"/>
  </conditionalFormatting>
  <conditionalFormatting sqref="E93">
    <cfRule type="duplicateValues" dxfId="31" priority="33"/>
  </conditionalFormatting>
  <conditionalFormatting sqref="C93">
    <cfRule type="duplicateValues" dxfId="30" priority="34"/>
  </conditionalFormatting>
  <conditionalFormatting sqref="E96">
    <cfRule type="duplicateValues" dxfId="29" priority="31"/>
  </conditionalFormatting>
  <conditionalFormatting sqref="C96">
    <cfRule type="duplicateValues" dxfId="28" priority="32"/>
  </conditionalFormatting>
  <conditionalFormatting sqref="E99">
    <cfRule type="duplicateValues" dxfId="27" priority="27"/>
  </conditionalFormatting>
  <conditionalFormatting sqref="C99">
    <cfRule type="duplicateValues" dxfId="26" priority="28"/>
  </conditionalFormatting>
  <conditionalFormatting sqref="E102">
    <cfRule type="duplicateValues" dxfId="25" priority="25"/>
  </conditionalFormatting>
  <conditionalFormatting sqref="C102">
    <cfRule type="duplicateValues" dxfId="24" priority="26"/>
  </conditionalFormatting>
  <conditionalFormatting sqref="E105">
    <cfRule type="duplicateValues" dxfId="23" priority="23"/>
  </conditionalFormatting>
  <conditionalFormatting sqref="C105">
    <cfRule type="duplicateValues" dxfId="22" priority="24"/>
  </conditionalFormatting>
  <conditionalFormatting sqref="E108">
    <cfRule type="duplicateValues" dxfId="21" priority="21"/>
  </conditionalFormatting>
  <conditionalFormatting sqref="C108">
    <cfRule type="duplicateValues" dxfId="20" priority="22"/>
  </conditionalFormatting>
  <conditionalFormatting sqref="E111">
    <cfRule type="duplicateValues" dxfId="19" priority="19"/>
  </conditionalFormatting>
  <conditionalFormatting sqref="C111">
    <cfRule type="duplicateValues" dxfId="18" priority="20"/>
  </conditionalFormatting>
  <conditionalFormatting sqref="E114">
    <cfRule type="duplicateValues" dxfId="17" priority="17"/>
  </conditionalFormatting>
  <conditionalFormatting sqref="C114">
    <cfRule type="duplicateValues" dxfId="16" priority="18"/>
  </conditionalFormatting>
  <conditionalFormatting sqref="E119">
    <cfRule type="duplicateValues" dxfId="15" priority="15"/>
  </conditionalFormatting>
  <conditionalFormatting sqref="C119">
    <cfRule type="duplicateValues" dxfId="14" priority="16"/>
  </conditionalFormatting>
  <conditionalFormatting sqref="E122">
    <cfRule type="duplicateValues" dxfId="13" priority="13"/>
  </conditionalFormatting>
  <conditionalFormatting sqref="C122">
    <cfRule type="duplicateValues" dxfId="12" priority="14"/>
  </conditionalFormatting>
  <conditionalFormatting sqref="E125">
    <cfRule type="duplicateValues" dxfId="11" priority="11"/>
  </conditionalFormatting>
  <conditionalFormatting sqref="C125">
    <cfRule type="duplicateValues" dxfId="10" priority="12"/>
  </conditionalFormatting>
  <conditionalFormatting sqref="E128">
    <cfRule type="duplicateValues" dxfId="9" priority="9"/>
  </conditionalFormatting>
  <conditionalFormatting sqref="C128">
    <cfRule type="duplicateValues" dxfId="8" priority="10"/>
  </conditionalFormatting>
  <conditionalFormatting sqref="E131">
    <cfRule type="duplicateValues" dxfId="7" priority="7"/>
  </conditionalFormatting>
  <conditionalFormatting sqref="C131">
    <cfRule type="duplicateValues" dxfId="6" priority="8"/>
  </conditionalFormatting>
  <conditionalFormatting sqref="E134">
    <cfRule type="duplicateValues" dxfId="5" priority="5"/>
  </conditionalFormatting>
  <conditionalFormatting sqref="C134">
    <cfRule type="duplicateValues" dxfId="4" priority="6"/>
  </conditionalFormatting>
  <conditionalFormatting sqref="E137">
    <cfRule type="duplicateValues" dxfId="3" priority="3"/>
  </conditionalFormatting>
  <conditionalFormatting sqref="C137">
    <cfRule type="duplicateValues" dxfId="2" priority="4"/>
  </conditionalFormatting>
  <conditionalFormatting sqref="E140">
    <cfRule type="duplicateValues" dxfId="1" priority="1"/>
  </conditionalFormatting>
  <conditionalFormatting sqref="C140">
    <cfRule type="duplicateValues" dxfId="0" priority="2"/>
  </conditionalFormatting>
  <dataValidations count="16">
    <dataValidation type="list" allowBlank="1" showInputMessage="1" showErrorMessage="1" sqref="X262:X263 X278:X279 X281 X265:X268 X319:X320 X336">
      <formula1>Тип_дней</formula1>
    </dataValidation>
    <dataValidation type="list" allowBlank="1" showInputMessage="1" sqref="BD265:BD266 BG265:BG266">
      <formula1>атр</formula1>
    </dataValidation>
    <dataValidation type="custom" allowBlank="1" showInputMessage="1" showErrorMessage="1" sqref="Y161:AN161">
      <formula1>#REF!*#REF!</formula1>
    </dataValidation>
    <dataValidation type="list" allowBlank="1" showInputMessage="1" showErrorMessage="1" sqref="WVB983313:WVB984185 J65815:J66687 IP65809:IP66681 SL65809:SL66681 ACH65809:ACH66681 AMD65809:AMD66681 AVZ65809:AVZ66681 BFV65809:BFV66681 BPR65809:BPR66681 BZN65809:BZN66681 CJJ65809:CJJ66681 CTF65809:CTF66681 DDB65809:DDB66681 DMX65809:DMX66681 DWT65809:DWT66681 EGP65809:EGP66681 EQL65809:EQL66681 FAH65809:FAH66681 FKD65809:FKD66681 FTZ65809:FTZ66681 GDV65809:GDV66681 GNR65809:GNR66681 GXN65809:GXN66681 HHJ65809:HHJ66681 HRF65809:HRF66681 IBB65809:IBB66681 IKX65809:IKX66681 IUT65809:IUT66681 JEP65809:JEP66681 JOL65809:JOL66681 JYH65809:JYH66681 KID65809:KID66681 KRZ65809:KRZ66681 LBV65809:LBV66681 LLR65809:LLR66681 LVN65809:LVN66681 MFJ65809:MFJ66681 MPF65809:MPF66681 MZB65809:MZB66681 NIX65809:NIX66681 NST65809:NST66681 OCP65809:OCP66681 OML65809:OML66681 OWH65809:OWH66681 PGD65809:PGD66681 PPZ65809:PPZ66681 PZV65809:PZV66681 QJR65809:QJR66681 QTN65809:QTN66681 RDJ65809:RDJ66681 RNF65809:RNF66681 RXB65809:RXB66681 SGX65809:SGX66681 SQT65809:SQT66681 TAP65809:TAP66681 TKL65809:TKL66681 TUH65809:TUH66681 UED65809:UED66681 UNZ65809:UNZ66681 UXV65809:UXV66681 VHR65809:VHR66681 VRN65809:VRN66681 WBJ65809:WBJ66681 WLF65809:WLF66681 WVB65809:WVB66681 J131351:J132223 IP131345:IP132217 SL131345:SL132217 ACH131345:ACH132217 AMD131345:AMD132217 AVZ131345:AVZ132217 BFV131345:BFV132217 BPR131345:BPR132217 BZN131345:BZN132217 CJJ131345:CJJ132217 CTF131345:CTF132217 DDB131345:DDB132217 DMX131345:DMX132217 DWT131345:DWT132217 EGP131345:EGP132217 EQL131345:EQL132217 FAH131345:FAH132217 FKD131345:FKD132217 FTZ131345:FTZ132217 GDV131345:GDV132217 GNR131345:GNR132217 GXN131345:GXN132217 HHJ131345:HHJ132217 HRF131345:HRF132217 IBB131345:IBB132217 IKX131345:IKX132217 IUT131345:IUT132217 JEP131345:JEP132217 JOL131345:JOL132217 JYH131345:JYH132217 KID131345:KID132217 KRZ131345:KRZ132217 LBV131345:LBV132217 LLR131345:LLR132217 LVN131345:LVN132217 MFJ131345:MFJ132217 MPF131345:MPF132217 MZB131345:MZB132217 NIX131345:NIX132217 NST131345:NST132217 OCP131345:OCP132217 OML131345:OML132217 OWH131345:OWH132217 PGD131345:PGD132217 PPZ131345:PPZ132217 PZV131345:PZV132217 QJR131345:QJR132217 QTN131345:QTN132217 RDJ131345:RDJ132217 RNF131345:RNF132217 RXB131345:RXB132217 SGX131345:SGX132217 SQT131345:SQT132217 TAP131345:TAP132217 TKL131345:TKL132217 TUH131345:TUH132217 UED131345:UED132217 UNZ131345:UNZ132217 UXV131345:UXV132217 VHR131345:VHR132217 VRN131345:VRN132217 WBJ131345:WBJ132217 WLF131345:WLF132217 WVB131345:WVB132217 J196887:J197759 IP196881:IP197753 SL196881:SL197753 ACH196881:ACH197753 AMD196881:AMD197753 AVZ196881:AVZ197753 BFV196881:BFV197753 BPR196881:BPR197753 BZN196881:BZN197753 CJJ196881:CJJ197753 CTF196881:CTF197753 DDB196881:DDB197753 DMX196881:DMX197753 DWT196881:DWT197753 EGP196881:EGP197753 EQL196881:EQL197753 FAH196881:FAH197753 FKD196881:FKD197753 FTZ196881:FTZ197753 GDV196881:GDV197753 GNR196881:GNR197753 GXN196881:GXN197753 HHJ196881:HHJ197753 HRF196881:HRF197753 IBB196881:IBB197753 IKX196881:IKX197753 IUT196881:IUT197753 JEP196881:JEP197753 JOL196881:JOL197753 JYH196881:JYH197753 KID196881:KID197753 KRZ196881:KRZ197753 LBV196881:LBV197753 LLR196881:LLR197753 LVN196881:LVN197753 MFJ196881:MFJ197753 MPF196881:MPF197753 MZB196881:MZB197753 NIX196881:NIX197753 NST196881:NST197753 OCP196881:OCP197753 OML196881:OML197753 OWH196881:OWH197753 PGD196881:PGD197753 PPZ196881:PPZ197753 PZV196881:PZV197753 QJR196881:QJR197753 QTN196881:QTN197753 RDJ196881:RDJ197753 RNF196881:RNF197753 RXB196881:RXB197753 SGX196881:SGX197753 SQT196881:SQT197753 TAP196881:TAP197753 TKL196881:TKL197753 TUH196881:TUH197753 UED196881:UED197753 UNZ196881:UNZ197753 UXV196881:UXV197753 VHR196881:VHR197753 VRN196881:VRN197753 WBJ196881:WBJ197753 WLF196881:WLF197753 WVB196881:WVB197753 J262423:J263295 IP262417:IP263289 SL262417:SL263289 ACH262417:ACH263289 AMD262417:AMD263289 AVZ262417:AVZ263289 BFV262417:BFV263289 BPR262417:BPR263289 BZN262417:BZN263289 CJJ262417:CJJ263289 CTF262417:CTF263289 DDB262417:DDB263289 DMX262417:DMX263289 DWT262417:DWT263289 EGP262417:EGP263289 EQL262417:EQL263289 FAH262417:FAH263289 FKD262417:FKD263289 FTZ262417:FTZ263289 GDV262417:GDV263289 GNR262417:GNR263289 GXN262417:GXN263289 HHJ262417:HHJ263289 HRF262417:HRF263289 IBB262417:IBB263289 IKX262417:IKX263289 IUT262417:IUT263289 JEP262417:JEP263289 JOL262417:JOL263289 JYH262417:JYH263289 KID262417:KID263289 KRZ262417:KRZ263289 LBV262417:LBV263289 LLR262417:LLR263289 LVN262417:LVN263289 MFJ262417:MFJ263289 MPF262417:MPF263289 MZB262417:MZB263289 NIX262417:NIX263289 NST262417:NST263289 OCP262417:OCP263289 OML262417:OML263289 OWH262417:OWH263289 PGD262417:PGD263289 PPZ262417:PPZ263289 PZV262417:PZV263289 QJR262417:QJR263289 QTN262417:QTN263289 RDJ262417:RDJ263289 RNF262417:RNF263289 RXB262417:RXB263289 SGX262417:SGX263289 SQT262417:SQT263289 TAP262417:TAP263289 TKL262417:TKL263289 TUH262417:TUH263289 UED262417:UED263289 UNZ262417:UNZ263289 UXV262417:UXV263289 VHR262417:VHR263289 VRN262417:VRN263289 WBJ262417:WBJ263289 WLF262417:WLF263289 WVB262417:WVB263289 J327959:J328831 IP327953:IP328825 SL327953:SL328825 ACH327953:ACH328825 AMD327953:AMD328825 AVZ327953:AVZ328825 BFV327953:BFV328825 BPR327953:BPR328825 BZN327953:BZN328825 CJJ327953:CJJ328825 CTF327953:CTF328825 DDB327953:DDB328825 DMX327953:DMX328825 DWT327953:DWT328825 EGP327953:EGP328825 EQL327953:EQL328825 FAH327953:FAH328825 FKD327953:FKD328825 FTZ327953:FTZ328825 GDV327953:GDV328825 GNR327953:GNR328825 GXN327953:GXN328825 HHJ327953:HHJ328825 HRF327953:HRF328825 IBB327953:IBB328825 IKX327953:IKX328825 IUT327953:IUT328825 JEP327953:JEP328825 JOL327953:JOL328825 JYH327953:JYH328825 KID327953:KID328825 KRZ327953:KRZ328825 LBV327953:LBV328825 LLR327953:LLR328825 LVN327953:LVN328825 MFJ327953:MFJ328825 MPF327953:MPF328825 MZB327953:MZB328825 NIX327953:NIX328825 NST327953:NST328825 OCP327953:OCP328825 OML327953:OML328825 OWH327953:OWH328825 PGD327953:PGD328825 PPZ327953:PPZ328825 PZV327953:PZV328825 QJR327953:QJR328825 QTN327953:QTN328825 RDJ327953:RDJ328825 RNF327953:RNF328825 RXB327953:RXB328825 SGX327953:SGX328825 SQT327953:SQT328825 TAP327953:TAP328825 TKL327953:TKL328825 TUH327953:TUH328825 UED327953:UED328825 UNZ327953:UNZ328825 UXV327953:UXV328825 VHR327953:VHR328825 VRN327953:VRN328825 WBJ327953:WBJ328825 WLF327953:WLF328825 WVB327953:WVB328825 J393495:J394367 IP393489:IP394361 SL393489:SL394361 ACH393489:ACH394361 AMD393489:AMD394361 AVZ393489:AVZ394361 BFV393489:BFV394361 BPR393489:BPR394361 BZN393489:BZN394361 CJJ393489:CJJ394361 CTF393489:CTF394361 DDB393489:DDB394361 DMX393489:DMX394361 DWT393489:DWT394361 EGP393489:EGP394361 EQL393489:EQL394361 FAH393489:FAH394361 FKD393489:FKD394361 FTZ393489:FTZ394361 GDV393489:GDV394361 GNR393489:GNR394361 GXN393489:GXN394361 HHJ393489:HHJ394361 HRF393489:HRF394361 IBB393489:IBB394361 IKX393489:IKX394361 IUT393489:IUT394361 JEP393489:JEP394361 JOL393489:JOL394361 JYH393489:JYH394361 KID393489:KID394361 KRZ393489:KRZ394361 LBV393489:LBV394361 LLR393489:LLR394361 LVN393489:LVN394361 MFJ393489:MFJ394361 MPF393489:MPF394361 MZB393489:MZB394361 NIX393489:NIX394361 NST393489:NST394361 OCP393489:OCP394361 OML393489:OML394361 OWH393489:OWH394361 PGD393489:PGD394361 PPZ393489:PPZ394361 PZV393489:PZV394361 QJR393489:QJR394361 QTN393489:QTN394361 RDJ393489:RDJ394361 RNF393489:RNF394361 RXB393489:RXB394361 SGX393489:SGX394361 SQT393489:SQT394361 TAP393489:TAP394361 TKL393489:TKL394361 TUH393489:TUH394361 UED393489:UED394361 UNZ393489:UNZ394361 UXV393489:UXV394361 VHR393489:VHR394361 VRN393489:VRN394361 WBJ393489:WBJ394361 WLF393489:WLF394361 WVB393489:WVB394361 J459031:J459903 IP459025:IP459897 SL459025:SL459897 ACH459025:ACH459897 AMD459025:AMD459897 AVZ459025:AVZ459897 BFV459025:BFV459897 BPR459025:BPR459897 BZN459025:BZN459897 CJJ459025:CJJ459897 CTF459025:CTF459897 DDB459025:DDB459897 DMX459025:DMX459897 DWT459025:DWT459897 EGP459025:EGP459897 EQL459025:EQL459897 FAH459025:FAH459897 FKD459025:FKD459897 FTZ459025:FTZ459897 GDV459025:GDV459897 GNR459025:GNR459897 GXN459025:GXN459897 HHJ459025:HHJ459897 HRF459025:HRF459897 IBB459025:IBB459897 IKX459025:IKX459897 IUT459025:IUT459897 JEP459025:JEP459897 JOL459025:JOL459897 JYH459025:JYH459897 KID459025:KID459897 KRZ459025:KRZ459897 LBV459025:LBV459897 LLR459025:LLR459897 LVN459025:LVN459897 MFJ459025:MFJ459897 MPF459025:MPF459897 MZB459025:MZB459897 NIX459025:NIX459897 NST459025:NST459897 OCP459025:OCP459897 OML459025:OML459897 OWH459025:OWH459897 PGD459025:PGD459897 PPZ459025:PPZ459897 PZV459025:PZV459897 QJR459025:QJR459897 QTN459025:QTN459897 RDJ459025:RDJ459897 RNF459025:RNF459897 RXB459025:RXB459897 SGX459025:SGX459897 SQT459025:SQT459897 TAP459025:TAP459897 TKL459025:TKL459897 TUH459025:TUH459897 UED459025:UED459897 UNZ459025:UNZ459897 UXV459025:UXV459897 VHR459025:VHR459897 VRN459025:VRN459897 WBJ459025:WBJ459897 WLF459025:WLF459897 WVB459025:WVB459897 J524567:J525439 IP524561:IP525433 SL524561:SL525433 ACH524561:ACH525433 AMD524561:AMD525433 AVZ524561:AVZ525433 BFV524561:BFV525433 BPR524561:BPR525433 BZN524561:BZN525433 CJJ524561:CJJ525433 CTF524561:CTF525433 DDB524561:DDB525433 DMX524561:DMX525433 DWT524561:DWT525433 EGP524561:EGP525433 EQL524561:EQL525433 FAH524561:FAH525433 FKD524561:FKD525433 FTZ524561:FTZ525433 GDV524561:GDV525433 GNR524561:GNR525433 GXN524561:GXN525433 HHJ524561:HHJ525433 HRF524561:HRF525433 IBB524561:IBB525433 IKX524561:IKX525433 IUT524561:IUT525433 JEP524561:JEP525433 JOL524561:JOL525433 JYH524561:JYH525433 KID524561:KID525433 KRZ524561:KRZ525433 LBV524561:LBV525433 LLR524561:LLR525433 LVN524561:LVN525433 MFJ524561:MFJ525433 MPF524561:MPF525433 MZB524561:MZB525433 NIX524561:NIX525433 NST524561:NST525433 OCP524561:OCP525433 OML524561:OML525433 OWH524561:OWH525433 PGD524561:PGD525433 PPZ524561:PPZ525433 PZV524561:PZV525433 QJR524561:QJR525433 QTN524561:QTN525433 RDJ524561:RDJ525433 RNF524561:RNF525433 RXB524561:RXB525433 SGX524561:SGX525433 SQT524561:SQT525433 TAP524561:TAP525433 TKL524561:TKL525433 TUH524561:TUH525433 UED524561:UED525433 UNZ524561:UNZ525433 UXV524561:UXV525433 VHR524561:VHR525433 VRN524561:VRN525433 WBJ524561:WBJ525433 WLF524561:WLF525433 WVB524561:WVB525433 J590103:J590975 IP590097:IP590969 SL590097:SL590969 ACH590097:ACH590969 AMD590097:AMD590969 AVZ590097:AVZ590969 BFV590097:BFV590969 BPR590097:BPR590969 BZN590097:BZN590969 CJJ590097:CJJ590969 CTF590097:CTF590969 DDB590097:DDB590969 DMX590097:DMX590969 DWT590097:DWT590969 EGP590097:EGP590969 EQL590097:EQL590969 FAH590097:FAH590969 FKD590097:FKD590969 FTZ590097:FTZ590969 GDV590097:GDV590969 GNR590097:GNR590969 GXN590097:GXN590969 HHJ590097:HHJ590969 HRF590097:HRF590969 IBB590097:IBB590969 IKX590097:IKX590969 IUT590097:IUT590969 JEP590097:JEP590969 JOL590097:JOL590969 JYH590097:JYH590969 KID590097:KID590969 KRZ590097:KRZ590969 LBV590097:LBV590969 LLR590097:LLR590969 LVN590097:LVN590969 MFJ590097:MFJ590969 MPF590097:MPF590969 MZB590097:MZB590969 NIX590097:NIX590969 NST590097:NST590969 OCP590097:OCP590969 OML590097:OML590969 OWH590097:OWH590969 PGD590097:PGD590969 PPZ590097:PPZ590969 PZV590097:PZV590969 QJR590097:QJR590969 QTN590097:QTN590969 RDJ590097:RDJ590969 RNF590097:RNF590969 RXB590097:RXB590969 SGX590097:SGX590969 SQT590097:SQT590969 TAP590097:TAP590969 TKL590097:TKL590969 TUH590097:TUH590969 UED590097:UED590969 UNZ590097:UNZ590969 UXV590097:UXV590969 VHR590097:VHR590969 VRN590097:VRN590969 WBJ590097:WBJ590969 WLF590097:WLF590969 WVB590097:WVB590969 J655639:J656511 IP655633:IP656505 SL655633:SL656505 ACH655633:ACH656505 AMD655633:AMD656505 AVZ655633:AVZ656505 BFV655633:BFV656505 BPR655633:BPR656505 BZN655633:BZN656505 CJJ655633:CJJ656505 CTF655633:CTF656505 DDB655633:DDB656505 DMX655633:DMX656505 DWT655633:DWT656505 EGP655633:EGP656505 EQL655633:EQL656505 FAH655633:FAH656505 FKD655633:FKD656505 FTZ655633:FTZ656505 GDV655633:GDV656505 GNR655633:GNR656505 GXN655633:GXN656505 HHJ655633:HHJ656505 HRF655633:HRF656505 IBB655633:IBB656505 IKX655633:IKX656505 IUT655633:IUT656505 JEP655633:JEP656505 JOL655633:JOL656505 JYH655633:JYH656505 KID655633:KID656505 KRZ655633:KRZ656505 LBV655633:LBV656505 LLR655633:LLR656505 LVN655633:LVN656505 MFJ655633:MFJ656505 MPF655633:MPF656505 MZB655633:MZB656505 NIX655633:NIX656505 NST655633:NST656505 OCP655633:OCP656505 OML655633:OML656505 OWH655633:OWH656505 PGD655633:PGD656505 PPZ655633:PPZ656505 PZV655633:PZV656505 QJR655633:QJR656505 QTN655633:QTN656505 RDJ655633:RDJ656505 RNF655633:RNF656505 RXB655633:RXB656505 SGX655633:SGX656505 SQT655633:SQT656505 TAP655633:TAP656505 TKL655633:TKL656505 TUH655633:TUH656505 UED655633:UED656505 UNZ655633:UNZ656505 UXV655633:UXV656505 VHR655633:VHR656505 VRN655633:VRN656505 WBJ655633:WBJ656505 WLF655633:WLF656505 WVB655633:WVB656505 J721175:J722047 IP721169:IP722041 SL721169:SL722041 ACH721169:ACH722041 AMD721169:AMD722041 AVZ721169:AVZ722041 BFV721169:BFV722041 BPR721169:BPR722041 BZN721169:BZN722041 CJJ721169:CJJ722041 CTF721169:CTF722041 DDB721169:DDB722041 DMX721169:DMX722041 DWT721169:DWT722041 EGP721169:EGP722041 EQL721169:EQL722041 FAH721169:FAH722041 FKD721169:FKD722041 FTZ721169:FTZ722041 GDV721169:GDV722041 GNR721169:GNR722041 GXN721169:GXN722041 HHJ721169:HHJ722041 HRF721169:HRF722041 IBB721169:IBB722041 IKX721169:IKX722041 IUT721169:IUT722041 JEP721169:JEP722041 JOL721169:JOL722041 JYH721169:JYH722041 KID721169:KID722041 KRZ721169:KRZ722041 LBV721169:LBV722041 LLR721169:LLR722041 LVN721169:LVN722041 MFJ721169:MFJ722041 MPF721169:MPF722041 MZB721169:MZB722041 NIX721169:NIX722041 NST721169:NST722041 OCP721169:OCP722041 OML721169:OML722041 OWH721169:OWH722041 PGD721169:PGD722041 PPZ721169:PPZ722041 PZV721169:PZV722041 QJR721169:QJR722041 QTN721169:QTN722041 RDJ721169:RDJ722041 RNF721169:RNF722041 RXB721169:RXB722041 SGX721169:SGX722041 SQT721169:SQT722041 TAP721169:TAP722041 TKL721169:TKL722041 TUH721169:TUH722041 UED721169:UED722041 UNZ721169:UNZ722041 UXV721169:UXV722041 VHR721169:VHR722041 VRN721169:VRN722041 WBJ721169:WBJ722041 WLF721169:WLF722041 WVB721169:WVB722041 J786711:J787583 IP786705:IP787577 SL786705:SL787577 ACH786705:ACH787577 AMD786705:AMD787577 AVZ786705:AVZ787577 BFV786705:BFV787577 BPR786705:BPR787577 BZN786705:BZN787577 CJJ786705:CJJ787577 CTF786705:CTF787577 DDB786705:DDB787577 DMX786705:DMX787577 DWT786705:DWT787577 EGP786705:EGP787577 EQL786705:EQL787577 FAH786705:FAH787577 FKD786705:FKD787577 FTZ786705:FTZ787577 GDV786705:GDV787577 GNR786705:GNR787577 GXN786705:GXN787577 HHJ786705:HHJ787577 HRF786705:HRF787577 IBB786705:IBB787577 IKX786705:IKX787577 IUT786705:IUT787577 JEP786705:JEP787577 JOL786705:JOL787577 JYH786705:JYH787577 KID786705:KID787577 KRZ786705:KRZ787577 LBV786705:LBV787577 LLR786705:LLR787577 LVN786705:LVN787577 MFJ786705:MFJ787577 MPF786705:MPF787577 MZB786705:MZB787577 NIX786705:NIX787577 NST786705:NST787577 OCP786705:OCP787577 OML786705:OML787577 OWH786705:OWH787577 PGD786705:PGD787577 PPZ786705:PPZ787577 PZV786705:PZV787577 QJR786705:QJR787577 QTN786705:QTN787577 RDJ786705:RDJ787577 RNF786705:RNF787577 RXB786705:RXB787577 SGX786705:SGX787577 SQT786705:SQT787577 TAP786705:TAP787577 TKL786705:TKL787577 TUH786705:TUH787577 UED786705:UED787577 UNZ786705:UNZ787577 UXV786705:UXV787577 VHR786705:VHR787577 VRN786705:VRN787577 WBJ786705:WBJ787577 WLF786705:WLF787577 WVB786705:WVB787577 J852247:J853119 IP852241:IP853113 SL852241:SL853113 ACH852241:ACH853113 AMD852241:AMD853113 AVZ852241:AVZ853113 BFV852241:BFV853113 BPR852241:BPR853113 BZN852241:BZN853113 CJJ852241:CJJ853113 CTF852241:CTF853113 DDB852241:DDB853113 DMX852241:DMX853113 DWT852241:DWT853113 EGP852241:EGP853113 EQL852241:EQL853113 FAH852241:FAH853113 FKD852241:FKD853113 FTZ852241:FTZ853113 GDV852241:GDV853113 GNR852241:GNR853113 GXN852241:GXN853113 HHJ852241:HHJ853113 HRF852241:HRF853113 IBB852241:IBB853113 IKX852241:IKX853113 IUT852241:IUT853113 JEP852241:JEP853113 JOL852241:JOL853113 JYH852241:JYH853113 KID852241:KID853113 KRZ852241:KRZ853113 LBV852241:LBV853113 LLR852241:LLR853113 LVN852241:LVN853113 MFJ852241:MFJ853113 MPF852241:MPF853113 MZB852241:MZB853113 NIX852241:NIX853113 NST852241:NST853113 OCP852241:OCP853113 OML852241:OML853113 OWH852241:OWH853113 PGD852241:PGD853113 PPZ852241:PPZ853113 PZV852241:PZV853113 QJR852241:QJR853113 QTN852241:QTN853113 RDJ852241:RDJ853113 RNF852241:RNF853113 RXB852241:RXB853113 SGX852241:SGX853113 SQT852241:SQT853113 TAP852241:TAP853113 TKL852241:TKL853113 TUH852241:TUH853113 UED852241:UED853113 UNZ852241:UNZ853113 UXV852241:UXV853113 VHR852241:VHR853113 VRN852241:VRN853113 WBJ852241:WBJ853113 WLF852241:WLF853113 WVB852241:WVB853113 J917783:J918655 IP917777:IP918649 SL917777:SL918649 ACH917777:ACH918649 AMD917777:AMD918649 AVZ917777:AVZ918649 BFV917777:BFV918649 BPR917777:BPR918649 BZN917777:BZN918649 CJJ917777:CJJ918649 CTF917777:CTF918649 DDB917777:DDB918649 DMX917777:DMX918649 DWT917777:DWT918649 EGP917777:EGP918649 EQL917777:EQL918649 FAH917777:FAH918649 FKD917777:FKD918649 FTZ917777:FTZ918649 GDV917777:GDV918649 GNR917777:GNR918649 GXN917777:GXN918649 HHJ917777:HHJ918649 HRF917777:HRF918649 IBB917777:IBB918649 IKX917777:IKX918649 IUT917777:IUT918649 JEP917777:JEP918649 JOL917777:JOL918649 JYH917777:JYH918649 KID917777:KID918649 KRZ917777:KRZ918649 LBV917777:LBV918649 LLR917777:LLR918649 LVN917777:LVN918649 MFJ917777:MFJ918649 MPF917777:MPF918649 MZB917777:MZB918649 NIX917777:NIX918649 NST917777:NST918649 OCP917777:OCP918649 OML917777:OML918649 OWH917777:OWH918649 PGD917777:PGD918649 PPZ917777:PPZ918649 PZV917777:PZV918649 QJR917777:QJR918649 QTN917777:QTN918649 RDJ917777:RDJ918649 RNF917777:RNF918649 RXB917777:RXB918649 SGX917777:SGX918649 SQT917777:SQT918649 TAP917777:TAP918649 TKL917777:TKL918649 TUH917777:TUH918649 UED917777:UED918649 UNZ917777:UNZ918649 UXV917777:UXV918649 VHR917777:VHR918649 VRN917777:VRN918649 WBJ917777:WBJ918649 WLF917777:WLF918649 WVB917777:WVB918649 J983319:J984191 IP983313:IP984185 SL983313:SL984185 ACH983313:ACH984185 AMD983313:AMD984185 AVZ983313:AVZ984185 BFV983313:BFV984185 BPR983313:BPR984185 BZN983313:BZN984185 CJJ983313:CJJ984185 CTF983313:CTF984185 DDB983313:DDB984185 DMX983313:DMX984185 DWT983313:DWT984185 EGP983313:EGP984185 EQL983313:EQL984185 FAH983313:FAH984185 FKD983313:FKD984185 FTZ983313:FTZ984185 GDV983313:GDV984185 GNR983313:GNR984185 GXN983313:GXN984185 HHJ983313:HHJ984185 HRF983313:HRF984185 IBB983313:IBB984185 IKX983313:IKX984185 IUT983313:IUT984185 JEP983313:JEP984185 JOL983313:JOL984185 JYH983313:JYH984185 KID983313:KID984185 KRZ983313:KRZ984185 LBV983313:LBV984185 LLR983313:LLR984185 LVN983313:LVN984185 MFJ983313:MFJ984185 MPF983313:MPF984185 MZB983313:MZB984185 NIX983313:NIX984185 NST983313:NST984185 OCP983313:OCP984185 OML983313:OML984185 OWH983313:OWH984185 PGD983313:PGD984185 PPZ983313:PPZ984185 PZV983313:PZV984185 QJR983313:QJR984185 QTN983313:QTN984185 RDJ983313:RDJ984185 RNF983313:RNF984185 RXB983313:RXB984185 SGX983313:SGX984185 SQT983313:SQT984185 TAP983313:TAP984185 TKL983313:TKL984185 TUH983313:TUH984185 UED983313:UED984185 UNZ983313:UNZ984185 UXV983313:UXV984185 VHR983313:VHR984185 VRN983313:VRN984185 WBJ983313:WBJ984185 WLF983313:WLF984185 K355:K356 AMD23 AVZ23 BFV23 BPR23 BZN23 CJJ23 CTF23 DDB23 DMX23 DWT23 EGP23 EQL23 FAH23 FKD23 FTZ23 GDV23 GNR23 GXN23 HHJ23 HRF23 IBB23 IKX23 IUT23 JEP23 JOL23 JYH23 KID23 KRZ23 LBV23 LLR23 LVN23 MFJ23 MPF23 MZB23 NIX23 NST23 OCP23 OML23 OWH23 PGD23 PPZ23 PZV23 QJR23 QTN23 RDJ23 RNF23 RXB23 SGX23 SQT23 TAP23 TKL23 TUH23 UED23 UNZ23 UXV23 VHR23 VRN23 WBJ23 WLF23 WVB23 IP23 SL23 ACH23 J23 AVZ162 BFV162 BPR162 BZN162 CJJ162 CTF162 DDB162 DMX162 DWT162 EGP162 EQL162 FAH162 FKD162 FTZ162 GDV162 GNR162 GXN162 HHJ162 HRF162 IBB162 IKX162 IUT162 JEP162 JOL162 JYH162 KID162 KRZ162 LBV162 LLR162 LVN162 MFJ162 MPF162 MZB162 NIX162 NST162 OCP162 OML162 OWH162 PGD162 PPZ162 PZV162 QJR162 QTN162 RDJ162 RNF162 RXB162 SGX162 SQT162 TAP162 TKL162 TUH162 UED162 UNZ162 UXV162 VHR162 VRN162 WBJ162 WLF162 WVB162 IP162 SL162 G161 ACH162 AMA161 ACE161 SI161 IM161 WUY161 WLC161 WBG161 VRK161 VHO161 UXS161 UNW161 UEA161 TUE161 TKI161 TAM161 SQQ161 SGU161 RWY161 RNC161 RDG161 QTK161 QJO161 PZS161 PPW161 PGA161 OWE161 OMI161 OCM161 NSQ161 NIU161 MYY161 MPC161 MFG161 LVK161 LLO161 LBS161 KRW161 KIA161 JYE161 JOI161 JEM161 IUQ161 IKU161 IAY161 HRC161 HHG161 GXK161 GNO161 GDS161 FTW161 FKA161 FAE161 EQI161 EGM161 DWQ161 DMU161 DCY161 CTC161 CJG161 BZK161 BPO161 BFS161 AVW161 AMD162 J259:J260 J210:J211 J278:J279 DWY267:DWY268 DBV336 WUV276 WKZ276 WBD276 VRH276 VHL276 UXP276 UNT276 UDX276 TUB276 TKF276 TAJ276 SQN276 SGR276 RWV276 RMZ276 RDD276 QTH276 QJL276 PZP276 PPT276 PFX276 OWB276 OMF276 OCJ276 NSN276 NIR276 MYV276 MOZ276 MFD276 LVH276 LLL276 LBP276 KRT276 KHX276 JYB276 JOF276 JEJ276 IUN276 IKR276 IAV276 HQZ276 HHD276 GXH276 GNL276 GDP276 FTT276 FJX276 FAB276 EQF276 EGJ276 DWN276 DMR276 DCV276 CSZ276 CJD276 BZH276 BPL276 BFP276 AVT276 ALX276 ACB276 SF276 IJ276 ACJ355:ACJ356 SN355:SN356 IR355:IR356 WVD355:WVD356 WLH355:WLH356 WBL355:WBL356 VRP355:VRP356 VHT355:VHT356 UXX355:UXX356 UOB355:UOB356 UEF355:UEF356 TUJ355:TUJ356 TKN355:TKN356 TAR355:TAR356 SQV355:SQV356 SGZ355:SGZ356 RXD355:RXD356 RNH355:RNH356 RDL355:RDL356 QTP355:QTP356 QJT355:QJT356 PZX355:PZX356 PQB355:PQB356 PGF355:PGF356 OWJ355:OWJ356 OMN355:OMN356 OCR355:OCR356 NSV355:NSV356 NIZ355:NIZ356 MZD355:MZD356 MPH355:MPH356 MFL355:MFL356 LVP355:LVP356 LLT355:LLT356 LBX355:LBX356 KSB355:KSB356 KIF355:KIF356 JYJ355:JYJ356 JON355:JON356 JER355:JER356 IUV355:IUV356 IKZ355:IKZ356 IBD355:IBD356 HRH355:HRH356 HHL355:HHL356 GXP355:GXP356 GNT355:GNT356 GDX355:GDX356 FUB355:FUB356 FKF355:FKF356 FAJ355:FAJ356 EQN355:EQN356 EGR355:EGR356 DWV355:DWV356 DMZ355:DMZ356 DDD355:DDD356 CTH355:CTH356 CJL355:CJL356 BZP355:BZP356 BPT355:BPT356 BFX355:BFX356 AWB355:AWB356 AMF355:AMF356 K273:K277 EGU267:EGU268 EQQ267:EQQ268 FAM267:FAM268 FKI267:FKI268 FUE267:FUE268 GEA267:GEA268 GNW267:GNW268 GXS267:GXS268 HHO267:HHO268 HRK267:HRK268 IBG267:IBG268 ILC267:ILC268 IUY267:IUY268 JEU267:JEU268 JOQ267:JOQ268 JYM267:JYM268 KII267:KII268 KSE267:KSE268 LCA267:LCA268 LLW267:LLW268 LVS267:LVS268 MFO267:MFO268 MPK267:MPK268 MZG267:MZG268 NJC267:NJC268 NSY267:NSY268 OCU267:OCU268 OMQ267:OMQ268 OWM267:OWM268 PGI267:PGI268 PQE267:PQE268 QAA267:QAA268 QJW267:QJW268 QTS267:QTS268 RDO267:RDO268 RNK267:RNK268 RXG267:RXG268 SHC267:SHC268 SQY267:SQY268 TAU267:TAU268 TKQ267:TKQ268 TUM267:TUM268 UEI267:UEI268 UOE267:UOE268 UYA267:UYA268 VHW267:VHW268 VRS267:VRS268 WBO267:WBO268 WLK267:WLK268 WVG267:WVG268 IU267:IU268 SQ267:SQ268 ACM267:ACM268 AMI267:AMI268 AWE267:AWE268 BGA267:BGA268 BPW267:BPW268 BZS267:BZS268 CJO267:CJO268 CTK267:CTK268 DDG267:DDG268 DNC267:DNC268 DTZ282 J295:J297 EFJ281 EPF281 EZB281 FIX281 FST281 GCP281 GML281 GWH281 HGD281 HPZ281 HZV281 IJR281 ITN281 JDJ281 JNF281 JXB281 KGX281 KQT281 LAP281 LKL281 LUH281 MED281 MNZ281 MXV281 NHR281 NRN281 OBJ281 OLF281 OVB281 PEX281 POT281 PYP281 QIL281 QSH281 RCD281 RLZ281 RVV281 SFR281 SPN281 SZJ281 TJF281 TTB281 UCX281 UMT281 UWP281 VGL281 VQH281 WAD281 WJZ281 WTV281 HJ281 RF281 ABB281 AKX281 AUT281 BEP281 BOL281 BYH281 CID281 CRZ281 DBV281 DLR281 DVN319:DVN320 K280:K281 DVN281 DKD282 EDV282 ENR282 EXN282 FHJ282 FRF282 GBB282 GKX282 GUT282 HEP282 HOL282 HYH282 IID282 IRZ282 JBV282 JLR282 JVN282 KFJ282 KPF282 KZB282 LIX282 LST282 MCP282 MML282 MWH282 NGD282 NPZ282 NZV282 OJR282 OTN282 PDJ282 PNF282 PXB282 QGX282 QQT282 RAP282 RKL282 RUH282 SED282 SNZ282 SXV282 THR282 TRN282 UBJ282 ULF282 UVB282 VEX282 VOT282 VYP282 WIL282 WSH282 FV282 PR282 ZN282 AJJ282 ATF282 BDB282 BMX282 BWT282 CGP282 CQL282 DAH282 J231:J233 DKA295 EDS295 ENO295 EXK295 FHG295 FRC295 GAY295 GKU295 GUQ295 HEM295 HOI295 HYE295 IIA295 IRW295 JBS295 JLO295 JVK295 KFG295 KPC295 KYY295 LIU295 LSQ295 MCM295 MMI295 MWE295 NGA295 NPW295 NZS295 OJO295 OTK295 PDG295 PNC295 PWY295 QGU295 QQQ295 RAM295 RKI295 RUE295 SEA295 SNW295 SXS295 THO295 TRK295 UBG295 ULC295 UUY295 VEU295 VOQ295 VYM295 WII295 WSE295 FS295 PO295 ZK295 AJG295 ATC295 BCY295 BMU295 BWQ295 CGM295 CQI295 DAE295 DTW295 K265:K271 J162:J168 K319:K320 EFJ319:EFJ320 EPF319:EPF320 EZB319:EZB320 FIX319:FIX320 FST319:FST320 GCP319:GCP320 GML319:GML320 GWH319:GWH320 HGD319:HGD320 HPZ319:HPZ320 HZV319:HZV320 IJR319:IJR320 ITN319:ITN320 JDJ319:JDJ320 JNF319:JNF320 JXB319:JXB320 KGX319:KGX320 KQT319:KQT320 LAP319:LAP320 LKL319:LKL320 LUH319:LUH320 MED319:MED320 MNZ319:MNZ320 MXV319:MXV320 NHR319:NHR320 NRN319:NRN320 OBJ319:OBJ320 OLF319:OLF320 OVB319:OVB320 PEX319:PEX320 POT319:POT320 PYP319:PYP320 QIL319:QIL320 QSH319:QSH320 RCD319:RCD320 RLZ319:RLZ320 RVV319:RVV320 SFR319:SFR320 SPN319:SPN320 SZJ319:SZJ320 TJF319:TJF320 TTB319:TTB320 UCX319:UCX320 UMT319:UMT320 UWP319:UWP320 VGL319:VGL320 VQH319:VQH320 WAD319:WAD320 WJZ319:WJZ320 WTV319:WTV320 HJ319:HJ320 RF319:RF320 ABB319:ABB320 AKX319:AKX320 AUT319:AUT320 BEP319:BEP320 BOL319:BOL320 BYH319:BYH320 CID319:CID320 CRZ319:CRZ320 DBV319:DBV320 DLR336 J333 DVN336 EFJ336 EPF336 EZB336 FIX336 FST336 GCP336 GML336 GWH336 HGD336 HPZ336 HZV336 IJR336 ITN336 JDJ336 JNF336 JXB336 KGX336 KQT336 LAP336 LKL336 LUH336 MED336 MNZ336 MXV336 NHR336 NRN336 OBJ336 OLF336 OVB336 PEX336 POT336 PYP336 QIL336 QSH336 RCD336 RLZ336 RVV336 SFR336 SPN336 SZJ336 TJF336 TTB336 UCX336 UMT336 UWP336 VGL336 VQH336 WAD336 WJZ336 WTV336 HJ336 RF336 ABB336 AKX336 AUT336 BEP336 BOL336 BYH336 CID336 CRZ336 DLR319:DLR320 K336 WBJ358:WBJ1145 WLF358:WLF1145 WVB358:WVB1145 IP358:IP1145 SL358:SL1145 ACH358:ACH1145 AMD358:AMD1145 AVZ358:AVZ1145 BFV358:BFV1145 BPR358:BPR1145 BZN358:BZN1145 CJJ358:CJJ1145 CTF358:CTF1145 DDB358:DDB1145 DMX358:DMX1145 DWT358:DWT1145 EGP358:EGP1145 EQL358:EQL1145 FAH358:FAH1145 FKD358:FKD1145 FTZ358:FTZ1145 GDV358:GDV1145 GNR358:GNR1145 GXN358:GXN1145 HHJ358:HHJ1145 HRF358:HRF1145 IBB358:IBB1145 IKX358:IKX1145 IUT358:IUT1145 JEP358:JEP1145 JOL358:JOL1145 JYH358:JYH1145 KID358:KID1145 KRZ358:KRZ1145 LBV358:LBV1145 LLR358:LLR1145 LVN358:LVN1145 MFJ358:MFJ1145 MPF358:MPF1145 MZB358:MZB1145 NIX358:NIX1145 NST358:NST1145 OCP358:OCP1145 OML358:OML1145 OWH358:OWH1145 PGD358:PGD1145 PPZ358:PPZ1145 PZV358:PZV1145 QJR358:QJR1145 QTN358:QTN1145 RDJ358:RDJ1145 RNF358:RNF1145 RXB358:RXB1145 SGX358:SGX1145 SQT358:SQT1145 TAP358:TAP1145 TKL358:TKL1145 TUH358:TUH1145 UED358:UED1145 UNZ358:UNZ1145 UXV358:UXV1145 VHR358:VHR1145 VRN358:VRN1145 J353:J354 J359:J1151">
      <formula1>осн</formula1>
    </dataValidation>
    <dataValidation type="list" allowBlank="1" showInputMessage="1" sqref="BB65815:BB66687 KL65809:KL66681 UH65809:UH66681 AED65809:AED66681 ANZ65809:ANZ66681 AXV65809:AXV66681 BHR65809:BHR66681 BRN65809:BRN66681 CBJ65809:CBJ66681 CLF65809:CLF66681 CVB65809:CVB66681 DEX65809:DEX66681 DOT65809:DOT66681 DYP65809:DYP66681 EIL65809:EIL66681 ESH65809:ESH66681 FCD65809:FCD66681 FLZ65809:FLZ66681 FVV65809:FVV66681 GFR65809:GFR66681 GPN65809:GPN66681 GZJ65809:GZJ66681 HJF65809:HJF66681 HTB65809:HTB66681 ICX65809:ICX66681 IMT65809:IMT66681 IWP65809:IWP66681 JGL65809:JGL66681 JQH65809:JQH66681 KAD65809:KAD66681 KJZ65809:KJZ66681 KTV65809:KTV66681 LDR65809:LDR66681 LNN65809:LNN66681 LXJ65809:LXJ66681 MHF65809:MHF66681 MRB65809:MRB66681 NAX65809:NAX66681 NKT65809:NKT66681 NUP65809:NUP66681 OEL65809:OEL66681 OOH65809:OOH66681 OYD65809:OYD66681 PHZ65809:PHZ66681 PRV65809:PRV66681 QBR65809:QBR66681 QLN65809:QLN66681 QVJ65809:QVJ66681 RFF65809:RFF66681 RPB65809:RPB66681 RYX65809:RYX66681 SIT65809:SIT66681 SSP65809:SSP66681 TCL65809:TCL66681 TMH65809:TMH66681 TWD65809:TWD66681 UFZ65809:UFZ66681 UPV65809:UPV66681 UZR65809:UZR66681 VJN65809:VJN66681 VTJ65809:VTJ66681 WDF65809:WDF66681 WNB65809:WNB66681 WWX65809:WWX66681 BB131351:BB132223 KL131345:KL132217 UH131345:UH132217 AED131345:AED132217 ANZ131345:ANZ132217 AXV131345:AXV132217 BHR131345:BHR132217 BRN131345:BRN132217 CBJ131345:CBJ132217 CLF131345:CLF132217 CVB131345:CVB132217 DEX131345:DEX132217 DOT131345:DOT132217 DYP131345:DYP132217 EIL131345:EIL132217 ESH131345:ESH132217 FCD131345:FCD132217 FLZ131345:FLZ132217 FVV131345:FVV132217 GFR131345:GFR132217 GPN131345:GPN132217 GZJ131345:GZJ132217 HJF131345:HJF132217 HTB131345:HTB132217 ICX131345:ICX132217 IMT131345:IMT132217 IWP131345:IWP132217 JGL131345:JGL132217 JQH131345:JQH132217 KAD131345:KAD132217 KJZ131345:KJZ132217 KTV131345:KTV132217 LDR131345:LDR132217 LNN131345:LNN132217 LXJ131345:LXJ132217 MHF131345:MHF132217 MRB131345:MRB132217 NAX131345:NAX132217 NKT131345:NKT132217 NUP131345:NUP132217 OEL131345:OEL132217 OOH131345:OOH132217 OYD131345:OYD132217 PHZ131345:PHZ132217 PRV131345:PRV132217 QBR131345:QBR132217 QLN131345:QLN132217 QVJ131345:QVJ132217 RFF131345:RFF132217 RPB131345:RPB132217 RYX131345:RYX132217 SIT131345:SIT132217 SSP131345:SSP132217 TCL131345:TCL132217 TMH131345:TMH132217 TWD131345:TWD132217 UFZ131345:UFZ132217 UPV131345:UPV132217 UZR131345:UZR132217 VJN131345:VJN132217 VTJ131345:VTJ132217 WDF131345:WDF132217 WNB131345:WNB132217 WWX131345:WWX132217 BB196887:BB197759 KL196881:KL197753 UH196881:UH197753 AED196881:AED197753 ANZ196881:ANZ197753 AXV196881:AXV197753 BHR196881:BHR197753 BRN196881:BRN197753 CBJ196881:CBJ197753 CLF196881:CLF197753 CVB196881:CVB197753 DEX196881:DEX197753 DOT196881:DOT197753 DYP196881:DYP197753 EIL196881:EIL197753 ESH196881:ESH197753 FCD196881:FCD197753 FLZ196881:FLZ197753 FVV196881:FVV197753 GFR196881:GFR197753 GPN196881:GPN197753 GZJ196881:GZJ197753 HJF196881:HJF197753 HTB196881:HTB197753 ICX196881:ICX197753 IMT196881:IMT197753 IWP196881:IWP197753 JGL196881:JGL197753 JQH196881:JQH197753 KAD196881:KAD197753 KJZ196881:KJZ197753 KTV196881:KTV197753 LDR196881:LDR197753 LNN196881:LNN197753 LXJ196881:LXJ197753 MHF196881:MHF197753 MRB196881:MRB197753 NAX196881:NAX197753 NKT196881:NKT197753 NUP196881:NUP197753 OEL196881:OEL197753 OOH196881:OOH197753 OYD196881:OYD197753 PHZ196881:PHZ197753 PRV196881:PRV197753 QBR196881:QBR197753 QLN196881:QLN197753 QVJ196881:QVJ197753 RFF196881:RFF197753 RPB196881:RPB197753 RYX196881:RYX197753 SIT196881:SIT197753 SSP196881:SSP197753 TCL196881:TCL197753 TMH196881:TMH197753 TWD196881:TWD197753 UFZ196881:UFZ197753 UPV196881:UPV197753 UZR196881:UZR197753 VJN196881:VJN197753 VTJ196881:VTJ197753 WDF196881:WDF197753 WNB196881:WNB197753 WWX196881:WWX197753 BB262423:BB263295 KL262417:KL263289 UH262417:UH263289 AED262417:AED263289 ANZ262417:ANZ263289 AXV262417:AXV263289 BHR262417:BHR263289 BRN262417:BRN263289 CBJ262417:CBJ263289 CLF262417:CLF263289 CVB262417:CVB263289 DEX262417:DEX263289 DOT262417:DOT263289 DYP262417:DYP263289 EIL262417:EIL263289 ESH262417:ESH263289 FCD262417:FCD263289 FLZ262417:FLZ263289 FVV262417:FVV263289 GFR262417:GFR263289 GPN262417:GPN263289 GZJ262417:GZJ263289 HJF262417:HJF263289 HTB262417:HTB263289 ICX262417:ICX263289 IMT262417:IMT263289 IWP262417:IWP263289 JGL262417:JGL263289 JQH262417:JQH263289 KAD262417:KAD263289 KJZ262417:KJZ263289 KTV262417:KTV263289 LDR262417:LDR263289 LNN262417:LNN263289 LXJ262417:LXJ263289 MHF262417:MHF263289 MRB262417:MRB263289 NAX262417:NAX263289 NKT262417:NKT263289 NUP262417:NUP263289 OEL262417:OEL263289 OOH262417:OOH263289 OYD262417:OYD263289 PHZ262417:PHZ263289 PRV262417:PRV263289 QBR262417:QBR263289 QLN262417:QLN263289 QVJ262417:QVJ263289 RFF262417:RFF263289 RPB262417:RPB263289 RYX262417:RYX263289 SIT262417:SIT263289 SSP262417:SSP263289 TCL262417:TCL263289 TMH262417:TMH263289 TWD262417:TWD263289 UFZ262417:UFZ263289 UPV262417:UPV263289 UZR262417:UZR263289 VJN262417:VJN263289 VTJ262417:VTJ263289 WDF262417:WDF263289 WNB262417:WNB263289 WWX262417:WWX263289 BB327959:BB328831 KL327953:KL328825 UH327953:UH328825 AED327953:AED328825 ANZ327953:ANZ328825 AXV327953:AXV328825 BHR327953:BHR328825 BRN327953:BRN328825 CBJ327953:CBJ328825 CLF327953:CLF328825 CVB327953:CVB328825 DEX327953:DEX328825 DOT327953:DOT328825 DYP327953:DYP328825 EIL327953:EIL328825 ESH327953:ESH328825 FCD327953:FCD328825 FLZ327953:FLZ328825 FVV327953:FVV328825 GFR327953:GFR328825 GPN327953:GPN328825 GZJ327953:GZJ328825 HJF327953:HJF328825 HTB327953:HTB328825 ICX327953:ICX328825 IMT327953:IMT328825 IWP327953:IWP328825 JGL327953:JGL328825 JQH327953:JQH328825 KAD327953:KAD328825 KJZ327953:KJZ328825 KTV327953:KTV328825 LDR327953:LDR328825 LNN327953:LNN328825 LXJ327953:LXJ328825 MHF327953:MHF328825 MRB327953:MRB328825 NAX327953:NAX328825 NKT327953:NKT328825 NUP327953:NUP328825 OEL327953:OEL328825 OOH327953:OOH328825 OYD327953:OYD328825 PHZ327953:PHZ328825 PRV327953:PRV328825 QBR327953:QBR328825 QLN327953:QLN328825 QVJ327953:QVJ328825 RFF327953:RFF328825 RPB327953:RPB328825 RYX327953:RYX328825 SIT327953:SIT328825 SSP327953:SSP328825 TCL327953:TCL328825 TMH327953:TMH328825 TWD327953:TWD328825 UFZ327953:UFZ328825 UPV327953:UPV328825 UZR327953:UZR328825 VJN327953:VJN328825 VTJ327953:VTJ328825 WDF327953:WDF328825 WNB327953:WNB328825 WWX327953:WWX328825 BB393495:BB394367 KL393489:KL394361 UH393489:UH394361 AED393489:AED394361 ANZ393489:ANZ394361 AXV393489:AXV394361 BHR393489:BHR394361 BRN393489:BRN394361 CBJ393489:CBJ394361 CLF393489:CLF394361 CVB393489:CVB394361 DEX393489:DEX394361 DOT393489:DOT394361 DYP393489:DYP394361 EIL393489:EIL394361 ESH393489:ESH394361 FCD393489:FCD394361 FLZ393489:FLZ394361 FVV393489:FVV394361 GFR393489:GFR394361 GPN393489:GPN394361 GZJ393489:GZJ394361 HJF393489:HJF394361 HTB393489:HTB394361 ICX393489:ICX394361 IMT393489:IMT394361 IWP393489:IWP394361 JGL393489:JGL394361 JQH393489:JQH394361 KAD393489:KAD394361 KJZ393489:KJZ394361 KTV393489:KTV394361 LDR393489:LDR394361 LNN393489:LNN394361 LXJ393489:LXJ394361 MHF393489:MHF394361 MRB393489:MRB394361 NAX393489:NAX394361 NKT393489:NKT394361 NUP393489:NUP394361 OEL393489:OEL394361 OOH393489:OOH394361 OYD393489:OYD394361 PHZ393489:PHZ394361 PRV393489:PRV394361 QBR393489:QBR394361 QLN393489:QLN394361 QVJ393489:QVJ394361 RFF393489:RFF394361 RPB393489:RPB394361 RYX393489:RYX394361 SIT393489:SIT394361 SSP393489:SSP394361 TCL393489:TCL394361 TMH393489:TMH394361 TWD393489:TWD394361 UFZ393489:UFZ394361 UPV393489:UPV394361 UZR393489:UZR394361 VJN393489:VJN394361 VTJ393489:VTJ394361 WDF393489:WDF394361 WNB393489:WNB394361 WWX393489:WWX394361 BB459031:BB459903 KL459025:KL459897 UH459025:UH459897 AED459025:AED459897 ANZ459025:ANZ459897 AXV459025:AXV459897 BHR459025:BHR459897 BRN459025:BRN459897 CBJ459025:CBJ459897 CLF459025:CLF459897 CVB459025:CVB459897 DEX459025:DEX459897 DOT459025:DOT459897 DYP459025:DYP459897 EIL459025:EIL459897 ESH459025:ESH459897 FCD459025:FCD459897 FLZ459025:FLZ459897 FVV459025:FVV459897 GFR459025:GFR459897 GPN459025:GPN459897 GZJ459025:GZJ459897 HJF459025:HJF459897 HTB459025:HTB459897 ICX459025:ICX459897 IMT459025:IMT459897 IWP459025:IWP459897 JGL459025:JGL459897 JQH459025:JQH459897 KAD459025:KAD459897 KJZ459025:KJZ459897 KTV459025:KTV459897 LDR459025:LDR459897 LNN459025:LNN459897 LXJ459025:LXJ459897 MHF459025:MHF459897 MRB459025:MRB459897 NAX459025:NAX459897 NKT459025:NKT459897 NUP459025:NUP459897 OEL459025:OEL459897 OOH459025:OOH459897 OYD459025:OYD459897 PHZ459025:PHZ459897 PRV459025:PRV459897 QBR459025:QBR459897 QLN459025:QLN459897 QVJ459025:QVJ459897 RFF459025:RFF459897 RPB459025:RPB459897 RYX459025:RYX459897 SIT459025:SIT459897 SSP459025:SSP459897 TCL459025:TCL459897 TMH459025:TMH459897 TWD459025:TWD459897 UFZ459025:UFZ459897 UPV459025:UPV459897 UZR459025:UZR459897 VJN459025:VJN459897 VTJ459025:VTJ459897 WDF459025:WDF459897 WNB459025:WNB459897 WWX459025:WWX459897 BB524567:BB525439 KL524561:KL525433 UH524561:UH525433 AED524561:AED525433 ANZ524561:ANZ525433 AXV524561:AXV525433 BHR524561:BHR525433 BRN524561:BRN525433 CBJ524561:CBJ525433 CLF524561:CLF525433 CVB524561:CVB525433 DEX524561:DEX525433 DOT524561:DOT525433 DYP524561:DYP525433 EIL524561:EIL525433 ESH524561:ESH525433 FCD524561:FCD525433 FLZ524561:FLZ525433 FVV524561:FVV525433 GFR524561:GFR525433 GPN524561:GPN525433 GZJ524561:GZJ525433 HJF524561:HJF525433 HTB524561:HTB525433 ICX524561:ICX525433 IMT524561:IMT525433 IWP524561:IWP525433 JGL524561:JGL525433 JQH524561:JQH525433 KAD524561:KAD525433 KJZ524561:KJZ525433 KTV524561:KTV525433 LDR524561:LDR525433 LNN524561:LNN525433 LXJ524561:LXJ525433 MHF524561:MHF525433 MRB524561:MRB525433 NAX524561:NAX525433 NKT524561:NKT525433 NUP524561:NUP525433 OEL524561:OEL525433 OOH524561:OOH525433 OYD524561:OYD525433 PHZ524561:PHZ525433 PRV524561:PRV525433 QBR524561:QBR525433 QLN524561:QLN525433 QVJ524561:QVJ525433 RFF524561:RFF525433 RPB524561:RPB525433 RYX524561:RYX525433 SIT524561:SIT525433 SSP524561:SSP525433 TCL524561:TCL525433 TMH524561:TMH525433 TWD524561:TWD525433 UFZ524561:UFZ525433 UPV524561:UPV525433 UZR524561:UZR525433 VJN524561:VJN525433 VTJ524561:VTJ525433 WDF524561:WDF525433 WNB524561:WNB525433 WWX524561:WWX525433 BB590103:BB590975 KL590097:KL590969 UH590097:UH590969 AED590097:AED590969 ANZ590097:ANZ590969 AXV590097:AXV590969 BHR590097:BHR590969 BRN590097:BRN590969 CBJ590097:CBJ590969 CLF590097:CLF590969 CVB590097:CVB590969 DEX590097:DEX590969 DOT590097:DOT590969 DYP590097:DYP590969 EIL590097:EIL590969 ESH590097:ESH590969 FCD590097:FCD590969 FLZ590097:FLZ590969 FVV590097:FVV590969 GFR590097:GFR590969 GPN590097:GPN590969 GZJ590097:GZJ590969 HJF590097:HJF590969 HTB590097:HTB590969 ICX590097:ICX590969 IMT590097:IMT590969 IWP590097:IWP590969 JGL590097:JGL590969 JQH590097:JQH590969 KAD590097:KAD590969 KJZ590097:KJZ590969 KTV590097:KTV590969 LDR590097:LDR590969 LNN590097:LNN590969 LXJ590097:LXJ590969 MHF590097:MHF590969 MRB590097:MRB590969 NAX590097:NAX590969 NKT590097:NKT590969 NUP590097:NUP590969 OEL590097:OEL590969 OOH590097:OOH590969 OYD590097:OYD590969 PHZ590097:PHZ590969 PRV590097:PRV590969 QBR590097:QBR590969 QLN590097:QLN590969 QVJ590097:QVJ590969 RFF590097:RFF590969 RPB590097:RPB590969 RYX590097:RYX590969 SIT590097:SIT590969 SSP590097:SSP590969 TCL590097:TCL590969 TMH590097:TMH590969 TWD590097:TWD590969 UFZ590097:UFZ590969 UPV590097:UPV590969 UZR590097:UZR590969 VJN590097:VJN590969 VTJ590097:VTJ590969 WDF590097:WDF590969 WNB590097:WNB590969 WWX590097:WWX590969 BB655639:BB656511 KL655633:KL656505 UH655633:UH656505 AED655633:AED656505 ANZ655633:ANZ656505 AXV655633:AXV656505 BHR655633:BHR656505 BRN655633:BRN656505 CBJ655633:CBJ656505 CLF655633:CLF656505 CVB655633:CVB656505 DEX655633:DEX656505 DOT655633:DOT656505 DYP655633:DYP656505 EIL655633:EIL656505 ESH655633:ESH656505 FCD655633:FCD656505 FLZ655633:FLZ656505 FVV655633:FVV656505 GFR655633:GFR656505 GPN655633:GPN656505 GZJ655633:GZJ656505 HJF655633:HJF656505 HTB655633:HTB656505 ICX655633:ICX656505 IMT655633:IMT656505 IWP655633:IWP656505 JGL655633:JGL656505 JQH655633:JQH656505 KAD655633:KAD656505 KJZ655633:KJZ656505 KTV655633:KTV656505 LDR655633:LDR656505 LNN655633:LNN656505 LXJ655633:LXJ656505 MHF655633:MHF656505 MRB655633:MRB656505 NAX655633:NAX656505 NKT655633:NKT656505 NUP655633:NUP656505 OEL655633:OEL656505 OOH655633:OOH656505 OYD655633:OYD656505 PHZ655633:PHZ656505 PRV655633:PRV656505 QBR655633:QBR656505 QLN655633:QLN656505 QVJ655633:QVJ656505 RFF655633:RFF656505 RPB655633:RPB656505 RYX655633:RYX656505 SIT655633:SIT656505 SSP655633:SSP656505 TCL655633:TCL656505 TMH655633:TMH656505 TWD655633:TWD656505 UFZ655633:UFZ656505 UPV655633:UPV656505 UZR655633:UZR656505 VJN655633:VJN656505 VTJ655633:VTJ656505 WDF655633:WDF656505 WNB655633:WNB656505 WWX655633:WWX656505 BB721175:BB722047 KL721169:KL722041 UH721169:UH722041 AED721169:AED722041 ANZ721169:ANZ722041 AXV721169:AXV722041 BHR721169:BHR722041 BRN721169:BRN722041 CBJ721169:CBJ722041 CLF721169:CLF722041 CVB721169:CVB722041 DEX721169:DEX722041 DOT721169:DOT722041 DYP721169:DYP722041 EIL721169:EIL722041 ESH721169:ESH722041 FCD721169:FCD722041 FLZ721169:FLZ722041 FVV721169:FVV722041 GFR721169:GFR722041 GPN721169:GPN722041 GZJ721169:GZJ722041 HJF721169:HJF722041 HTB721169:HTB722041 ICX721169:ICX722041 IMT721169:IMT722041 IWP721169:IWP722041 JGL721169:JGL722041 JQH721169:JQH722041 KAD721169:KAD722041 KJZ721169:KJZ722041 KTV721169:KTV722041 LDR721169:LDR722041 LNN721169:LNN722041 LXJ721169:LXJ722041 MHF721169:MHF722041 MRB721169:MRB722041 NAX721169:NAX722041 NKT721169:NKT722041 NUP721169:NUP722041 OEL721169:OEL722041 OOH721169:OOH722041 OYD721169:OYD722041 PHZ721169:PHZ722041 PRV721169:PRV722041 QBR721169:QBR722041 QLN721169:QLN722041 QVJ721169:QVJ722041 RFF721169:RFF722041 RPB721169:RPB722041 RYX721169:RYX722041 SIT721169:SIT722041 SSP721169:SSP722041 TCL721169:TCL722041 TMH721169:TMH722041 TWD721169:TWD722041 UFZ721169:UFZ722041 UPV721169:UPV722041 UZR721169:UZR722041 VJN721169:VJN722041 VTJ721169:VTJ722041 WDF721169:WDF722041 WNB721169:WNB722041 WWX721169:WWX722041 BB786711:BB787583 KL786705:KL787577 UH786705:UH787577 AED786705:AED787577 ANZ786705:ANZ787577 AXV786705:AXV787577 BHR786705:BHR787577 BRN786705:BRN787577 CBJ786705:CBJ787577 CLF786705:CLF787577 CVB786705:CVB787577 DEX786705:DEX787577 DOT786705:DOT787577 DYP786705:DYP787577 EIL786705:EIL787577 ESH786705:ESH787577 FCD786705:FCD787577 FLZ786705:FLZ787577 FVV786705:FVV787577 GFR786705:GFR787577 GPN786705:GPN787577 GZJ786705:GZJ787577 HJF786705:HJF787577 HTB786705:HTB787577 ICX786705:ICX787577 IMT786705:IMT787577 IWP786705:IWP787577 JGL786705:JGL787577 JQH786705:JQH787577 KAD786705:KAD787577 KJZ786705:KJZ787577 KTV786705:KTV787577 LDR786705:LDR787577 LNN786705:LNN787577 LXJ786705:LXJ787577 MHF786705:MHF787577 MRB786705:MRB787577 NAX786705:NAX787577 NKT786705:NKT787577 NUP786705:NUP787577 OEL786705:OEL787577 OOH786705:OOH787577 OYD786705:OYD787577 PHZ786705:PHZ787577 PRV786705:PRV787577 QBR786705:QBR787577 QLN786705:QLN787577 QVJ786705:QVJ787577 RFF786705:RFF787577 RPB786705:RPB787577 RYX786705:RYX787577 SIT786705:SIT787577 SSP786705:SSP787577 TCL786705:TCL787577 TMH786705:TMH787577 TWD786705:TWD787577 UFZ786705:UFZ787577 UPV786705:UPV787577 UZR786705:UZR787577 VJN786705:VJN787577 VTJ786705:VTJ787577 WDF786705:WDF787577 WNB786705:WNB787577 WWX786705:WWX787577 BB852247:BB853119 KL852241:KL853113 UH852241:UH853113 AED852241:AED853113 ANZ852241:ANZ853113 AXV852241:AXV853113 BHR852241:BHR853113 BRN852241:BRN853113 CBJ852241:CBJ853113 CLF852241:CLF853113 CVB852241:CVB853113 DEX852241:DEX853113 DOT852241:DOT853113 DYP852241:DYP853113 EIL852241:EIL853113 ESH852241:ESH853113 FCD852241:FCD853113 FLZ852241:FLZ853113 FVV852241:FVV853113 GFR852241:GFR853113 GPN852241:GPN853113 GZJ852241:GZJ853113 HJF852241:HJF853113 HTB852241:HTB853113 ICX852241:ICX853113 IMT852241:IMT853113 IWP852241:IWP853113 JGL852241:JGL853113 JQH852241:JQH853113 KAD852241:KAD853113 KJZ852241:KJZ853113 KTV852241:KTV853113 LDR852241:LDR853113 LNN852241:LNN853113 LXJ852241:LXJ853113 MHF852241:MHF853113 MRB852241:MRB853113 NAX852241:NAX853113 NKT852241:NKT853113 NUP852241:NUP853113 OEL852241:OEL853113 OOH852241:OOH853113 OYD852241:OYD853113 PHZ852241:PHZ853113 PRV852241:PRV853113 QBR852241:QBR853113 QLN852241:QLN853113 QVJ852241:QVJ853113 RFF852241:RFF853113 RPB852241:RPB853113 RYX852241:RYX853113 SIT852241:SIT853113 SSP852241:SSP853113 TCL852241:TCL853113 TMH852241:TMH853113 TWD852241:TWD853113 UFZ852241:UFZ853113 UPV852241:UPV853113 UZR852241:UZR853113 VJN852241:VJN853113 VTJ852241:VTJ853113 WDF852241:WDF853113 WNB852241:WNB853113 WWX852241:WWX853113 BB917783:BB918655 KL917777:KL918649 UH917777:UH918649 AED917777:AED918649 ANZ917777:ANZ918649 AXV917777:AXV918649 BHR917777:BHR918649 BRN917777:BRN918649 CBJ917777:CBJ918649 CLF917777:CLF918649 CVB917777:CVB918649 DEX917777:DEX918649 DOT917777:DOT918649 DYP917777:DYP918649 EIL917777:EIL918649 ESH917777:ESH918649 FCD917777:FCD918649 FLZ917777:FLZ918649 FVV917777:FVV918649 GFR917777:GFR918649 GPN917777:GPN918649 GZJ917777:GZJ918649 HJF917777:HJF918649 HTB917777:HTB918649 ICX917777:ICX918649 IMT917777:IMT918649 IWP917777:IWP918649 JGL917777:JGL918649 JQH917777:JQH918649 KAD917777:KAD918649 KJZ917777:KJZ918649 KTV917777:KTV918649 LDR917777:LDR918649 LNN917777:LNN918649 LXJ917777:LXJ918649 MHF917777:MHF918649 MRB917777:MRB918649 NAX917777:NAX918649 NKT917777:NKT918649 NUP917777:NUP918649 OEL917777:OEL918649 OOH917777:OOH918649 OYD917777:OYD918649 PHZ917777:PHZ918649 PRV917777:PRV918649 QBR917777:QBR918649 QLN917777:QLN918649 QVJ917777:QVJ918649 RFF917777:RFF918649 RPB917777:RPB918649 RYX917777:RYX918649 SIT917777:SIT918649 SSP917777:SSP918649 TCL917777:TCL918649 TMH917777:TMH918649 TWD917777:TWD918649 UFZ917777:UFZ918649 UPV917777:UPV918649 UZR917777:UZR918649 VJN917777:VJN918649 VTJ917777:VTJ918649 WDF917777:WDF918649 WNB917777:WNB918649 WWX917777:WWX918649 BB983319:BB984191 KL983313:KL984185 UH983313:UH984185 AED983313:AED984185 ANZ983313:ANZ984185 AXV983313:AXV984185 BHR983313:BHR984185 BRN983313:BRN984185 CBJ983313:CBJ984185 CLF983313:CLF984185 CVB983313:CVB984185 DEX983313:DEX984185 DOT983313:DOT984185 DYP983313:DYP984185 EIL983313:EIL984185 ESH983313:ESH984185 FCD983313:FCD984185 FLZ983313:FLZ984185 FVV983313:FVV984185 GFR983313:GFR984185 GPN983313:GPN984185 GZJ983313:GZJ984185 HJF983313:HJF984185 HTB983313:HTB984185 ICX983313:ICX984185 IMT983313:IMT984185 IWP983313:IWP984185 JGL983313:JGL984185 JQH983313:JQH984185 KAD983313:KAD984185 KJZ983313:KJZ984185 KTV983313:KTV984185 LDR983313:LDR984185 LNN983313:LNN984185 LXJ983313:LXJ984185 MHF983313:MHF984185 MRB983313:MRB984185 NAX983313:NAX984185 NKT983313:NKT984185 NUP983313:NUP984185 OEL983313:OEL984185 OOH983313:OOH984185 OYD983313:OYD984185 PHZ983313:PHZ984185 PRV983313:PRV984185 QBR983313:QBR984185 QLN983313:QLN984185 QVJ983313:QVJ984185 RFF983313:RFF984185 RPB983313:RPB984185 RYX983313:RYX984185 SIT983313:SIT984185 SSP983313:SSP984185 TCL983313:TCL984185 TMH983313:TMH984185 TWD983313:TWD984185 UFZ983313:UFZ984185 UPV983313:UPV984185 UZR983313:UZR984185 VJN983313:VJN984185 VTJ983313:VTJ984185 WDF983313:WDF984185 WNB983313:WNB984185 WWX983313:WWX984185 BH65809:BH66683 KR65809:KR66683 UN65809:UN66683 AEJ65809:AEJ66683 AOF65809:AOF66683 AYB65809:AYB66683 BHX65809:BHX66683 BRT65809:BRT66683 CBP65809:CBP66683 CLL65809:CLL66683 CVH65809:CVH66683 DFD65809:DFD66683 DOZ65809:DOZ66683 DYV65809:DYV66683 EIR65809:EIR66683 ESN65809:ESN66683 FCJ65809:FCJ66683 FMF65809:FMF66683 FWB65809:FWB66683 GFX65809:GFX66683 GPT65809:GPT66683 GZP65809:GZP66683 HJL65809:HJL66683 HTH65809:HTH66683 IDD65809:IDD66683 IMZ65809:IMZ66683 IWV65809:IWV66683 JGR65809:JGR66683 JQN65809:JQN66683 KAJ65809:KAJ66683 KKF65809:KKF66683 KUB65809:KUB66683 LDX65809:LDX66683 LNT65809:LNT66683 LXP65809:LXP66683 MHL65809:MHL66683 MRH65809:MRH66683 NBD65809:NBD66683 NKZ65809:NKZ66683 NUV65809:NUV66683 OER65809:OER66683 OON65809:OON66683 OYJ65809:OYJ66683 PIF65809:PIF66683 PSB65809:PSB66683 QBX65809:QBX66683 QLT65809:QLT66683 QVP65809:QVP66683 RFL65809:RFL66683 RPH65809:RPH66683 RZD65809:RZD66683 SIZ65809:SIZ66683 SSV65809:SSV66683 TCR65809:TCR66683 TMN65809:TMN66683 TWJ65809:TWJ66683 UGF65809:UGF66683 UQB65809:UQB66683 UZX65809:UZX66683 VJT65809:VJT66683 VTP65809:VTP66683 WDL65809:WDL66683 WNH65809:WNH66683 WXD65809:WXD66683 BH131345:BH132219 KR131345:KR132219 UN131345:UN132219 AEJ131345:AEJ132219 AOF131345:AOF132219 AYB131345:AYB132219 BHX131345:BHX132219 BRT131345:BRT132219 CBP131345:CBP132219 CLL131345:CLL132219 CVH131345:CVH132219 DFD131345:DFD132219 DOZ131345:DOZ132219 DYV131345:DYV132219 EIR131345:EIR132219 ESN131345:ESN132219 FCJ131345:FCJ132219 FMF131345:FMF132219 FWB131345:FWB132219 GFX131345:GFX132219 GPT131345:GPT132219 GZP131345:GZP132219 HJL131345:HJL132219 HTH131345:HTH132219 IDD131345:IDD132219 IMZ131345:IMZ132219 IWV131345:IWV132219 JGR131345:JGR132219 JQN131345:JQN132219 KAJ131345:KAJ132219 KKF131345:KKF132219 KUB131345:KUB132219 LDX131345:LDX132219 LNT131345:LNT132219 LXP131345:LXP132219 MHL131345:MHL132219 MRH131345:MRH132219 NBD131345:NBD132219 NKZ131345:NKZ132219 NUV131345:NUV132219 OER131345:OER132219 OON131345:OON132219 OYJ131345:OYJ132219 PIF131345:PIF132219 PSB131345:PSB132219 QBX131345:QBX132219 QLT131345:QLT132219 QVP131345:QVP132219 RFL131345:RFL132219 RPH131345:RPH132219 RZD131345:RZD132219 SIZ131345:SIZ132219 SSV131345:SSV132219 TCR131345:TCR132219 TMN131345:TMN132219 TWJ131345:TWJ132219 UGF131345:UGF132219 UQB131345:UQB132219 UZX131345:UZX132219 VJT131345:VJT132219 VTP131345:VTP132219 WDL131345:WDL132219 WNH131345:WNH132219 WXD131345:WXD132219 BH196881:BH197755 KR196881:KR197755 UN196881:UN197755 AEJ196881:AEJ197755 AOF196881:AOF197755 AYB196881:AYB197755 BHX196881:BHX197755 BRT196881:BRT197755 CBP196881:CBP197755 CLL196881:CLL197755 CVH196881:CVH197755 DFD196881:DFD197755 DOZ196881:DOZ197755 DYV196881:DYV197755 EIR196881:EIR197755 ESN196881:ESN197755 FCJ196881:FCJ197755 FMF196881:FMF197755 FWB196881:FWB197755 GFX196881:GFX197755 GPT196881:GPT197755 GZP196881:GZP197755 HJL196881:HJL197755 HTH196881:HTH197755 IDD196881:IDD197755 IMZ196881:IMZ197755 IWV196881:IWV197755 JGR196881:JGR197755 JQN196881:JQN197755 KAJ196881:KAJ197755 KKF196881:KKF197755 KUB196881:KUB197755 LDX196881:LDX197755 LNT196881:LNT197755 LXP196881:LXP197755 MHL196881:MHL197755 MRH196881:MRH197755 NBD196881:NBD197755 NKZ196881:NKZ197755 NUV196881:NUV197755 OER196881:OER197755 OON196881:OON197755 OYJ196881:OYJ197755 PIF196881:PIF197755 PSB196881:PSB197755 QBX196881:QBX197755 QLT196881:QLT197755 QVP196881:QVP197755 RFL196881:RFL197755 RPH196881:RPH197755 RZD196881:RZD197755 SIZ196881:SIZ197755 SSV196881:SSV197755 TCR196881:TCR197755 TMN196881:TMN197755 TWJ196881:TWJ197755 UGF196881:UGF197755 UQB196881:UQB197755 UZX196881:UZX197755 VJT196881:VJT197755 VTP196881:VTP197755 WDL196881:WDL197755 WNH196881:WNH197755 WXD196881:WXD197755 BH262417:BH263291 KR262417:KR263291 UN262417:UN263291 AEJ262417:AEJ263291 AOF262417:AOF263291 AYB262417:AYB263291 BHX262417:BHX263291 BRT262417:BRT263291 CBP262417:CBP263291 CLL262417:CLL263291 CVH262417:CVH263291 DFD262417:DFD263291 DOZ262417:DOZ263291 DYV262417:DYV263291 EIR262417:EIR263291 ESN262417:ESN263291 FCJ262417:FCJ263291 FMF262417:FMF263291 FWB262417:FWB263291 GFX262417:GFX263291 GPT262417:GPT263291 GZP262417:GZP263291 HJL262417:HJL263291 HTH262417:HTH263291 IDD262417:IDD263291 IMZ262417:IMZ263291 IWV262417:IWV263291 JGR262417:JGR263291 JQN262417:JQN263291 KAJ262417:KAJ263291 KKF262417:KKF263291 KUB262417:KUB263291 LDX262417:LDX263291 LNT262417:LNT263291 LXP262417:LXP263291 MHL262417:MHL263291 MRH262417:MRH263291 NBD262417:NBD263291 NKZ262417:NKZ263291 NUV262417:NUV263291 OER262417:OER263291 OON262417:OON263291 OYJ262417:OYJ263291 PIF262417:PIF263291 PSB262417:PSB263291 QBX262417:QBX263291 QLT262417:QLT263291 QVP262417:QVP263291 RFL262417:RFL263291 RPH262417:RPH263291 RZD262417:RZD263291 SIZ262417:SIZ263291 SSV262417:SSV263291 TCR262417:TCR263291 TMN262417:TMN263291 TWJ262417:TWJ263291 UGF262417:UGF263291 UQB262417:UQB263291 UZX262417:UZX263291 VJT262417:VJT263291 VTP262417:VTP263291 WDL262417:WDL263291 WNH262417:WNH263291 WXD262417:WXD263291 BH327953:BH328827 KR327953:KR328827 UN327953:UN328827 AEJ327953:AEJ328827 AOF327953:AOF328827 AYB327953:AYB328827 BHX327953:BHX328827 BRT327953:BRT328827 CBP327953:CBP328827 CLL327953:CLL328827 CVH327953:CVH328827 DFD327953:DFD328827 DOZ327953:DOZ328827 DYV327953:DYV328827 EIR327953:EIR328827 ESN327953:ESN328827 FCJ327953:FCJ328827 FMF327953:FMF328827 FWB327953:FWB328827 GFX327953:GFX328827 GPT327953:GPT328827 GZP327953:GZP328827 HJL327953:HJL328827 HTH327953:HTH328827 IDD327953:IDD328827 IMZ327953:IMZ328827 IWV327953:IWV328827 JGR327953:JGR328827 JQN327953:JQN328827 KAJ327953:KAJ328827 KKF327953:KKF328827 KUB327953:KUB328827 LDX327953:LDX328827 LNT327953:LNT328827 LXP327953:LXP328827 MHL327953:MHL328827 MRH327953:MRH328827 NBD327953:NBD328827 NKZ327953:NKZ328827 NUV327953:NUV328827 OER327953:OER328827 OON327953:OON328827 OYJ327953:OYJ328827 PIF327953:PIF328827 PSB327953:PSB328827 QBX327953:QBX328827 QLT327953:QLT328827 QVP327953:QVP328827 RFL327953:RFL328827 RPH327953:RPH328827 RZD327953:RZD328827 SIZ327953:SIZ328827 SSV327953:SSV328827 TCR327953:TCR328827 TMN327953:TMN328827 TWJ327953:TWJ328827 UGF327953:UGF328827 UQB327953:UQB328827 UZX327953:UZX328827 VJT327953:VJT328827 VTP327953:VTP328827 WDL327953:WDL328827 WNH327953:WNH328827 WXD327953:WXD328827 BH393489:BH394363 KR393489:KR394363 UN393489:UN394363 AEJ393489:AEJ394363 AOF393489:AOF394363 AYB393489:AYB394363 BHX393489:BHX394363 BRT393489:BRT394363 CBP393489:CBP394363 CLL393489:CLL394363 CVH393489:CVH394363 DFD393489:DFD394363 DOZ393489:DOZ394363 DYV393489:DYV394363 EIR393489:EIR394363 ESN393489:ESN394363 FCJ393489:FCJ394363 FMF393489:FMF394363 FWB393489:FWB394363 GFX393489:GFX394363 GPT393489:GPT394363 GZP393489:GZP394363 HJL393489:HJL394363 HTH393489:HTH394363 IDD393489:IDD394363 IMZ393489:IMZ394363 IWV393489:IWV394363 JGR393489:JGR394363 JQN393489:JQN394363 KAJ393489:KAJ394363 KKF393489:KKF394363 KUB393489:KUB394363 LDX393489:LDX394363 LNT393489:LNT394363 LXP393489:LXP394363 MHL393489:MHL394363 MRH393489:MRH394363 NBD393489:NBD394363 NKZ393489:NKZ394363 NUV393489:NUV394363 OER393489:OER394363 OON393489:OON394363 OYJ393489:OYJ394363 PIF393489:PIF394363 PSB393489:PSB394363 QBX393489:QBX394363 QLT393489:QLT394363 QVP393489:QVP394363 RFL393489:RFL394363 RPH393489:RPH394363 RZD393489:RZD394363 SIZ393489:SIZ394363 SSV393489:SSV394363 TCR393489:TCR394363 TMN393489:TMN394363 TWJ393489:TWJ394363 UGF393489:UGF394363 UQB393489:UQB394363 UZX393489:UZX394363 VJT393489:VJT394363 VTP393489:VTP394363 WDL393489:WDL394363 WNH393489:WNH394363 WXD393489:WXD394363 BH459025:BH459899 KR459025:KR459899 UN459025:UN459899 AEJ459025:AEJ459899 AOF459025:AOF459899 AYB459025:AYB459899 BHX459025:BHX459899 BRT459025:BRT459899 CBP459025:CBP459899 CLL459025:CLL459899 CVH459025:CVH459899 DFD459025:DFD459899 DOZ459025:DOZ459899 DYV459025:DYV459899 EIR459025:EIR459899 ESN459025:ESN459899 FCJ459025:FCJ459899 FMF459025:FMF459899 FWB459025:FWB459899 GFX459025:GFX459899 GPT459025:GPT459899 GZP459025:GZP459899 HJL459025:HJL459899 HTH459025:HTH459899 IDD459025:IDD459899 IMZ459025:IMZ459899 IWV459025:IWV459899 JGR459025:JGR459899 JQN459025:JQN459899 KAJ459025:KAJ459899 KKF459025:KKF459899 KUB459025:KUB459899 LDX459025:LDX459899 LNT459025:LNT459899 LXP459025:LXP459899 MHL459025:MHL459899 MRH459025:MRH459899 NBD459025:NBD459899 NKZ459025:NKZ459899 NUV459025:NUV459899 OER459025:OER459899 OON459025:OON459899 OYJ459025:OYJ459899 PIF459025:PIF459899 PSB459025:PSB459899 QBX459025:QBX459899 QLT459025:QLT459899 QVP459025:QVP459899 RFL459025:RFL459899 RPH459025:RPH459899 RZD459025:RZD459899 SIZ459025:SIZ459899 SSV459025:SSV459899 TCR459025:TCR459899 TMN459025:TMN459899 TWJ459025:TWJ459899 UGF459025:UGF459899 UQB459025:UQB459899 UZX459025:UZX459899 VJT459025:VJT459899 VTP459025:VTP459899 WDL459025:WDL459899 WNH459025:WNH459899 WXD459025:WXD459899 BH524561:BH525435 KR524561:KR525435 UN524561:UN525435 AEJ524561:AEJ525435 AOF524561:AOF525435 AYB524561:AYB525435 BHX524561:BHX525435 BRT524561:BRT525435 CBP524561:CBP525435 CLL524561:CLL525435 CVH524561:CVH525435 DFD524561:DFD525435 DOZ524561:DOZ525435 DYV524561:DYV525435 EIR524561:EIR525435 ESN524561:ESN525435 FCJ524561:FCJ525435 FMF524561:FMF525435 FWB524561:FWB525435 GFX524561:GFX525435 GPT524561:GPT525435 GZP524561:GZP525435 HJL524561:HJL525435 HTH524561:HTH525435 IDD524561:IDD525435 IMZ524561:IMZ525435 IWV524561:IWV525435 JGR524561:JGR525435 JQN524561:JQN525435 KAJ524561:KAJ525435 KKF524561:KKF525435 KUB524561:KUB525435 LDX524561:LDX525435 LNT524561:LNT525435 LXP524561:LXP525435 MHL524561:MHL525435 MRH524561:MRH525435 NBD524561:NBD525435 NKZ524561:NKZ525435 NUV524561:NUV525435 OER524561:OER525435 OON524561:OON525435 OYJ524561:OYJ525435 PIF524561:PIF525435 PSB524561:PSB525435 QBX524561:QBX525435 QLT524561:QLT525435 QVP524561:QVP525435 RFL524561:RFL525435 RPH524561:RPH525435 RZD524561:RZD525435 SIZ524561:SIZ525435 SSV524561:SSV525435 TCR524561:TCR525435 TMN524561:TMN525435 TWJ524561:TWJ525435 UGF524561:UGF525435 UQB524561:UQB525435 UZX524561:UZX525435 VJT524561:VJT525435 VTP524561:VTP525435 WDL524561:WDL525435 WNH524561:WNH525435 WXD524561:WXD525435 BH590097:BH590971 KR590097:KR590971 UN590097:UN590971 AEJ590097:AEJ590971 AOF590097:AOF590971 AYB590097:AYB590971 BHX590097:BHX590971 BRT590097:BRT590971 CBP590097:CBP590971 CLL590097:CLL590971 CVH590097:CVH590971 DFD590097:DFD590971 DOZ590097:DOZ590971 DYV590097:DYV590971 EIR590097:EIR590971 ESN590097:ESN590971 FCJ590097:FCJ590971 FMF590097:FMF590971 FWB590097:FWB590971 GFX590097:GFX590971 GPT590097:GPT590971 GZP590097:GZP590971 HJL590097:HJL590971 HTH590097:HTH590971 IDD590097:IDD590971 IMZ590097:IMZ590971 IWV590097:IWV590971 JGR590097:JGR590971 JQN590097:JQN590971 KAJ590097:KAJ590971 KKF590097:KKF590971 KUB590097:KUB590971 LDX590097:LDX590971 LNT590097:LNT590971 LXP590097:LXP590971 MHL590097:MHL590971 MRH590097:MRH590971 NBD590097:NBD590971 NKZ590097:NKZ590971 NUV590097:NUV590971 OER590097:OER590971 OON590097:OON590971 OYJ590097:OYJ590971 PIF590097:PIF590971 PSB590097:PSB590971 QBX590097:QBX590971 QLT590097:QLT590971 QVP590097:QVP590971 RFL590097:RFL590971 RPH590097:RPH590971 RZD590097:RZD590971 SIZ590097:SIZ590971 SSV590097:SSV590971 TCR590097:TCR590971 TMN590097:TMN590971 TWJ590097:TWJ590971 UGF590097:UGF590971 UQB590097:UQB590971 UZX590097:UZX590971 VJT590097:VJT590971 VTP590097:VTP590971 WDL590097:WDL590971 WNH590097:WNH590971 WXD590097:WXD590971 BH655633:BH656507 KR655633:KR656507 UN655633:UN656507 AEJ655633:AEJ656507 AOF655633:AOF656507 AYB655633:AYB656507 BHX655633:BHX656507 BRT655633:BRT656507 CBP655633:CBP656507 CLL655633:CLL656507 CVH655633:CVH656507 DFD655633:DFD656507 DOZ655633:DOZ656507 DYV655633:DYV656507 EIR655633:EIR656507 ESN655633:ESN656507 FCJ655633:FCJ656507 FMF655633:FMF656507 FWB655633:FWB656507 GFX655633:GFX656507 GPT655633:GPT656507 GZP655633:GZP656507 HJL655633:HJL656507 HTH655633:HTH656507 IDD655633:IDD656507 IMZ655633:IMZ656507 IWV655633:IWV656507 JGR655633:JGR656507 JQN655633:JQN656507 KAJ655633:KAJ656507 KKF655633:KKF656507 KUB655633:KUB656507 LDX655633:LDX656507 LNT655633:LNT656507 LXP655633:LXP656507 MHL655633:MHL656507 MRH655633:MRH656507 NBD655633:NBD656507 NKZ655633:NKZ656507 NUV655633:NUV656507 OER655633:OER656507 OON655633:OON656507 OYJ655633:OYJ656507 PIF655633:PIF656507 PSB655633:PSB656507 QBX655633:QBX656507 QLT655633:QLT656507 QVP655633:QVP656507 RFL655633:RFL656507 RPH655633:RPH656507 RZD655633:RZD656507 SIZ655633:SIZ656507 SSV655633:SSV656507 TCR655633:TCR656507 TMN655633:TMN656507 TWJ655633:TWJ656507 UGF655633:UGF656507 UQB655633:UQB656507 UZX655633:UZX656507 VJT655633:VJT656507 VTP655633:VTP656507 WDL655633:WDL656507 WNH655633:WNH656507 WXD655633:WXD656507 BH721169:BH722043 KR721169:KR722043 UN721169:UN722043 AEJ721169:AEJ722043 AOF721169:AOF722043 AYB721169:AYB722043 BHX721169:BHX722043 BRT721169:BRT722043 CBP721169:CBP722043 CLL721169:CLL722043 CVH721169:CVH722043 DFD721169:DFD722043 DOZ721169:DOZ722043 DYV721169:DYV722043 EIR721169:EIR722043 ESN721169:ESN722043 FCJ721169:FCJ722043 FMF721169:FMF722043 FWB721169:FWB722043 GFX721169:GFX722043 GPT721169:GPT722043 GZP721169:GZP722043 HJL721169:HJL722043 HTH721169:HTH722043 IDD721169:IDD722043 IMZ721169:IMZ722043 IWV721169:IWV722043 JGR721169:JGR722043 JQN721169:JQN722043 KAJ721169:KAJ722043 KKF721169:KKF722043 KUB721169:KUB722043 LDX721169:LDX722043 LNT721169:LNT722043 LXP721169:LXP722043 MHL721169:MHL722043 MRH721169:MRH722043 NBD721169:NBD722043 NKZ721169:NKZ722043 NUV721169:NUV722043 OER721169:OER722043 OON721169:OON722043 OYJ721169:OYJ722043 PIF721169:PIF722043 PSB721169:PSB722043 QBX721169:QBX722043 QLT721169:QLT722043 QVP721169:QVP722043 RFL721169:RFL722043 RPH721169:RPH722043 RZD721169:RZD722043 SIZ721169:SIZ722043 SSV721169:SSV722043 TCR721169:TCR722043 TMN721169:TMN722043 TWJ721169:TWJ722043 UGF721169:UGF722043 UQB721169:UQB722043 UZX721169:UZX722043 VJT721169:VJT722043 VTP721169:VTP722043 WDL721169:WDL722043 WNH721169:WNH722043 WXD721169:WXD722043 BH786705:BH787579 KR786705:KR787579 UN786705:UN787579 AEJ786705:AEJ787579 AOF786705:AOF787579 AYB786705:AYB787579 BHX786705:BHX787579 BRT786705:BRT787579 CBP786705:CBP787579 CLL786705:CLL787579 CVH786705:CVH787579 DFD786705:DFD787579 DOZ786705:DOZ787579 DYV786705:DYV787579 EIR786705:EIR787579 ESN786705:ESN787579 FCJ786705:FCJ787579 FMF786705:FMF787579 FWB786705:FWB787579 GFX786705:GFX787579 GPT786705:GPT787579 GZP786705:GZP787579 HJL786705:HJL787579 HTH786705:HTH787579 IDD786705:IDD787579 IMZ786705:IMZ787579 IWV786705:IWV787579 JGR786705:JGR787579 JQN786705:JQN787579 KAJ786705:KAJ787579 KKF786705:KKF787579 KUB786705:KUB787579 LDX786705:LDX787579 LNT786705:LNT787579 LXP786705:LXP787579 MHL786705:MHL787579 MRH786705:MRH787579 NBD786705:NBD787579 NKZ786705:NKZ787579 NUV786705:NUV787579 OER786705:OER787579 OON786705:OON787579 OYJ786705:OYJ787579 PIF786705:PIF787579 PSB786705:PSB787579 QBX786705:QBX787579 QLT786705:QLT787579 QVP786705:QVP787579 RFL786705:RFL787579 RPH786705:RPH787579 RZD786705:RZD787579 SIZ786705:SIZ787579 SSV786705:SSV787579 TCR786705:TCR787579 TMN786705:TMN787579 TWJ786705:TWJ787579 UGF786705:UGF787579 UQB786705:UQB787579 UZX786705:UZX787579 VJT786705:VJT787579 VTP786705:VTP787579 WDL786705:WDL787579 WNH786705:WNH787579 WXD786705:WXD787579 BH852241:BH853115 KR852241:KR853115 UN852241:UN853115 AEJ852241:AEJ853115 AOF852241:AOF853115 AYB852241:AYB853115 BHX852241:BHX853115 BRT852241:BRT853115 CBP852241:CBP853115 CLL852241:CLL853115 CVH852241:CVH853115 DFD852241:DFD853115 DOZ852241:DOZ853115 DYV852241:DYV853115 EIR852241:EIR853115 ESN852241:ESN853115 FCJ852241:FCJ853115 FMF852241:FMF853115 FWB852241:FWB853115 GFX852241:GFX853115 GPT852241:GPT853115 GZP852241:GZP853115 HJL852241:HJL853115 HTH852241:HTH853115 IDD852241:IDD853115 IMZ852241:IMZ853115 IWV852241:IWV853115 JGR852241:JGR853115 JQN852241:JQN853115 KAJ852241:KAJ853115 KKF852241:KKF853115 KUB852241:KUB853115 LDX852241:LDX853115 LNT852241:LNT853115 LXP852241:LXP853115 MHL852241:MHL853115 MRH852241:MRH853115 NBD852241:NBD853115 NKZ852241:NKZ853115 NUV852241:NUV853115 OER852241:OER853115 OON852241:OON853115 OYJ852241:OYJ853115 PIF852241:PIF853115 PSB852241:PSB853115 QBX852241:QBX853115 QLT852241:QLT853115 QVP852241:QVP853115 RFL852241:RFL853115 RPH852241:RPH853115 RZD852241:RZD853115 SIZ852241:SIZ853115 SSV852241:SSV853115 TCR852241:TCR853115 TMN852241:TMN853115 TWJ852241:TWJ853115 UGF852241:UGF853115 UQB852241:UQB853115 UZX852241:UZX853115 VJT852241:VJT853115 VTP852241:VTP853115 WDL852241:WDL853115 WNH852241:WNH853115 WXD852241:WXD853115 BH917777:BH918651 KR917777:KR918651 UN917777:UN918651 AEJ917777:AEJ918651 AOF917777:AOF918651 AYB917777:AYB918651 BHX917777:BHX918651 BRT917777:BRT918651 CBP917777:CBP918651 CLL917777:CLL918651 CVH917777:CVH918651 DFD917777:DFD918651 DOZ917777:DOZ918651 DYV917777:DYV918651 EIR917777:EIR918651 ESN917777:ESN918651 FCJ917777:FCJ918651 FMF917777:FMF918651 FWB917777:FWB918651 GFX917777:GFX918651 GPT917777:GPT918651 GZP917777:GZP918651 HJL917777:HJL918651 HTH917777:HTH918651 IDD917777:IDD918651 IMZ917777:IMZ918651 IWV917777:IWV918651 JGR917777:JGR918651 JQN917777:JQN918651 KAJ917777:KAJ918651 KKF917777:KKF918651 KUB917777:KUB918651 LDX917777:LDX918651 LNT917777:LNT918651 LXP917777:LXP918651 MHL917777:MHL918651 MRH917777:MRH918651 NBD917777:NBD918651 NKZ917777:NKZ918651 NUV917777:NUV918651 OER917777:OER918651 OON917777:OON918651 OYJ917777:OYJ918651 PIF917777:PIF918651 PSB917777:PSB918651 QBX917777:QBX918651 QLT917777:QLT918651 QVP917777:QVP918651 RFL917777:RFL918651 RPH917777:RPH918651 RZD917777:RZD918651 SIZ917777:SIZ918651 SSV917777:SSV918651 TCR917777:TCR918651 TMN917777:TMN918651 TWJ917777:TWJ918651 UGF917777:UGF918651 UQB917777:UQB918651 UZX917777:UZX918651 VJT917777:VJT918651 VTP917777:VTP918651 WDL917777:WDL918651 WNH917777:WNH918651 WXD917777:WXD918651 BH983313:BH984187 KR983313:KR984187 UN983313:UN984187 AEJ983313:AEJ984187 AOF983313:AOF984187 AYB983313:AYB984187 BHX983313:BHX984187 BRT983313:BRT984187 CBP983313:CBP984187 CLL983313:CLL984187 CVH983313:CVH984187 DFD983313:DFD984187 DOZ983313:DOZ984187 DYV983313:DYV984187 EIR983313:EIR984187 ESN983313:ESN984187 FCJ983313:FCJ984187 FMF983313:FMF984187 FWB983313:FWB984187 GFX983313:GFX984187 GPT983313:GPT984187 GZP983313:GZP984187 HJL983313:HJL984187 HTH983313:HTH984187 IDD983313:IDD984187 IMZ983313:IMZ984187 IWV983313:IWV984187 JGR983313:JGR984187 JQN983313:JQN984187 KAJ983313:KAJ984187 KKF983313:KKF984187 KUB983313:KUB984187 LDX983313:LDX984187 LNT983313:LNT984187 LXP983313:LXP984187 MHL983313:MHL984187 MRH983313:MRH984187 NBD983313:NBD984187 NKZ983313:NKZ984187 NUV983313:NUV984187 OER983313:OER984187 OON983313:OON984187 OYJ983313:OYJ984187 PIF983313:PIF984187 PSB983313:PSB984187 QBX983313:QBX984187 QLT983313:QLT984187 QVP983313:QVP984187 RFL983313:RFL984187 RPH983313:RPH984187 RZD983313:RZD984187 SIZ983313:SIZ984187 SSV983313:SSV984187 TCR983313:TCR984187 TMN983313:TMN984187 TWJ983313:TWJ984187 UGF983313:UGF984187 UQB983313:UQB984187 UZX983313:UZX984187 VJT983313:VJT984187 VTP983313:VTP984187 WDL983313:WDL984187 WNH983313:WNH984187 WXD983313:WXD984187 BE65815:BE66687 KO65809:KO66681 UK65809:UK66681 AEG65809:AEG66681 AOC65809:AOC66681 AXY65809:AXY66681 BHU65809:BHU66681 BRQ65809:BRQ66681 CBM65809:CBM66681 CLI65809:CLI66681 CVE65809:CVE66681 DFA65809:DFA66681 DOW65809:DOW66681 DYS65809:DYS66681 EIO65809:EIO66681 ESK65809:ESK66681 FCG65809:FCG66681 FMC65809:FMC66681 FVY65809:FVY66681 GFU65809:GFU66681 GPQ65809:GPQ66681 GZM65809:GZM66681 HJI65809:HJI66681 HTE65809:HTE66681 IDA65809:IDA66681 IMW65809:IMW66681 IWS65809:IWS66681 JGO65809:JGO66681 JQK65809:JQK66681 KAG65809:KAG66681 KKC65809:KKC66681 KTY65809:KTY66681 LDU65809:LDU66681 LNQ65809:LNQ66681 LXM65809:LXM66681 MHI65809:MHI66681 MRE65809:MRE66681 NBA65809:NBA66681 NKW65809:NKW66681 NUS65809:NUS66681 OEO65809:OEO66681 OOK65809:OOK66681 OYG65809:OYG66681 PIC65809:PIC66681 PRY65809:PRY66681 QBU65809:QBU66681 QLQ65809:QLQ66681 QVM65809:QVM66681 RFI65809:RFI66681 RPE65809:RPE66681 RZA65809:RZA66681 SIW65809:SIW66681 SSS65809:SSS66681 TCO65809:TCO66681 TMK65809:TMK66681 TWG65809:TWG66681 UGC65809:UGC66681 UPY65809:UPY66681 UZU65809:UZU66681 VJQ65809:VJQ66681 VTM65809:VTM66681 WDI65809:WDI66681 WNE65809:WNE66681 WXA65809:WXA66681 BE131351:BE132223 KO131345:KO132217 UK131345:UK132217 AEG131345:AEG132217 AOC131345:AOC132217 AXY131345:AXY132217 BHU131345:BHU132217 BRQ131345:BRQ132217 CBM131345:CBM132217 CLI131345:CLI132217 CVE131345:CVE132217 DFA131345:DFA132217 DOW131345:DOW132217 DYS131345:DYS132217 EIO131345:EIO132217 ESK131345:ESK132217 FCG131345:FCG132217 FMC131345:FMC132217 FVY131345:FVY132217 GFU131345:GFU132217 GPQ131345:GPQ132217 GZM131345:GZM132217 HJI131345:HJI132217 HTE131345:HTE132217 IDA131345:IDA132217 IMW131345:IMW132217 IWS131345:IWS132217 JGO131345:JGO132217 JQK131345:JQK132217 KAG131345:KAG132217 KKC131345:KKC132217 KTY131345:KTY132217 LDU131345:LDU132217 LNQ131345:LNQ132217 LXM131345:LXM132217 MHI131345:MHI132217 MRE131345:MRE132217 NBA131345:NBA132217 NKW131345:NKW132217 NUS131345:NUS132217 OEO131345:OEO132217 OOK131345:OOK132217 OYG131345:OYG132217 PIC131345:PIC132217 PRY131345:PRY132217 QBU131345:QBU132217 QLQ131345:QLQ132217 QVM131345:QVM132217 RFI131345:RFI132217 RPE131345:RPE132217 RZA131345:RZA132217 SIW131345:SIW132217 SSS131345:SSS132217 TCO131345:TCO132217 TMK131345:TMK132217 TWG131345:TWG132217 UGC131345:UGC132217 UPY131345:UPY132217 UZU131345:UZU132217 VJQ131345:VJQ132217 VTM131345:VTM132217 WDI131345:WDI132217 WNE131345:WNE132217 WXA131345:WXA132217 BE196887:BE197759 KO196881:KO197753 UK196881:UK197753 AEG196881:AEG197753 AOC196881:AOC197753 AXY196881:AXY197753 BHU196881:BHU197753 BRQ196881:BRQ197753 CBM196881:CBM197753 CLI196881:CLI197753 CVE196881:CVE197753 DFA196881:DFA197753 DOW196881:DOW197753 DYS196881:DYS197753 EIO196881:EIO197753 ESK196881:ESK197753 FCG196881:FCG197753 FMC196881:FMC197753 FVY196881:FVY197753 GFU196881:GFU197753 GPQ196881:GPQ197753 GZM196881:GZM197753 HJI196881:HJI197753 HTE196881:HTE197753 IDA196881:IDA197753 IMW196881:IMW197753 IWS196881:IWS197753 JGO196881:JGO197753 JQK196881:JQK197753 KAG196881:KAG197753 KKC196881:KKC197753 KTY196881:KTY197753 LDU196881:LDU197753 LNQ196881:LNQ197753 LXM196881:LXM197753 MHI196881:MHI197753 MRE196881:MRE197753 NBA196881:NBA197753 NKW196881:NKW197753 NUS196881:NUS197753 OEO196881:OEO197753 OOK196881:OOK197753 OYG196881:OYG197753 PIC196881:PIC197753 PRY196881:PRY197753 QBU196881:QBU197753 QLQ196881:QLQ197753 QVM196881:QVM197753 RFI196881:RFI197753 RPE196881:RPE197753 RZA196881:RZA197753 SIW196881:SIW197753 SSS196881:SSS197753 TCO196881:TCO197753 TMK196881:TMK197753 TWG196881:TWG197753 UGC196881:UGC197753 UPY196881:UPY197753 UZU196881:UZU197753 VJQ196881:VJQ197753 VTM196881:VTM197753 WDI196881:WDI197753 WNE196881:WNE197753 WXA196881:WXA197753 BE262423:BE263295 KO262417:KO263289 UK262417:UK263289 AEG262417:AEG263289 AOC262417:AOC263289 AXY262417:AXY263289 BHU262417:BHU263289 BRQ262417:BRQ263289 CBM262417:CBM263289 CLI262417:CLI263289 CVE262417:CVE263289 DFA262417:DFA263289 DOW262417:DOW263289 DYS262417:DYS263289 EIO262417:EIO263289 ESK262417:ESK263289 FCG262417:FCG263289 FMC262417:FMC263289 FVY262417:FVY263289 GFU262417:GFU263289 GPQ262417:GPQ263289 GZM262417:GZM263289 HJI262417:HJI263289 HTE262417:HTE263289 IDA262417:IDA263289 IMW262417:IMW263289 IWS262417:IWS263289 JGO262417:JGO263289 JQK262417:JQK263289 KAG262417:KAG263289 KKC262417:KKC263289 KTY262417:KTY263289 LDU262417:LDU263289 LNQ262417:LNQ263289 LXM262417:LXM263289 MHI262417:MHI263289 MRE262417:MRE263289 NBA262417:NBA263289 NKW262417:NKW263289 NUS262417:NUS263289 OEO262417:OEO263289 OOK262417:OOK263289 OYG262417:OYG263289 PIC262417:PIC263289 PRY262417:PRY263289 QBU262417:QBU263289 QLQ262417:QLQ263289 QVM262417:QVM263289 RFI262417:RFI263289 RPE262417:RPE263289 RZA262417:RZA263289 SIW262417:SIW263289 SSS262417:SSS263289 TCO262417:TCO263289 TMK262417:TMK263289 TWG262417:TWG263289 UGC262417:UGC263289 UPY262417:UPY263289 UZU262417:UZU263289 VJQ262417:VJQ263289 VTM262417:VTM263289 WDI262417:WDI263289 WNE262417:WNE263289 WXA262417:WXA263289 BE327959:BE328831 KO327953:KO328825 UK327953:UK328825 AEG327953:AEG328825 AOC327953:AOC328825 AXY327953:AXY328825 BHU327953:BHU328825 BRQ327953:BRQ328825 CBM327953:CBM328825 CLI327953:CLI328825 CVE327953:CVE328825 DFA327953:DFA328825 DOW327953:DOW328825 DYS327953:DYS328825 EIO327953:EIO328825 ESK327953:ESK328825 FCG327953:FCG328825 FMC327953:FMC328825 FVY327953:FVY328825 GFU327953:GFU328825 GPQ327953:GPQ328825 GZM327953:GZM328825 HJI327953:HJI328825 HTE327953:HTE328825 IDA327953:IDA328825 IMW327953:IMW328825 IWS327953:IWS328825 JGO327953:JGO328825 JQK327953:JQK328825 KAG327953:KAG328825 KKC327953:KKC328825 KTY327953:KTY328825 LDU327953:LDU328825 LNQ327953:LNQ328825 LXM327953:LXM328825 MHI327953:MHI328825 MRE327953:MRE328825 NBA327953:NBA328825 NKW327953:NKW328825 NUS327953:NUS328825 OEO327953:OEO328825 OOK327953:OOK328825 OYG327953:OYG328825 PIC327953:PIC328825 PRY327953:PRY328825 QBU327953:QBU328825 QLQ327953:QLQ328825 QVM327953:QVM328825 RFI327953:RFI328825 RPE327953:RPE328825 RZA327953:RZA328825 SIW327953:SIW328825 SSS327953:SSS328825 TCO327953:TCO328825 TMK327953:TMK328825 TWG327953:TWG328825 UGC327953:UGC328825 UPY327953:UPY328825 UZU327953:UZU328825 VJQ327953:VJQ328825 VTM327953:VTM328825 WDI327953:WDI328825 WNE327953:WNE328825 WXA327953:WXA328825 BE393495:BE394367 KO393489:KO394361 UK393489:UK394361 AEG393489:AEG394361 AOC393489:AOC394361 AXY393489:AXY394361 BHU393489:BHU394361 BRQ393489:BRQ394361 CBM393489:CBM394361 CLI393489:CLI394361 CVE393489:CVE394361 DFA393489:DFA394361 DOW393489:DOW394361 DYS393489:DYS394361 EIO393489:EIO394361 ESK393489:ESK394361 FCG393489:FCG394361 FMC393489:FMC394361 FVY393489:FVY394361 GFU393489:GFU394361 GPQ393489:GPQ394361 GZM393489:GZM394361 HJI393489:HJI394361 HTE393489:HTE394361 IDA393489:IDA394361 IMW393489:IMW394361 IWS393489:IWS394361 JGO393489:JGO394361 JQK393489:JQK394361 KAG393489:KAG394361 KKC393489:KKC394361 KTY393489:KTY394361 LDU393489:LDU394361 LNQ393489:LNQ394361 LXM393489:LXM394361 MHI393489:MHI394361 MRE393489:MRE394361 NBA393489:NBA394361 NKW393489:NKW394361 NUS393489:NUS394361 OEO393489:OEO394361 OOK393489:OOK394361 OYG393489:OYG394361 PIC393489:PIC394361 PRY393489:PRY394361 QBU393489:QBU394361 QLQ393489:QLQ394361 QVM393489:QVM394361 RFI393489:RFI394361 RPE393489:RPE394361 RZA393489:RZA394361 SIW393489:SIW394361 SSS393489:SSS394361 TCO393489:TCO394361 TMK393489:TMK394361 TWG393489:TWG394361 UGC393489:UGC394361 UPY393489:UPY394361 UZU393489:UZU394361 VJQ393489:VJQ394361 VTM393489:VTM394361 WDI393489:WDI394361 WNE393489:WNE394361 WXA393489:WXA394361 BE459031:BE459903 KO459025:KO459897 UK459025:UK459897 AEG459025:AEG459897 AOC459025:AOC459897 AXY459025:AXY459897 BHU459025:BHU459897 BRQ459025:BRQ459897 CBM459025:CBM459897 CLI459025:CLI459897 CVE459025:CVE459897 DFA459025:DFA459897 DOW459025:DOW459897 DYS459025:DYS459897 EIO459025:EIO459897 ESK459025:ESK459897 FCG459025:FCG459897 FMC459025:FMC459897 FVY459025:FVY459897 GFU459025:GFU459897 GPQ459025:GPQ459897 GZM459025:GZM459897 HJI459025:HJI459897 HTE459025:HTE459897 IDA459025:IDA459897 IMW459025:IMW459897 IWS459025:IWS459897 JGO459025:JGO459897 JQK459025:JQK459897 KAG459025:KAG459897 KKC459025:KKC459897 KTY459025:KTY459897 LDU459025:LDU459897 LNQ459025:LNQ459897 LXM459025:LXM459897 MHI459025:MHI459897 MRE459025:MRE459897 NBA459025:NBA459897 NKW459025:NKW459897 NUS459025:NUS459897 OEO459025:OEO459897 OOK459025:OOK459897 OYG459025:OYG459897 PIC459025:PIC459897 PRY459025:PRY459897 QBU459025:QBU459897 QLQ459025:QLQ459897 QVM459025:QVM459897 RFI459025:RFI459897 RPE459025:RPE459897 RZA459025:RZA459897 SIW459025:SIW459897 SSS459025:SSS459897 TCO459025:TCO459897 TMK459025:TMK459897 TWG459025:TWG459897 UGC459025:UGC459897 UPY459025:UPY459897 UZU459025:UZU459897 VJQ459025:VJQ459897 VTM459025:VTM459897 WDI459025:WDI459897 WNE459025:WNE459897 WXA459025:WXA459897 BE524567:BE525439 KO524561:KO525433 UK524561:UK525433 AEG524561:AEG525433 AOC524561:AOC525433 AXY524561:AXY525433 BHU524561:BHU525433 BRQ524561:BRQ525433 CBM524561:CBM525433 CLI524561:CLI525433 CVE524561:CVE525433 DFA524561:DFA525433 DOW524561:DOW525433 DYS524561:DYS525433 EIO524561:EIO525433 ESK524561:ESK525433 FCG524561:FCG525433 FMC524561:FMC525433 FVY524561:FVY525433 GFU524561:GFU525433 GPQ524561:GPQ525433 GZM524561:GZM525433 HJI524561:HJI525433 HTE524561:HTE525433 IDA524561:IDA525433 IMW524561:IMW525433 IWS524561:IWS525433 JGO524561:JGO525433 JQK524561:JQK525433 KAG524561:KAG525433 KKC524561:KKC525433 KTY524561:KTY525433 LDU524561:LDU525433 LNQ524561:LNQ525433 LXM524561:LXM525433 MHI524561:MHI525433 MRE524561:MRE525433 NBA524561:NBA525433 NKW524561:NKW525433 NUS524561:NUS525433 OEO524561:OEO525433 OOK524561:OOK525433 OYG524561:OYG525433 PIC524561:PIC525433 PRY524561:PRY525433 QBU524561:QBU525433 QLQ524561:QLQ525433 QVM524561:QVM525433 RFI524561:RFI525433 RPE524561:RPE525433 RZA524561:RZA525433 SIW524561:SIW525433 SSS524561:SSS525433 TCO524561:TCO525433 TMK524561:TMK525433 TWG524561:TWG525433 UGC524561:UGC525433 UPY524561:UPY525433 UZU524561:UZU525433 VJQ524561:VJQ525433 VTM524561:VTM525433 WDI524561:WDI525433 WNE524561:WNE525433 WXA524561:WXA525433 BE590103:BE590975 KO590097:KO590969 UK590097:UK590969 AEG590097:AEG590969 AOC590097:AOC590969 AXY590097:AXY590969 BHU590097:BHU590969 BRQ590097:BRQ590969 CBM590097:CBM590969 CLI590097:CLI590969 CVE590097:CVE590969 DFA590097:DFA590969 DOW590097:DOW590969 DYS590097:DYS590969 EIO590097:EIO590969 ESK590097:ESK590969 FCG590097:FCG590969 FMC590097:FMC590969 FVY590097:FVY590969 GFU590097:GFU590969 GPQ590097:GPQ590969 GZM590097:GZM590969 HJI590097:HJI590969 HTE590097:HTE590969 IDA590097:IDA590969 IMW590097:IMW590969 IWS590097:IWS590969 JGO590097:JGO590969 JQK590097:JQK590969 KAG590097:KAG590969 KKC590097:KKC590969 KTY590097:KTY590969 LDU590097:LDU590969 LNQ590097:LNQ590969 LXM590097:LXM590969 MHI590097:MHI590969 MRE590097:MRE590969 NBA590097:NBA590969 NKW590097:NKW590969 NUS590097:NUS590969 OEO590097:OEO590969 OOK590097:OOK590969 OYG590097:OYG590969 PIC590097:PIC590969 PRY590097:PRY590969 QBU590097:QBU590969 QLQ590097:QLQ590969 QVM590097:QVM590969 RFI590097:RFI590969 RPE590097:RPE590969 RZA590097:RZA590969 SIW590097:SIW590969 SSS590097:SSS590969 TCO590097:TCO590969 TMK590097:TMK590969 TWG590097:TWG590969 UGC590097:UGC590969 UPY590097:UPY590969 UZU590097:UZU590969 VJQ590097:VJQ590969 VTM590097:VTM590969 WDI590097:WDI590969 WNE590097:WNE590969 WXA590097:WXA590969 BE655639:BE656511 KO655633:KO656505 UK655633:UK656505 AEG655633:AEG656505 AOC655633:AOC656505 AXY655633:AXY656505 BHU655633:BHU656505 BRQ655633:BRQ656505 CBM655633:CBM656505 CLI655633:CLI656505 CVE655633:CVE656505 DFA655633:DFA656505 DOW655633:DOW656505 DYS655633:DYS656505 EIO655633:EIO656505 ESK655633:ESK656505 FCG655633:FCG656505 FMC655633:FMC656505 FVY655633:FVY656505 GFU655633:GFU656505 GPQ655633:GPQ656505 GZM655633:GZM656505 HJI655633:HJI656505 HTE655633:HTE656505 IDA655633:IDA656505 IMW655633:IMW656505 IWS655633:IWS656505 JGO655633:JGO656505 JQK655633:JQK656505 KAG655633:KAG656505 KKC655633:KKC656505 KTY655633:KTY656505 LDU655633:LDU656505 LNQ655633:LNQ656505 LXM655633:LXM656505 MHI655633:MHI656505 MRE655633:MRE656505 NBA655633:NBA656505 NKW655633:NKW656505 NUS655633:NUS656505 OEO655633:OEO656505 OOK655633:OOK656505 OYG655633:OYG656505 PIC655633:PIC656505 PRY655633:PRY656505 QBU655633:QBU656505 QLQ655633:QLQ656505 QVM655633:QVM656505 RFI655633:RFI656505 RPE655633:RPE656505 RZA655633:RZA656505 SIW655633:SIW656505 SSS655633:SSS656505 TCO655633:TCO656505 TMK655633:TMK656505 TWG655633:TWG656505 UGC655633:UGC656505 UPY655633:UPY656505 UZU655633:UZU656505 VJQ655633:VJQ656505 VTM655633:VTM656505 WDI655633:WDI656505 WNE655633:WNE656505 WXA655633:WXA656505 BE721175:BE722047 KO721169:KO722041 UK721169:UK722041 AEG721169:AEG722041 AOC721169:AOC722041 AXY721169:AXY722041 BHU721169:BHU722041 BRQ721169:BRQ722041 CBM721169:CBM722041 CLI721169:CLI722041 CVE721169:CVE722041 DFA721169:DFA722041 DOW721169:DOW722041 DYS721169:DYS722041 EIO721169:EIO722041 ESK721169:ESK722041 FCG721169:FCG722041 FMC721169:FMC722041 FVY721169:FVY722041 GFU721169:GFU722041 GPQ721169:GPQ722041 GZM721169:GZM722041 HJI721169:HJI722041 HTE721169:HTE722041 IDA721169:IDA722041 IMW721169:IMW722041 IWS721169:IWS722041 JGO721169:JGO722041 JQK721169:JQK722041 KAG721169:KAG722041 KKC721169:KKC722041 KTY721169:KTY722041 LDU721169:LDU722041 LNQ721169:LNQ722041 LXM721169:LXM722041 MHI721169:MHI722041 MRE721169:MRE722041 NBA721169:NBA722041 NKW721169:NKW722041 NUS721169:NUS722041 OEO721169:OEO722041 OOK721169:OOK722041 OYG721169:OYG722041 PIC721169:PIC722041 PRY721169:PRY722041 QBU721169:QBU722041 QLQ721169:QLQ722041 QVM721169:QVM722041 RFI721169:RFI722041 RPE721169:RPE722041 RZA721169:RZA722041 SIW721169:SIW722041 SSS721169:SSS722041 TCO721169:TCO722041 TMK721169:TMK722041 TWG721169:TWG722041 UGC721169:UGC722041 UPY721169:UPY722041 UZU721169:UZU722041 VJQ721169:VJQ722041 VTM721169:VTM722041 WDI721169:WDI722041 WNE721169:WNE722041 WXA721169:WXA722041 BE786711:BE787583 KO786705:KO787577 UK786705:UK787577 AEG786705:AEG787577 AOC786705:AOC787577 AXY786705:AXY787577 BHU786705:BHU787577 BRQ786705:BRQ787577 CBM786705:CBM787577 CLI786705:CLI787577 CVE786705:CVE787577 DFA786705:DFA787577 DOW786705:DOW787577 DYS786705:DYS787577 EIO786705:EIO787577 ESK786705:ESK787577 FCG786705:FCG787577 FMC786705:FMC787577 FVY786705:FVY787577 GFU786705:GFU787577 GPQ786705:GPQ787577 GZM786705:GZM787577 HJI786705:HJI787577 HTE786705:HTE787577 IDA786705:IDA787577 IMW786705:IMW787577 IWS786705:IWS787577 JGO786705:JGO787577 JQK786705:JQK787577 KAG786705:KAG787577 KKC786705:KKC787577 KTY786705:KTY787577 LDU786705:LDU787577 LNQ786705:LNQ787577 LXM786705:LXM787577 MHI786705:MHI787577 MRE786705:MRE787577 NBA786705:NBA787577 NKW786705:NKW787577 NUS786705:NUS787577 OEO786705:OEO787577 OOK786705:OOK787577 OYG786705:OYG787577 PIC786705:PIC787577 PRY786705:PRY787577 QBU786705:QBU787577 QLQ786705:QLQ787577 QVM786705:QVM787577 RFI786705:RFI787577 RPE786705:RPE787577 RZA786705:RZA787577 SIW786705:SIW787577 SSS786705:SSS787577 TCO786705:TCO787577 TMK786705:TMK787577 TWG786705:TWG787577 UGC786705:UGC787577 UPY786705:UPY787577 UZU786705:UZU787577 VJQ786705:VJQ787577 VTM786705:VTM787577 WDI786705:WDI787577 WNE786705:WNE787577 WXA786705:WXA787577 BE852247:BE853119 KO852241:KO853113 UK852241:UK853113 AEG852241:AEG853113 AOC852241:AOC853113 AXY852241:AXY853113 BHU852241:BHU853113 BRQ852241:BRQ853113 CBM852241:CBM853113 CLI852241:CLI853113 CVE852241:CVE853113 DFA852241:DFA853113 DOW852241:DOW853113 DYS852241:DYS853113 EIO852241:EIO853113 ESK852241:ESK853113 FCG852241:FCG853113 FMC852241:FMC853113 FVY852241:FVY853113 GFU852241:GFU853113 GPQ852241:GPQ853113 GZM852241:GZM853113 HJI852241:HJI853113 HTE852241:HTE853113 IDA852241:IDA853113 IMW852241:IMW853113 IWS852241:IWS853113 JGO852241:JGO853113 JQK852241:JQK853113 KAG852241:KAG853113 KKC852241:KKC853113 KTY852241:KTY853113 LDU852241:LDU853113 LNQ852241:LNQ853113 LXM852241:LXM853113 MHI852241:MHI853113 MRE852241:MRE853113 NBA852241:NBA853113 NKW852241:NKW853113 NUS852241:NUS853113 OEO852241:OEO853113 OOK852241:OOK853113 OYG852241:OYG853113 PIC852241:PIC853113 PRY852241:PRY853113 QBU852241:QBU853113 QLQ852241:QLQ853113 QVM852241:QVM853113 RFI852241:RFI853113 RPE852241:RPE853113 RZA852241:RZA853113 SIW852241:SIW853113 SSS852241:SSS853113 TCO852241:TCO853113 TMK852241:TMK853113 TWG852241:TWG853113 UGC852241:UGC853113 UPY852241:UPY853113 UZU852241:UZU853113 VJQ852241:VJQ853113 VTM852241:VTM853113 WDI852241:WDI853113 WNE852241:WNE853113 WXA852241:WXA853113 BE917783:BE918655 KO917777:KO918649 UK917777:UK918649 AEG917777:AEG918649 AOC917777:AOC918649 AXY917777:AXY918649 BHU917777:BHU918649 BRQ917777:BRQ918649 CBM917777:CBM918649 CLI917777:CLI918649 CVE917777:CVE918649 DFA917777:DFA918649 DOW917777:DOW918649 DYS917777:DYS918649 EIO917777:EIO918649 ESK917777:ESK918649 FCG917777:FCG918649 FMC917777:FMC918649 FVY917777:FVY918649 GFU917777:GFU918649 GPQ917777:GPQ918649 GZM917777:GZM918649 HJI917777:HJI918649 HTE917777:HTE918649 IDA917777:IDA918649 IMW917777:IMW918649 IWS917777:IWS918649 JGO917777:JGO918649 JQK917777:JQK918649 KAG917777:KAG918649 KKC917777:KKC918649 KTY917777:KTY918649 LDU917777:LDU918649 LNQ917777:LNQ918649 LXM917777:LXM918649 MHI917777:MHI918649 MRE917777:MRE918649 NBA917777:NBA918649 NKW917777:NKW918649 NUS917777:NUS918649 OEO917777:OEO918649 OOK917777:OOK918649 OYG917777:OYG918649 PIC917777:PIC918649 PRY917777:PRY918649 QBU917777:QBU918649 QLQ917777:QLQ918649 QVM917777:QVM918649 RFI917777:RFI918649 RPE917777:RPE918649 RZA917777:RZA918649 SIW917777:SIW918649 SSS917777:SSS918649 TCO917777:TCO918649 TMK917777:TMK918649 TWG917777:TWG918649 UGC917777:UGC918649 UPY917777:UPY918649 UZU917777:UZU918649 VJQ917777:VJQ918649 VTM917777:VTM918649 WDI917777:WDI918649 WNE917777:WNE918649 WXA917777:WXA918649 BE983319:BE984191 KO983313:KO984185 UK983313:UK984185 AEG983313:AEG984185 AOC983313:AOC984185 AXY983313:AXY984185 BHU983313:BHU984185 BRQ983313:BRQ984185 CBM983313:CBM984185 CLI983313:CLI984185 CVE983313:CVE984185 DFA983313:DFA984185 DOW983313:DOW984185 DYS983313:DYS984185 EIO983313:EIO984185 ESK983313:ESK984185 FCG983313:FCG984185 FMC983313:FMC984185 FVY983313:FVY984185 GFU983313:GFU984185 GPQ983313:GPQ984185 GZM983313:GZM984185 HJI983313:HJI984185 HTE983313:HTE984185 IDA983313:IDA984185 IMW983313:IMW984185 IWS983313:IWS984185 JGO983313:JGO984185 JQK983313:JQK984185 KAG983313:KAG984185 KKC983313:KKC984185 KTY983313:KTY984185 LDU983313:LDU984185 LNQ983313:LNQ984185 LXM983313:LXM984185 MHI983313:MHI984185 MRE983313:MRE984185 NBA983313:NBA984185 NKW983313:NKW984185 NUS983313:NUS984185 OEO983313:OEO984185 OOK983313:OOK984185 OYG983313:OYG984185 PIC983313:PIC984185 PRY983313:PRY984185 QBU983313:QBU984185 QLQ983313:QLQ984185 QVM983313:QVM984185 RFI983313:RFI984185 RPE983313:RPE984185 RZA983313:RZA984185 SIW983313:SIW984185 SSS983313:SSS984185 TCO983313:TCO984185 TMK983313:TMK984185 TWG983313:TWG984185 UGC983313:UGC984185 UPY983313:UPY984185 UZU983313:UZU984185 VJQ983313:VJQ984185 VTM983313:VTM984185 WDI983313:WDI984185 WNE983313:WNE984185 WXA983313:WXA984185 BE23 BB23 KR23 UN23 AEJ23 AOF23 AYB23 BHX23 BRT23 CBP23 CLL23 CVH23 DFD23 DOZ23 DYV23 EIR23 ESN23 FCJ23 FMF23 FWB23 GFX23 GPT23 GZP23 HJL23 HTH23 IDD23 IMZ23 IWV23 JGR23 JQN23 KAJ23 KKF23 KUB23 LDX23 LNT23 LXP23 MHL23 MRH23 NBD23 NKZ23 NUV23 OER23 OON23 OYJ23 PIF23 PSB23 QBX23 QLT23 QVP23 RFL23 RPH23 RZD23 SIZ23 SSV23 TCR23 TMN23 TWJ23 UGF23 UQB23 UZX23 VJT23 VTP23 WDL23 WNH23 WXD23 AEG23 UK23 KO23 AOC23 AXY23 BHU23 BRQ23 CBM23 CLI23 CVE23 DFA23 DOW23 DYS23 EIO23 ESK23 FCG23 FMC23 FVY23 GFU23 GPQ23 GZM23 HJI23 HTE23 IDA23 IMW23 IWS23 JGO23 JQK23 KAG23 KKC23 KTY23 LDU23 LNQ23 LXM23 MHI23 MRE23 NBA23 NKW23 NUS23 OEO23 OOK23 OYG23 PIC23 PRY23 QBU23 QLQ23 QVM23 RFI23 RPE23 RZA23 SIW23 SSS23 TCO23 TMK23 TWG23 UGC23 UPY23 UZU23 VJQ23 VTM23 WDI23 WNE23 WXA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KL23 UH23 AED23 ANZ23 BH23 UN162 AEJ162 AOF162 AYB162 BHX162 BRT162 CBP162 CLL162 CVH162 DFD162 DOZ162 DYV162 EIR162 ESN162 FCJ162 FMF162 FWB162 GFX162 GPT162 GZP162 HJL162 HTH162 IDD162 IMZ162 IWV162 JGR162 JQN162 KAJ162 KKF162 KUB162 LDX162 LNT162 LXP162 MHL162 MRH162 NBD162 NKZ162 NUV162 OER162 OON162 OYJ162 PIF162 PSB162 QBX162 QLT162 QVP162 RFL162 RPH162 RZD162 SIZ162 SSV162 TCR162 TMN162 TWJ162 UGF162 UQB162 UZX162 VJT162 VTP162 WDL162 WNH162 WXD162 AY161 BH162 WWX161:WWX162 ANW161 AEA161 UE161 KI161 WWU161 WMY161 WDC161 VTG161 VJK161 UZO161 UPS161 UFW161 TWA161 TME161 TCI161 SSM161 SIQ161 RYU161 ROY161 RFC161 QVG161 QLK161 QBO161 PRS161 PHW161 OYA161 OOE161 OEI161 NUM161 NKQ161 NAU161 MQY161 MHC161 LXG161 LNK161 LDO161 KTS161 KJW161 KAA161 JQE161 JGI161 IWM161 IMQ161 ICU161 HSY161 HJC161 GZG161 GPK161 GFO161 FVS161 FLW161 FCA161 ESE161 EII161 DYM161 DOQ161 DEU161 CUY161 CLC161 CBG161 BRK161 BHO161 AXS161 WNB161:WNB162 WDF161:WDF162 VTJ161:VTJ162 VJN161:VJN162 UZR161:UZR162 UPV161:UPV162 UFZ161:UFZ162 TWD161:TWD162 TMH161:TMH162 TCL161:TCL162 SSP161:SSP162 SIT161:SIT162 RYX161:RYX162 RPB161:RPB162 RFF161:RFF162 QVJ161:QVJ162 QLN161:QLN162 QBR161:QBR162 PRV161:PRV162 PHZ161:PHZ162 OYD161:OYD162 OOH161:OOH162 OEL161:OEL162 NUP161:NUP162 NKT161:NKT162 NAX161:NAX162 MRB161:MRB162 MHF161:MHF162 LXJ161:LXJ162 LNN161:LNN162 LDR161:LDR162 KTV161:KTV162 KJZ161:KJZ162 KAD161:KAD162 JQH161:JQH162 JGL161:JGL162 IWP161:IWP162 IMT161:IMT162 ICX161:ICX162 HTB161:HTB162 HJF161:HJF162 GZJ161:GZJ162 GPN161:GPN162 GFR161:GFR162 FVV161:FVV162 FLZ161:FLZ162 FCD161:FCD162 ESH161:ESH162 EIL161:EIL162 DYP161:DYP162 DOT161:DOT162 DEX161:DEX162 CVB161:CVB162 CLF161:CLF162 CBJ161:CBJ162 BRN161:BRN162 BHR161:BHR162 AXV161:AXV162 ANZ161:ANZ162 KL161:KL162 UH161:UH162 AED161:AED162 WXA161:WXA162 WNE161:WNE162 WDI161:WDI162 VTM161:VTM162 VJQ161:VJQ162 UZU161:UZU162 UPY161:UPY162 UGC161:UGC162 TWG161:TWG162 TMK161:TMK162 TCO161:TCO162 SSS161:SSS162 SIW161:SIW162 RZA161:RZA162 RPE161:RPE162 RFI161:RFI162 QVM161:QVM162 QLQ161:QLQ162 QBU161:QBU162 PRY161:PRY162 PIC161:PIC162 OYG161:OYG162 OOK161:OOK162 OEO161:OEO162 NUS161:NUS162 NKW161:NKW162 NBA161:NBA162 MRE161:MRE162 MHI161:MHI162 LXM161:LXM162 LNQ161:LNQ162 LDU161:LDU162 KTY161:KTY162 KKC161:KKC162 KAG161:KAG162 JQK161:JQK162 JGO161:JGO162 IWS161:IWS162 IMW161:IMW162 IDA161:IDA162 HTE161:HTE162 HJI161:HJI162 GZM161:GZM162 GPQ161:GPQ162 GFU161:GFU162 FVY161:FVY162 FMC161:FMC162 FCG161:FCG162 ESK161:ESK162 EIO161:EIO162 DYS161:DYS162 DOW161:DOW162 DFA161:DFA162 CVE161:CVE162 CLI161:CLI162 CBM161:CBM162 BRQ161:BRQ162 BHU161:BHU162 AXY161:AXY162 AOC161:AOC162 AEG161:AEG162 UK161:UK162 KO161:KO162 BE161:BE162 BB161:BB162 KR162 BE174 BB174 AZ210:AZ211 AV276 WMY276 WDC276 VTG276 VJK276 UZO276 UPS276 UFW276 TWA276 TME276 TCI276 SSM276 SIQ276 RYU276 ROY276 RFC276 QVG276 QLK276 QBO276 PRS276 PHW276 OYA276 OOE276 OEI276 NUM276 NKQ276 NAU276 MQY276 MHC276 LXG276 LNK276 LDO276 KTS276 KJW276 KAA276 JQE276 JGI276 IWM276 IMQ276 ICU276 HSY276 HJC276 GZG276 GPK276 GFO276 FVS276 FLW276 FCA276 ESE276 EII276 DYM276 DOQ276 DEU276 CUY276 CLC276 CBG276 BRK276 BHO276 AXS276 ANW276 AEA276 UE276 KI276 WWX276 WNB276 WDF276 VTJ276 VJN276 UZR276 UPV276 UFZ276 TWD276 TMH276 TCL276 SSP276 SIT276 RYX276 RPB276 RFF276 QVJ276 QLN276 QBR276 PRV276 PHZ276 OYD276 OOH276 OEL276 NUP276 NKT276 NAX276 MRB276 MHF276 LXJ276 LNN276 LDR276 KTV276 KJZ276 KAD276 JQH276 JGL276 IWP276 IMT276 ICX276 HTB276 HJF276 GZJ276 GPN276 GFR276 FVV276 FLZ276 FCD276 ESH276 EIL276 DYP276 DOT276 DEX276 CVB276 CLF276 CBJ276 BRN276 BHR276 AXV276 ANZ276 AED276 UH276 KL276 WWR276 WMV276 WCZ276 VTD276 VJH276 UZL276 UPP276 UFT276 TVX276 TMB276 TCF276 SSJ276 SIN276 RYR276 ROV276 REZ276 QVD276 QLH276 QBL276 PRP276 PHT276 OXX276 OOB276 OEF276 NUJ276 NKN276 NAR276 MQV276 MGZ276 LXD276 LNH276 LDL276 KTP276 KJT276 JZX276 JQB276 JGF276 IWJ276 IMN276 ICR276 HSV276 HIZ276 GZD276 GPH276 GFL276 FVP276 FLT276 FBX276 ESB276 EIF276 DYJ276 DON276 DER276 CUV276 CKZ276 CBD276 BRH276 BHL276 AXP276 ANT276 ADX276 UB276 KF276 WWU276 BB276 AY355:AY356 UFZ355:UFZ356 TWD355:TWD356 TMH355:TMH356 TCL355:TCL356 SSP355:SSP356 SIT355:SIT356 RYX355:RYX356 RPB355:RPB356 RFF355:RFF356 QVJ355:QVJ356 QLN355:QLN356 QBR355:QBR356 PRV355:PRV356 PHZ355:PHZ356 OYD355:OYD356 OOH355:OOH356 OEL355:OEL356 NUP355:NUP356 NKT355:NKT356 NAX355:NAX356 MRB355:MRB356 MHF355:MHF356 LXJ355:LXJ356 LNN355:LNN356 LDR355:LDR356 KTV355:KTV356 KJZ355:KJZ356 KAD355:KAD356 JQH355:JQH356 JGL355:JGL356 IWP355:IWP356 IMT355:IMT356 ICX355:ICX356 HTB355:HTB356 HJF355:HJF356 GZJ355:GZJ356 GPN355:GPN356 GFR355:GFR356 FVV355:FVV356 FLZ355:FLZ356 FCD355:FCD356 ESH355:ESH356 EIL355:EIL356 DYP355:DYP356 DOT355:DOT356 DEX355:DEX356 CVB355:CVB356 CLF355:CLF356 CBJ355:CBJ356 BRN355:BRN356 BHR355:BHR356 AXV355:AXV356 ANZ355:ANZ356 AED355:AED356 UH355:UH356 KL355:KL356 KI355:KI356 UE355:UE356 AEA355:AEA356 ANW355:ANW356 AXS355:AXS356 BHO355:BHO356 BRK355:BRK356 CBG355:CBG356 CLC355:CLC356 CUY355:CUY356 DEU355:DEU356 DOQ355:DOQ356 DYM355:DYM356 EII355:EII356 ESE355:ESE356 FCA355:FCA356 FLW355:FLW356 FVS355:FVS356 GFO355:GFO356 GPK355:GPK356 GZG355:GZG356 HJC355:HJC356 HSY355:HSY356 ICU355:ICU356 IMQ355:IMQ356 IWM355:IWM356 JGI355:JGI356 JQE355:JQE356 KAA355:KAA356 KJW355:KJW356 KTS355:KTS356 LDO355:LDO356 LNK355:LNK356 LXG355:LXG356 MHC355:MHC356 MQY355:MQY356 NAU355:NAU356 NKQ355:NKQ356 NUM355:NUM356 OEI355:OEI356 OOE355:OOE356 OYA355:OYA356 PHW355:PHW356 PRS355:PRS356 QBO355:QBO356 QLK355:QLK356 QVG355:QVG356 RFC355:RFC356 ROY355:ROY356 RYU355:RYU356 SIQ355:SIQ356 SSM355:SSM356 TCI355:TCI356 TME355:TME356 TWA355:TWA356 UFW355:UFW356 UPS355:UPS356 UZO355:UZO356 VJK355:VJK356 VTG355:VTG356 WDC355:WDC356 WMY355:WMY356 WWU355:WWU356 WWX355:WWX356 ADX355:ADX356 UB355:UB356 KF355:KF356 ANT355:ANT356 AXP355:AXP356 BHL355:BHL356 BRH355:BRH356 CBD355:CBD356 CKZ355:CKZ356 CUV355:CUV356 DER355:DER356 DON355:DON356 DYJ355:DYJ356 EIF355:EIF356 ESB355:ESB356 FBX355:FBX356 FLT355:FLT356 FVP355:FVP356 GFL355:GFL356 GPH355:GPH356 GZD355:GZD356 HIZ355:HIZ356 HSV355:HSV356 ICR355:ICR356 IMN355:IMN356 IWJ355:IWJ356 JGF355:JGF356 JQB355:JQB356 JZX355:JZX356 KJT355:KJT356 KTP355:KTP356 LDL355:LDL356 LNH355:LNH356 LXD355:LXD356 MGZ355:MGZ356 MQV355:MQV356 NAR355:NAR356 NKN355:NKN356 NUJ355:NUJ356 OEF355:OEF356 OOB355:OOB356 OXX355:OXX356 PHT355:PHT356 PRP355:PRP356 QBL355:QBL356 QLH355:QLH356 QVD355:QVD356 REZ355:REZ356 ROV355:ROV356 RYR355:RYR356 SIN355:SIN356 SSJ355:SSJ356 TCF355:TCF356 TMB355:TMB356 TVX355:TVX356 UFT355:UFT356 UPP355:UPP356 UZL355:UZL356 VJH355:VJH356 VTD355:VTD356 WCZ355:WCZ356 WMV355:WMV356 WWR355:WWR356 WNB355:WNB356 WDF355:WDF356 VTJ355:VTJ356 VJN355:VJN356 UZR355:UZR356 UPV355:UPV356 AEI267:AEI268 AOE267:AOE268 AYA267:AYA268 BHW267:BHW268 BRS267:BRS268 CBO267:CBO268 CLK267:CLK268 CVG267:CVG268 DFC267:DFC268 DOY267:DOY268 DYU267:DYU268 EIQ267:EIQ268 ESM267:ESM268 FCI267:FCI268 FME267:FME268 FWA267:FWA268 GFW267:GFW268 GPS267:GPS268 GZO267:GZO268 HJK267:HJK268 HTG267:HTG268 IDC267:IDC268 IMY267:IMY268 IWU267:IWU268 JGQ267:JGQ268 JQM267:JQM268 KAI267:KAI268 KKE267:KKE268 KUA267:KUA268 LDW267:LDW268 LNS267:LNS268 LXO267:LXO268 MHK267:MHK268 MRG267:MRG268 NBC267:NBC268 NKY267:NKY268 NUU267:NUU268 OEQ267:OEQ268 OOM267:OOM268 OYI267:OYI268 PIE267:PIE268 PSA267:PSA268 QBW267:QBW268 QLS267:QLS268 QVO267:QVO268 RFK267:RFK268 RPG267:RPG268 RZC267:RZC268 SIY267:SIY268 SSU267:SSU268 TCQ267:TCQ268 TMM267:TMM268 TWI267:TWI268 UGE267:UGE268 UQA267:UQA268 UZW267:UZW268 VJS267:VJS268 VTO267:VTO268 WDK267:WDK268 WNG267:WNG268 WXC267:WXC268 KW267:KW268 US267:US268 AEO267:AEO268 AOK267:AOK268 AYG267:AYG268 BIC267:BIC268 BRY267:BRY268 CBU267:CBU268 CLQ267:CLQ268 CVM267:CVM268 DFI267:DFI268 DPE267:DPE268 DZA267:DZA268 EIW267:EIW268 ESS267:ESS268 FCO267:FCO268 FMK267:FMK268 FWG267:FWG268 GGC267:GGC268 GPY267:GPY268 GZU267:GZU268 HJQ267:HJQ268 HTM267:HTM268 IDI267:IDI268 INE267:INE268 IXA267:IXA268 JGW267:JGW268 JQS267:JQS268 KAO267:KAO268 KKK267:KKK268 KUG267:KUG268 LEC267:LEC268 LNY267:LNY268 LXU267:LXU268 MHQ267:MHQ268 MRM267:MRM268 NBI267:NBI268 NLE267:NLE268 NVA267:NVA268 OEW267:OEW268 OOS267:OOS268 OYO267:OYO268 PIK267:PIK268 PSG267:PSG268 QCC267:QCC268 QLY267:QLY268 QVU267:QVU268 RFQ267:RFQ268 RPM267:RPM268 RZI267:RZI268 SJE267:SJE268 STA267:STA268 TCW267:TCW268 TMS267:TMS268 TWO267:TWO268 UGK267:UGK268 UQG267:UQG268 VAC267:VAC268 VJY267:VJY268 VTU267:VTU268 WDQ267:WDQ268 WNM267:WNM268 WXI267:WXI268 KT267:KT268 UP267:UP268 AEL267:AEL268 AOH267:AOH268 AYD267:AYD268 BHZ267:BHZ268 BRV267:BRV268 CBR267:CBR268 CLN267:CLN268 CVJ267:CVJ268 DFF267:DFF268 DPB267:DPB268 DYX267:DYX268 EIT267:EIT268 ESP267:ESP268 FCL267:FCL268 FMH267:FMH268 FWD267:FWD268 GFZ267:GFZ268 GPV267:GPV268 GZR267:GZR268 HJN267:HJN268 HTJ267:HTJ268 IDF267:IDF268 INB267:INB268 IWX267:IWX268 JGT267:JGT268 JQP267:JQP268 KAL267:KAL268 KKH267:KKH268 KUD267:KUD268 LDZ267:LDZ268 LNV267:LNV268 LXR267:LXR268 MHN267:MHN268 MRJ267:MRJ268 NBF267:NBF268 NLB267:NLB268 NUX267:NUX268 OET267:OET268 OOP267:OOP268 OYL267:OYL268 PIH267:PIH268 PSD267:PSD268 QBZ267:QBZ268 QLV267:QLV268 QVR267:QVR268 RFN267:RFN268 RPJ267:RPJ268 RZF267:RZF268 SJB267:SJB268 SSX267:SSX268 TCT267:TCT268 TMP267:TMP268 TWL267:TWL268 UGH267:UGH268 UQD267:UQD268 UZZ267:UZZ268 VJV267:VJV268 VTR267:VTR268 WDN267:WDN268 WNJ267:WNJ268 WXF267:WXF268 KQ267:KQ268 UM267:UM268 BB333 BE278:BE279 BH278:BH279 AZ296:AZ297 AMT281 AWP281 BGL281 BQH281 CAD281 CJZ281 CTV281 DDR281 DNN281 DXJ281 EHF281 ERB281 FAX281 FKT281 FUP281 GEL281 GOH281 GYD281 HHZ281 HRV281 IBR281 ILN281 IVJ281 JFF281 JPB281 JYX281 KIT281 KSP281 LCL281 LMH281 LWD281 MFZ281 MPV281 MZR281 NJN281 NTJ281 ODF281 ONB281 OWX281 PGT281 PQP281 QAL281 QKH281 QUD281 RDZ281 RNV281 RXR281 SHN281 SRJ281 TBF281 TLB281 TUX281 UET281 UOP281 UYL281 VIH281 VSD281 WBZ281 WLV281 WVR281 JL281 TH281 ADD281 AMZ281 AWV281 BGR281 BQN281 CAJ281 CKF281 CUB281 DDX281 DNT281 DXP281 EHL281 ERH281 FBD281 FKZ281 FUV281 GER281 GON281 GYJ281 HIF281 HSB281 IBX281 ILT281 IVP281 JFL281 JPH281 JZD281 KIZ281 KSV281 LCR281 LMN281 LWJ281 MGF281 MQB281 MZX281 NJT281 NTP281 ODL281 ONH281 OXD281 PGZ281 PQV281 QAR281 QKN281 QUJ281 REF281 ROB281 RXX281 SHT281 SRP281 TBL281 TLH281 TVD281 UEZ281 UOV281 UYR281 VIN281 VSJ281 WCF281 WMB281 WVX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JF281 TB281 BB278:BB279 ACX281 WKK282 WUG282 HR282 RN282 ABJ282 ALF282 AVB282 BEX282 BOT282 BYP282 CIL282 CSH282 DCD282 DLZ282 DVV282 EFR282 EPN282 EZJ282 FJF282 FTB282 GCX282 GMT282 GWP282 HGL282 HQH282 IAD282 IJZ282 ITV282 JDR282 JNN282 JXJ282 KHF282 KRB282 LAX282 LKT282 LUP282 MEL282 MOH282 MYD282 NHZ282 NRV282 OBR282 OLN282 OVJ282 PFF282 PPB282 PYX282 QIT282 QSP282 RCL282 RMH282 RWD282 SFZ282 SPV282 SZR282 TJN282 TTJ282 UDF282 UNB282 UWX282 VGT282 VQP282 WAL282 WKH282 WUD282 HX282 RT282 ABP282 ALL282 AVH282 BFD282 BOZ282 BYV282 CIR282 CSN282 DCJ282 DMF282 DWB282 EFX282 EPT282 EZP282 FJL282 FTH282 GDD282 GMZ282 GWV282 HGR282 HQN282 IAJ282 IKF282 IUB282 JDX282 JNT282 JXP282 KHL282 KRH282 LBD282 LKZ282 LUV282 MER282 MON282 MYJ282 NIF282 NSB282 OBX282 OLT282 OVP282 PFL282 PPH282 PZD282 QIZ282 QSV282 RCR282 RMN282 RWJ282 SGF282 SQB282 SZX282 TJT282 TTP282 UDL282 UNH282 UXD282 VGZ282 VQV282 WAR282 WKN282 WUJ282 HU282 RQ282 ABM282 ALI282 AVE282 BFA282 BOW282 BYS282 CIO282 CSK282 DCG282 DMC282 DVY282 EFU282 EPQ282 EZM282 FJI282 FTE282 GDA282 GMW282 GWS282 HGO282 HQK282 IAG282 IKC282 ITY282 JDU282 JNQ282 JXM282 KHI282 KRE282 LBA282 LKW282 LUS282 MEO282 MOK282 MYG282 NIC282 NRY282 OBU282 OLQ282 OVM282 PFI282 PPE282 PZA282 QIW282 QSS282 RCO282 RMK282 RWG282 SGC282 SPY282 SZU282 TJQ282 TTM282 UDI282 UNE282 UXA282 VGW282 VQS282 WAO282 WKH295 WUD295 WAL295 HO295 RK295 ABG295 ALC295 AUY295 BEU295 BOQ295 BYM295 CII295 CSE295 DCA295 DLW295 DVS295 EFO295 EPK295 EZG295 FJC295 FSY295 GCU295 GMQ295 GWM295 HGI295 HQE295 IAA295 IJW295 ITS295 JDO295 JNK295 JXG295 KHC295 KQY295 LAU295 LKQ295 LUM295 MEI295 MOE295 MYA295 NHW295 NRS295 OBO295 OLK295 OVG295 PFC295 POY295 PYU295 QIQ295 QSM295 RCI295 RME295 RWA295 SFW295 SPS295 SZO295 TJK295 TTG295 UDC295 UMY295 UWU295 VGQ295 VQM295 WAI295 WKE295 WUA295 HU295 RQ295 ABM295 ALI295 AVE295 BFA295 BOW295 BYS295 CIO295 CSK295 DCG295 DMC295 DVY295 EFU295 EPQ295 EZM295 FJI295 FTE295 GDA295 GMW295 GWS295 HGO295 HQK295 IAG295 IKC295 ITY295 JDU295 JNQ295 JXM295 KHI295 KRE295 LBA295 LKW295 LUS295 MEO295 MOK295 MYG295 NIC295 NRY295 OBU295 OLQ295 OVM295 PFI295 PPE295 PZA295 QIW295 QSS295 RCO295 RMK295 RWG295 SGC295 SPY295 SZU295 TJQ295 TTM295 UDI295 UNE295 UXA295 VGW295 VQS295 WAO295 WKK295 WUG295 HR295 RN295 ABJ295 ALF295 AVB295 BEX295 BOT295 BYP295 CIL295 CSH295 DCD295 DLZ295 DVV295 EFR295 EPN295 EZJ295 FJF295 FTB295 GCX295 GMT295 GWP295 HGL295 HQH295 IAD295 IJZ295 ITV295 JDR295 JNN295 JXJ295 KHF295 KRB295 LAX295 LKT295 LUP295 MEL295 MOH295 MYD295 NHZ295 NRV295 OBR295 OLN295 OVJ295 PFF295 PPB295 PYX295 QIT295 QSP295 RCL295 RMH295 RWD295 SFZ295 SPV295 SZR295 TJN295 TTJ295 UDF295 UNB295 UWX295 VGT295 VQP295 ACX319:ACX320 BA181:BA183 BA176:BB180 BH204 LD204 UZ204 AEV204 AOR204 AYN204 BIJ204 BSF204 CCB204 CLX204 CVT204 DFP204 DPL204 DZH204 EJD204 ESZ204 FCV204 FMR204 FWN204 GGJ204 GQF204 HAB204 HJX204 HTT204 IDP204 INL204 IXH204 JHD204 JQZ204 KAV204 KKR204 KUN204 LEJ204 LOF204 LYB204 MHX204 MRT204 NBP204 NLL204 NVH204 OFD204 OOZ204 OYV204 PIR204 PSN204 QCJ204 QMF204 QWB204 RFX204 RPT204 RZP204 SJL204 STH204 TDD204 TMZ204 TWV204 UGR204 UQN204 VAJ204 VKF204 VUB204 WDX204 WNT204 WXP204 AMT319:AMT320 AWP319:AWP320 BGL319:BGL320 BQH319:BQH320 CAD319:CAD320 CJZ319:CJZ320 CTV319:CTV320 DDR319:DDR320 DNN319:DNN320 DXJ319:DXJ320 EHF319:EHF320 ERB319:ERB320 FAX319:FAX320 FKT319:FKT320 FUP319:FUP320 GEL319:GEL320 GOH319:GOH320 GYD319:GYD320 HHZ319:HHZ320 HRV319:HRV320 IBR319:IBR320 ILN319:ILN320 IVJ319:IVJ320 JFF319:JFF320 JPB319:JPB320 JYX319:JYX320 KIT319:KIT320 KSP319:KSP320 LCL319:LCL320 LMH319:LMH320 LWD319:LWD320 MFZ319:MFZ320 MPV319:MPV320 MZR319:MZR320 NJN319:NJN320 NTJ319:NTJ320 ODF319:ODF320 ONB319:ONB320 OWX319:OWX320 PGT319:PGT320 PQP319:PQP320 QAL319:QAL320 QKH319:QKH320 QUD319:QUD320 RDZ319:RDZ320 RNV319:RNV320 RXR319:RXR320 SHN319:SHN320 SRJ319:SRJ320 TBF319:TBF320 TLB319:TLB320 TUX319:TUX320 UET319:UET320 UOP319:UOP320 UYL319:UYL320 VIH319:VIH320 VSD319:VSD320 WBZ319:WBZ320 WLV319:WLV320 WVR319:WVR320 JL319:JL320 TH319:TH320 ADD319:ADD320 AMZ319:AMZ320 AWV319:AWV320 BGR319:BGR320 BQN319:BQN320 CAJ319:CAJ320 CKF319:CKF320 CUB319:CUB320 DDX319:DDX320 DNT319:DNT320 DXP319:DXP320 EHL319:EHL320 ERH319:ERH320 FBD319:FBD320 FKZ319:FKZ320 FUV319:FUV320 GER319:GER320 GON319:GON320 GYJ319:GYJ320 HIF319:HIF320 HSB319:HSB320 IBX319:IBX320 ILT319:ILT320 IVP319:IVP320 JFL319:JFL320 JPH319:JPH320 JZD319:JZD320 KIZ319:KIZ320 KSV319:KSV320 LCR319:LCR320 LMN319:LMN320 LWJ319:LWJ320 MGF319:MGF320 MQB319:MQB320 MZX319:MZX320 NJT319:NJT320 NTP319:NTP320 ODL319:ODL320 ONH319:ONH320 OXD319:OXD320 PGZ319:PGZ320 PQV319:PQV320 QAR319:QAR320 QKN319:QKN320 QUJ319:QUJ320 REF319:REF320 ROB319:ROB320 RXX319:RXX320 SHT319:SHT320 SRP319:SRP320 TBL319:TBL320 TLH319:TLH320 TVD319:TVD320 UEZ319:UEZ320 UOV319:UOV320 UYR319:UYR320 VIN319:VIN320 VSJ319:VSJ320 WCF319:WCF320 WMB319:WMB320 WVX319:WVX320 JI319:JI320 TE319:TE320 ADA319:ADA320 AMW319:AMW320 AWS319:AWS320 BGO319:BGO320 BQK319:BQK320 CAG319:CAG320 CKC319:CKC320 CTY319:CTY320 DDU319:DDU320 DNQ319:DNQ320 DXM319:DXM320 EHI319:EHI320 ERE319:ERE320 FBA319:FBA320 FKW319:FKW320 FUS319:FUS320 GEO319:GEO320 GOK319:GOK320 GYG319:GYG320 HIC319:HIC320 HRY319:HRY320 IBU319:IBU320 ILQ319:ILQ320 IVM319:IVM320 JFI319:JFI320 JPE319:JPE320 JZA319:JZA320 KIW319:KIW320 KSS319:KSS320 LCO319:LCO320 LMK319:LMK320 LWG319:LWG320 MGC319:MGC320 MPY319:MPY320 MZU319:MZU320 NJQ319:NJQ320 NTM319:NTM320 ODI319:ODI320 ONE319:ONE320 OXA319:OXA320 PGW319:PGW320 PQS319:PQS320 QAO319:QAO320 QKK319:QKK320 QUG319:QUG320 REC319:REC320 RNY319:RNY320 RXU319:RXU320 SHQ319:SHQ320 SRM319:SRM320 TBI319:TBI320 TLE319:TLE320 TVA319:TVA320 UEW319:UEW320 UOS319:UOS320 UYO319:UYO320 VIK319:VIK320 VSG319:VSG320 WCC319:WCC320 WLY319:WLY320 WVU319:WVU320 JF319:JF320 TE336 BE333 TB319:TB320 BH333 ADA336 AMW336 AWS336 BGO336 BQK336 CAG336 CKC336 CTY336 DDU336 DNQ336 DXM336 EHI336 ERE336 FBA336 FKW336 FUS336 GEO336 GOK336 GYG336 HIC336 HRY336 IBU336 ILQ336 IVM336 JFI336 JPE336 JZA336 KIW336 KSS336 LCO336 LMK336 LWG336 MGC336 MPY336 MZU336 NJQ336 NTM336 ODI336 ONE336 OXA336 PGW336 PQS336 QAO336 QKK336 QUG336 REC336 RNY336 RXU336 SHQ336 SRM336 TBI336 TLE336 TVA336 UEW336 UOS336 UYO336 VIK336 VSG336 WCC336 WLY336 WVU336 JF336 TB336 ACX336 AMT336 AWP336 BGL336 BQH336 CAD336 CJZ336 CTV336 DDR336 DNN336 DXJ336 EHF336 ERB336 FAX336 FKT336 FUP336 GEL336 GOH336 GYD336 HHZ336 HRV336 IBR336 ILN336 IVJ336 JFF336 JPB336 JYX336 KIT336 KSP336 LCL336 LMH336 LWD336 MFZ336 MPV336 MZR336 NJN336 NTJ336 ODF336 ONB336 OWX336 PGT336 PQP336 QAL336 QKH336 QUD336 RDZ336 RNV336 RXR336 SHN336 SRJ336 TBF336 TLB336 TUX336 UET336 UOP336 UYL336 VIH336 VSD336 WBZ336 WLV336 WVR336 JL336 TH336 ADD336 AMZ336 AWV336 BGR336 BQN336 CAJ336 CKF336 CUB336 DDX336 DNT336 DXP336 EHL336 ERH336 FBD336 FKZ336 FUV336 GER336 GON336 GYJ336 HIF336 HSB336 IBX336 ILT336 IVP336 JFL336 JPH336 JZD336 KIZ336 KSV336 LCR336 LMN336 LWJ336 MGF336 MQB336 MZX336 NJT336 NTP336 ODL336 ONH336 OXD336 PGZ336 PQV336 QAR336 QKN336 QUJ336 REF336 ROB336 RXX336 SHT336 SRP336 TBL336 TLH336 TVD336 UEZ336 UOV336 UYR336 VIN336 VSJ336 WCF336 WMB336 WVX336 AES199:AES207 AOO199:AOO207 AYK199:AYK207 BIG199:BIG207 BSC199:BSC207 CBY199:CBY207 CLU199:CLU207 CVQ199:CVQ207 DFM199:DFM207 DPI199:DPI207 DZE199:DZE207 EJA199:EJA207 ESW199:ESW207 FCS199:FCS207 FMO199:FMO207 FWK199:FWK207 GGG199:GGG207 GQC199:GQC207 GZY199:GZY207 HJU199:HJU207 HTQ199:HTQ207 IDM199:IDM207 INI199:INI207 IXE199:IXE207 JHA199:JHA207 JQW199:JQW207 KAS199:KAS207 KKO199:KKO207 KUK199:KUK207 LEG199:LEG207 LOC199:LOC207 LXY199:LXY207 MHU199:MHU207 MRQ199:MRQ207 NBM199:NBM207 NLI199:NLI207 NVE199:NVE207 OFA199:OFA207 OOW199:OOW207 OYS199:OYS207 PIO199:PIO207 PSK199:PSK207 QCG199:QCG207 QMC199:QMC207 QVY199:QVY207 RFU199:RFU207 RPQ199:RPQ207 RZM199:RZM207 SJI199:SJI207 STE199:STE207 TDA199:TDA207 TMW199:TMW207 TWS199:TWS207 UGO199:UGO207 UQK199:UQK207 VAG199:VAG207 VKC199:VKC207 VTY199:VTY207 WDU199:WDU207 WNQ199:WNQ207 WXM199:WXM207 KX199:KX207 UT199:UT207 AEP199:AEP207 AOL199:AOL207 AYH199:AYH207 BID199:BID207 BRZ199:BRZ207 CBV199:CBV207 CLR199:CLR207 CVN199:CVN207 DFJ199:DFJ207 DPF199:DPF207 DZB199:DZB207 EIX199:EIX207 EST199:EST207 FCP199:FCP207 FML199:FML207 FWH199:FWH207 GGD199:GGD207 GPZ199:GPZ207 GZV199:GZV207 HJR199:HJR207 HTN199:HTN207 IDJ199:IDJ207 INF199:INF207 IXB199:IXB207 JGX199:JGX207 JQT199:JQT207 KAP199:KAP207 KKL199:KKL207 KUH199:KUH207 LED199:LED207 LNZ199:LNZ207 LXV199:LXV207 MHR199:MHR207 MRN199:MRN207 NBJ199:NBJ207 NLF199:NLF207 NVB199:NVB207 OEX199:OEX207 OOT199:OOT207 OYP199:OYP207 PIL199:PIL207 PSH199:PSH207 QCD199:QCD207 QLZ199:QLZ207 QVV199:QVV207 RFR199:RFR207 RPN199:RPN207 RZJ199:RZJ207 SJF199:SJF207 STB199:STB207 TCX199:TCX207 TMT199:TMT207 TWP199:TWP207 UGL199:UGL207 UQH199:UQH207 VAD199:VAD207 VJZ199:VJZ207 VTV199:VTV207 WDR199:WDR207 BB181:BB207 WNN199:WNN207 BE176:BE207 WXJ199:WXJ207 LA199:LA207 UW199:UW207 JI336 BI337:BI345 BI348 AV349:AV352 BH349:BH352 BH358:BH1147 WNE358:WNE1145 WXA358:WXA1145 KL358:KL1145 UH358:UH1145 AED358:AED1145 ANZ358:ANZ1145 AXV358:AXV1145 BHR358:BHR1145 BRN358:BRN1145 CBJ358:CBJ1145 CLF358:CLF1145 CVB358:CVB1145 DEX358:DEX1145 DOT358:DOT1145 DYP358:DYP1145 EIL358:EIL1145 ESH358:ESH1145 FCD358:FCD1145 FLZ358:FLZ1145 FVV358:FVV1145 GFR358:GFR1145 GPN358:GPN1145 GZJ358:GZJ1145 HJF358:HJF1145 HTB358:HTB1145 ICX358:ICX1145 IMT358:IMT1145 IWP358:IWP1145 JGL358:JGL1145 JQH358:JQH1145 KAD358:KAD1145 KJZ358:KJZ1145 KTV358:KTV1145 LDR358:LDR1145 LNN358:LNN1145 LXJ358:LXJ1145 MHF358:MHF1145 MRB358:MRB1145 NAX358:NAX1145 NKT358:NKT1145 NUP358:NUP1145 OEL358:OEL1145 OOH358:OOH1145 OYD358:OYD1145 PHZ358:PHZ1145 PRV358:PRV1145 QBR358:QBR1145 QLN358:QLN1145 QVJ358:QVJ1145 RFF358:RFF1145 RPB358:RPB1145 RYX358:RYX1145 SIT358:SIT1145 SSP358:SSP1145 TCL358:TCL1145 TMH358:TMH1145 TWD358:TWD1145 UFZ358:UFZ1145 UPV358:UPV1145 UZR358:UZR1145 VJN358:VJN1145 VTJ358:VTJ1145 WDF358:WDF1145 WNB358:WNB1145 WWX358:WWX1145 KR358:KR1147 UN358:UN1147 AEJ358:AEJ1147 AOF358:AOF1147 AYB358:AYB1147 BHX358:BHX1147 BRT358:BRT1147 CBP358:CBP1147 CLL358:CLL1147 CVH358:CVH1147 DFD358:DFD1147 DOZ358:DOZ1147 DYV358:DYV1147 EIR358:EIR1147 ESN358:ESN1147 FCJ358:FCJ1147 FMF358:FMF1147 FWB358:FWB1147 GFX358:GFX1147 GPT358:GPT1147 GZP358:GZP1147 HJL358:HJL1147 HTH358:HTH1147 IDD358:IDD1147 IMZ358:IMZ1147 IWV358:IWV1147 JGR358:JGR1147 JQN358:JQN1147 KAJ358:KAJ1147 KKF358:KKF1147 KUB358:KUB1147 LDX358:LDX1147 LNT358:LNT1147 LXP358:LXP1147 MHL358:MHL1147 MRH358:MRH1147 NBD358:NBD1147 NKZ358:NKZ1147 NUV358:NUV1147 OER358:OER1147 OON358:OON1147 OYJ358:OYJ1147 PIF358:PIF1147 PSB358:PSB1147 QBX358:QBX1147 QLT358:QLT1147 QVP358:QVP1147 RFL358:RFL1147 RPH358:RPH1147 RZD358:RZD1147 SIZ358:SIZ1147 SSV358:SSV1147 TCR358:TCR1147 TMN358:TMN1147 TWJ358:TWJ1147 UGF358:UGF1147 UQB358:UQB1147 UZX358:UZX1147 VJT358:VJT1147 VTP358:VTP1147 WDL358:WDL1147 WNH358:WNH1147 WXD358:WXD1147 KO358:KO1145 UK358:UK1145 AEG358:AEG1145 AOC358:AOC1145 AXY358:AXY1145 BHU358:BHU1145 BRQ358:BRQ1145 CBM358:CBM1145 CLI358:CLI1145 CVE358:CVE1145 DFA358:DFA1145 DOW358:DOW1145 DYS358:DYS1145 EIO358:EIO1145 ESK358:ESK1145 FCG358:FCG1145 FMC358:FMC1145 FVY358:FVY1145 GFU358:GFU1145 GPQ358:GPQ1145 GZM358:GZM1145 HJI358:HJI1145 HTE358:HTE1145 IDA358:IDA1145 IMW358:IMW1145 IWS358:IWS1145 JGO358:JGO1145 JQK358:JQK1145 KAG358:KAG1145 KKC358:KKC1145 KTY358:KTY1145 LDU358:LDU1145 LNQ358:LNQ1145 LXM358:LXM1145 MHI358:MHI1145 MRE358:MRE1145 NBA358:NBA1145 NKW358:NKW1145 NUS358:NUS1145 OEO358:OEO1145 OOK358:OOK1145 OYG358:OYG1145 PIC358:PIC1145 PRY358:PRY1145 QBU358:QBU1145 QLQ358:QLQ1145 QVM358:QVM1145 RFI358:RFI1145 RPE358:RPE1145 RZA358:RZA1145 SIW358:SIW1145 SSS358:SSS1145 TCO358:TCO1145 TMK358:TMK1145 TWG358:TWG1145 UGC358:UGC1145 UPY358:UPY1145 UZU358:UZU1145 VJQ358:VJQ1145 VTM358:VTM1145 WDI358:WDI1145 BD353 BB354:BB356 BB359:BB1151 BE354:BE356 BE359:BE1151">
      <formula1>атрибут</formula1>
    </dataValidation>
    <dataValidation type="list" allowBlank="1" showInputMessage="1" showErrorMessage="1" sqref="K65815:K66687 IQ65809:IQ66681 SM65809:SM66681 ACI65809:ACI66681 AME65809:AME66681 AWA65809:AWA66681 BFW65809:BFW66681 BPS65809:BPS66681 BZO65809:BZO66681 CJK65809:CJK66681 CTG65809:CTG66681 DDC65809:DDC66681 DMY65809:DMY66681 DWU65809:DWU66681 EGQ65809:EGQ66681 EQM65809:EQM66681 FAI65809:FAI66681 FKE65809:FKE66681 FUA65809:FUA66681 GDW65809:GDW66681 GNS65809:GNS66681 GXO65809:GXO66681 HHK65809:HHK66681 HRG65809:HRG66681 IBC65809:IBC66681 IKY65809:IKY66681 IUU65809:IUU66681 JEQ65809:JEQ66681 JOM65809:JOM66681 JYI65809:JYI66681 KIE65809:KIE66681 KSA65809:KSA66681 LBW65809:LBW66681 LLS65809:LLS66681 LVO65809:LVO66681 MFK65809:MFK66681 MPG65809:MPG66681 MZC65809:MZC66681 NIY65809:NIY66681 NSU65809:NSU66681 OCQ65809:OCQ66681 OMM65809:OMM66681 OWI65809:OWI66681 PGE65809:PGE66681 PQA65809:PQA66681 PZW65809:PZW66681 QJS65809:QJS66681 QTO65809:QTO66681 RDK65809:RDK66681 RNG65809:RNG66681 RXC65809:RXC66681 SGY65809:SGY66681 SQU65809:SQU66681 TAQ65809:TAQ66681 TKM65809:TKM66681 TUI65809:TUI66681 UEE65809:UEE66681 UOA65809:UOA66681 UXW65809:UXW66681 VHS65809:VHS66681 VRO65809:VRO66681 WBK65809:WBK66681 WLG65809:WLG66681 WVC65809:WVC66681 K131351:K132223 IQ131345:IQ132217 SM131345:SM132217 ACI131345:ACI132217 AME131345:AME132217 AWA131345:AWA132217 BFW131345:BFW132217 BPS131345:BPS132217 BZO131345:BZO132217 CJK131345:CJK132217 CTG131345:CTG132217 DDC131345:DDC132217 DMY131345:DMY132217 DWU131345:DWU132217 EGQ131345:EGQ132217 EQM131345:EQM132217 FAI131345:FAI132217 FKE131345:FKE132217 FUA131345:FUA132217 GDW131345:GDW132217 GNS131345:GNS132217 GXO131345:GXO132217 HHK131345:HHK132217 HRG131345:HRG132217 IBC131345:IBC132217 IKY131345:IKY132217 IUU131345:IUU132217 JEQ131345:JEQ132217 JOM131345:JOM132217 JYI131345:JYI132217 KIE131345:KIE132217 KSA131345:KSA132217 LBW131345:LBW132217 LLS131345:LLS132217 LVO131345:LVO132217 MFK131345:MFK132217 MPG131345:MPG132217 MZC131345:MZC132217 NIY131345:NIY132217 NSU131345:NSU132217 OCQ131345:OCQ132217 OMM131345:OMM132217 OWI131345:OWI132217 PGE131345:PGE132217 PQA131345:PQA132217 PZW131345:PZW132217 QJS131345:QJS132217 QTO131345:QTO132217 RDK131345:RDK132217 RNG131345:RNG132217 RXC131345:RXC132217 SGY131345:SGY132217 SQU131345:SQU132217 TAQ131345:TAQ132217 TKM131345:TKM132217 TUI131345:TUI132217 UEE131345:UEE132217 UOA131345:UOA132217 UXW131345:UXW132217 VHS131345:VHS132217 VRO131345:VRO132217 WBK131345:WBK132217 WLG131345:WLG132217 WVC131345:WVC132217 K196887:K197759 IQ196881:IQ197753 SM196881:SM197753 ACI196881:ACI197753 AME196881:AME197753 AWA196881:AWA197753 BFW196881:BFW197753 BPS196881:BPS197753 BZO196881:BZO197753 CJK196881:CJK197753 CTG196881:CTG197753 DDC196881:DDC197753 DMY196881:DMY197753 DWU196881:DWU197753 EGQ196881:EGQ197753 EQM196881:EQM197753 FAI196881:FAI197753 FKE196881:FKE197753 FUA196881:FUA197753 GDW196881:GDW197753 GNS196881:GNS197753 GXO196881:GXO197753 HHK196881:HHK197753 HRG196881:HRG197753 IBC196881:IBC197753 IKY196881:IKY197753 IUU196881:IUU197753 JEQ196881:JEQ197753 JOM196881:JOM197753 JYI196881:JYI197753 KIE196881:KIE197753 KSA196881:KSA197753 LBW196881:LBW197753 LLS196881:LLS197753 LVO196881:LVO197753 MFK196881:MFK197753 MPG196881:MPG197753 MZC196881:MZC197753 NIY196881:NIY197753 NSU196881:NSU197753 OCQ196881:OCQ197753 OMM196881:OMM197753 OWI196881:OWI197753 PGE196881:PGE197753 PQA196881:PQA197753 PZW196881:PZW197753 QJS196881:QJS197753 QTO196881:QTO197753 RDK196881:RDK197753 RNG196881:RNG197753 RXC196881:RXC197753 SGY196881:SGY197753 SQU196881:SQU197753 TAQ196881:TAQ197753 TKM196881:TKM197753 TUI196881:TUI197753 UEE196881:UEE197753 UOA196881:UOA197753 UXW196881:UXW197753 VHS196881:VHS197753 VRO196881:VRO197753 WBK196881:WBK197753 WLG196881:WLG197753 WVC196881:WVC197753 K262423:K263295 IQ262417:IQ263289 SM262417:SM263289 ACI262417:ACI263289 AME262417:AME263289 AWA262417:AWA263289 BFW262417:BFW263289 BPS262417:BPS263289 BZO262417:BZO263289 CJK262417:CJK263289 CTG262417:CTG263289 DDC262417:DDC263289 DMY262417:DMY263289 DWU262417:DWU263289 EGQ262417:EGQ263289 EQM262417:EQM263289 FAI262417:FAI263289 FKE262417:FKE263289 FUA262417:FUA263289 GDW262417:GDW263289 GNS262417:GNS263289 GXO262417:GXO263289 HHK262417:HHK263289 HRG262417:HRG263289 IBC262417:IBC263289 IKY262417:IKY263289 IUU262417:IUU263289 JEQ262417:JEQ263289 JOM262417:JOM263289 JYI262417:JYI263289 KIE262417:KIE263289 KSA262417:KSA263289 LBW262417:LBW263289 LLS262417:LLS263289 LVO262417:LVO263289 MFK262417:MFK263289 MPG262417:MPG263289 MZC262417:MZC263289 NIY262417:NIY263289 NSU262417:NSU263289 OCQ262417:OCQ263289 OMM262417:OMM263289 OWI262417:OWI263289 PGE262417:PGE263289 PQA262417:PQA263289 PZW262417:PZW263289 QJS262417:QJS263289 QTO262417:QTO263289 RDK262417:RDK263289 RNG262417:RNG263289 RXC262417:RXC263289 SGY262417:SGY263289 SQU262417:SQU263289 TAQ262417:TAQ263289 TKM262417:TKM263289 TUI262417:TUI263289 UEE262417:UEE263289 UOA262417:UOA263289 UXW262417:UXW263289 VHS262417:VHS263289 VRO262417:VRO263289 WBK262417:WBK263289 WLG262417:WLG263289 WVC262417:WVC263289 K327959:K328831 IQ327953:IQ328825 SM327953:SM328825 ACI327953:ACI328825 AME327953:AME328825 AWA327953:AWA328825 BFW327953:BFW328825 BPS327953:BPS328825 BZO327953:BZO328825 CJK327953:CJK328825 CTG327953:CTG328825 DDC327953:DDC328825 DMY327953:DMY328825 DWU327953:DWU328825 EGQ327953:EGQ328825 EQM327953:EQM328825 FAI327953:FAI328825 FKE327953:FKE328825 FUA327953:FUA328825 GDW327953:GDW328825 GNS327953:GNS328825 GXO327953:GXO328825 HHK327953:HHK328825 HRG327953:HRG328825 IBC327953:IBC328825 IKY327953:IKY328825 IUU327953:IUU328825 JEQ327953:JEQ328825 JOM327953:JOM328825 JYI327953:JYI328825 KIE327953:KIE328825 KSA327953:KSA328825 LBW327953:LBW328825 LLS327953:LLS328825 LVO327953:LVO328825 MFK327953:MFK328825 MPG327953:MPG328825 MZC327953:MZC328825 NIY327953:NIY328825 NSU327953:NSU328825 OCQ327953:OCQ328825 OMM327953:OMM328825 OWI327953:OWI328825 PGE327953:PGE328825 PQA327953:PQA328825 PZW327953:PZW328825 QJS327953:QJS328825 QTO327953:QTO328825 RDK327953:RDK328825 RNG327953:RNG328825 RXC327953:RXC328825 SGY327953:SGY328825 SQU327953:SQU328825 TAQ327953:TAQ328825 TKM327953:TKM328825 TUI327953:TUI328825 UEE327953:UEE328825 UOA327953:UOA328825 UXW327953:UXW328825 VHS327953:VHS328825 VRO327953:VRO328825 WBK327953:WBK328825 WLG327953:WLG328825 WVC327953:WVC328825 K393495:K394367 IQ393489:IQ394361 SM393489:SM394361 ACI393489:ACI394361 AME393489:AME394361 AWA393489:AWA394361 BFW393489:BFW394361 BPS393489:BPS394361 BZO393489:BZO394361 CJK393489:CJK394361 CTG393489:CTG394361 DDC393489:DDC394361 DMY393489:DMY394361 DWU393489:DWU394361 EGQ393489:EGQ394361 EQM393489:EQM394361 FAI393489:FAI394361 FKE393489:FKE394361 FUA393489:FUA394361 GDW393489:GDW394361 GNS393489:GNS394361 GXO393489:GXO394361 HHK393489:HHK394361 HRG393489:HRG394361 IBC393489:IBC394361 IKY393489:IKY394361 IUU393489:IUU394361 JEQ393489:JEQ394361 JOM393489:JOM394361 JYI393489:JYI394361 KIE393489:KIE394361 KSA393489:KSA394361 LBW393489:LBW394361 LLS393489:LLS394361 LVO393489:LVO394361 MFK393489:MFK394361 MPG393489:MPG394361 MZC393489:MZC394361 NIY393489:NIY394361 NSU393489:NSU394361 OCQ393489:OCQ394361 OMM393489:OMM394361 OWI393489:OWI394361 PGE393489:PGE394361 PQA393489:PQA394361 PZW393489:PZW394361 QJS393489:QJS394361 QTO393489:QTO394361 RDK393489:RDK394361 RNG393489:RNG394361 RXC393489:RXC394361 SGY393489:SGY394361 SQU393489:SQU394361 TAQ393489:TAQ394361 TKM393489:TKM394361 TUI393489:TUI394361 UEE393489:UEE394361 UOA393489:UOA394361 UXW393489:UXW394361 VHS393489:VHS394361 VRO393489:VRO394361 WBK393489:WBK394361 WLG393489:WLG394361 WVC393489:WVC394361 K459031:K459903 IQ459025:IQ459897 SM459025:SM459897 ACI459025:ACI459897 AME459025:AME459897 AWA459025:AWA459897 BFW459025:BFW459897 BPS459025:BPS459897 BZO459025:BZO459897 CJK459025:CJK459897 CTG459025:CTG459897 DDC459025:DDC459897 DMY459025:DMY459897 DWU459025:DWU459897 EGQ459025:EGQ459897 EQM459025:EQM459897 FAI459025:FAI459897 FKE459025:FKE459897 FUA459025:FUA459897 GDW459025:GDW459897 GNS459025:GNS459897 GXO459025:GXO459897 HHK459025:HHK459897 HRG459025:HRG459897 IBC459025:IBC459897 IKY459025:IKY459897 IUU459025:IUU459897 JEQ459025:JEQ459897 JOM459025:JOM459897 JYI459025:JYI459897 KIE459025:KIE459897 KSA459025:KSA459897 LBW459025:LBW459897 LLS459025:LLS459897 LVO459025:LVO459897 MFK459025:MFK459897 MPG459025:MPG459897 MZC459025:MZC459897 NIY459025:NIY459897 NSU459025:NSU459897 OCQ459025:OCQ459897 OMM459025:OMM459897 OWI459025:OWI459897 PGE459025:PGE459897 PQA459025:PQA459897 PZW459025:PZW459897 QJS459025:QJS459897 QTO459025:QTO459897 RDK459025:RDK459897 RNG459025:RNG459897 RXC459025:RXC459897 SGY459025:SGY459897 SQU459025:SQU459897 TAQ459025:TAQ459897 TKM459025:TKM459897 TUI459025:TUI459897 UEE459025:UEE459897 UOA459025:UOA459897 UXW459025:UXW459897 VHS459025:VHS459897 VRO459025:VRO459897 WBK459025:WBK459897 WLG459025:WLG459897 WVC459025:WVC459897 K524567:K525439 IQ524561:IQ525433 SM524561:SM525433 ACI524561:ACI525433 AME524561:AME525433 AWA524561:AWA525433 BFW524561:BFW525433 BPS524561:BPS525433 BZO524561:BZO525433 CJK524561:CJK525433 CTG524561:CTG525433 DDC524561:DDC525433 DMY524561:DMY525433 DWU524561:DWU525433 EGQ524561:EGQ525433 EQM524561:EQM525433 FAI524561:FAI525433 FKE524561:FKE525433 FUA524561:FUA525433 GDW524561:GDW525433 GNS524561:GNS525433 GXO524561:GXO525433 HHK524561:HHK525433 HRG524561:HRG525433 IBC524561:IBC525433 IKY524561:IKY525433 IUU524561:IUU525433 JEQ524561:JEQ525433 JOM524561:JOM525433 JYI524561:JYI525433 KIE524561:KIE525433 KSA524561:KSA525433 LBW524561:LBW525433 LLS524561:LLS525433 LVO524561:LVO525433 MFK524561:MFK525433 MPG524561:MPG525433 MZC524561:MZC525433 NIY524561:NIY525433 NSU524561:NSU525433 OCQ524561:OCQ525433 OMM524561:OMM525433 OWI524561:OWI525433 PGE524561:PGE525433 PQA524561:PQA525433 PZW524561:PZW525433 QJS524561:QJS525433 QTO524561:QTO525433 RDK524561:RDK525433 RNG524561:RNG525433 RXC524561:RXC525433 SGY524561:SGY525433 SQU524561:SQU525433 TAQ524561:TAQ525433 TKM524561:TKM525433 TUI524561:TUI525433 UEE524561:UEE525433 UOA524561:UOA525433 UXW524561:UXW525433 VHS524561:VHS525433 VRO524561:VRO525433 WBK524561:WBK525433 WLG524561:WLG525433 WVC524561:WVC525433 K590103:K590975 IQ590097:IQ590969 SM590097:SM590969 ACI590097:ACI590969 AME590097:AME590969 AWA590097:AWA590969 BFW590097:BFW590969 BPS590097:BPS590969 BZO590097:BZO590969 CJK590097:CJK590969 CTG590097:CTG590969 DDC590097:DDC590969 DMY590097:DMY590969 DWU590097:DWU590969 EGQ590097:EGQ590969 EQM590097:EQM590969 FAI590097:FAI590969 FKE590097:FKE590969 FUA590097:FUA590969 GDW590097:GDW590969 GNS590097:GNS590969 GXO590097:GXO590969 HHK590097:HHK590969 HRG590097:HRG590969 IBC590097:IBC590969 IKY590097:IKY590969 IUU590097:IUU590969 JEQ590097:JEQ590969 JOM590097:JOM590969 JYI590097:JYI590969 KIE590097:KIE590969 KSA590097:KSA590969 LBW590097:LBW590969 LLS590097:LLS590969 LVO590097:LVO590969 MFK590097:MFK590969 MPG590097:MPG590969 MZC590097:MZC590969 NIY590097:NIY590969 NSU590097:NSU590969 OCQ590097:OCQ590969 OMM590097:OMM590969 OWI590097:OWI590969 PGE590097:PGE590969 PQA590097:PQA590969 PZW590097:PZW590969 QJS590097:QJS590969 QTO590097:QTO590969 RDK590097:RDK590969 RNG590097:RNG590969 RXC590097:RXC590969 SGY590097:SGY590969 SQU590097:SQU590969 TAQ590097:TAQ590969 TKM590097:TKM590969 TUI590097:TUI590969 UEE590097:UEE590969 UOA590097:UOA590969 UXW590097:UXW590969 VHS590097:VHS590969 VRO590097:VRO590969 WBK590097:WBK590969 WLG590097:WLG590969 WVC590097:WVC590969 K655639:K656511 IQ655633:IQ656505 SM655633:SM656505 ACI655633:ACI656505 AME655633:AME656505 AWA655633:AWA656505 BFW655633:BFW656505 BPS655633:BPS656505 BZO655633:BZO656505 CJK655633:CJK656505 CTG655633:CTG656505 DDC655633:DDC656505 DMY655633:DMY656505 DWU655633:DWU656505 EGQ655633:EGQ656505 EQM655633:EQM656505 FAI655633:FAI656505 FKE655633:FKE656505 FUA655633:FUA656505 GDW655633:GDW656505 GNS655633:GNS656505 GXO655633:GXO656505 HHK655633:HHK656505 HRG655633:HRG656505 IBC655633:IBC656505 IKY655633:IKY656505 IUU655633:IUU656505 JEQ655633:JEQ656505 JOM655633:JOM656505 JYI655633:JYI656505 KIE655633:KIE656505 KSA655633:KSA656505 LBW655633:LBW656505 LLS655633:LLS656505 LVO655633:LVO656505 MFK655633:MFK656505 MPG655633:MPG656505 MZC655633:MZC656505 NIY655633:NIY656505 NSU655633:NSU656505 OCQ655633:OCQ656505 OMM655633:OMM656505 OWI655633:OWI656505 PGE655633:PGE656505 PQA655633:PQA656505 PZW655633:PZW656505 QJS655633:QJS656505 QTO655633:QTO656505 RDK655633:RDK656505 RNG655633:RNG656505 RXC655633:RXC656505 SGY655633:SGY656505 SQU655633:SQU656505 TAQ655633:TAQ656505 TKM655633:TKM656505 TUI655633:TUI656505 UEE655633:UEE656505 UOA655633:UOA656505 UXW655633:UXW656505 VHS655633:VHS656505 VRO655633:VRO656505 WBK655633:WBK656505 WLG655633:WLG656505 WVC655633:WVC656505 K721175:K722047 IQ721169:IQ722041 SM721169:SM722041 ACI721169:ACI722041 AME721169:AME722041 AWA721169:AWA722041 BFW721169:BFW722041 BPS721169:BPS722041 BZO721169:BZO722041 CJK721169:CJK722041 CTG721169:CTG722041 DDC721169:DDC722041 DMY721169:DMY722041 DWU721169:DWU722041 EGQ721169:EGQ722041 EQM721169:EQM722041 FAI721169:FAI722041 FKE721169:FKE722041 FUA721169:FUA722041 GDW721169:GDW722041 GNS721169:GNS722041 GXO721169:GXO722041 HHK721169:HHK722041 HRG721169:HRG722041 IBC721169:IBC722041 IKY721169:IKY722041 IUU721169:IUU722041 JEQ721169:JEQ722041 JOM721169:JOM722041 JYI721169:JYI722041 KIE721169:KIE722041 KSA721169:KSA722041 LBW721169:LBW722041 LLS721169:LLS722041 LVO721169:LVO722041 MFK721169:MFK722041 MPG721169:MPG722041 MZC721169:MZC722041 NIY721169:NIY722041 NSU721169:NSU722041 OCQ721169:OCQ722041 OMM721169:OMM722041 OWI721169:OWI722041 PGE721169:PGE722041 PQA721169:PQA722041 PZW721169:PZW722041 QJS721169:QJS722041 QTO721169:QTO722041 RDK721169:RDK722041 RNG721169:RNG722041 RXC721169:RXC722041 SGY721169:SGY722041 SQU721169:SQU722041 TAQ721169:TAQ722041 TKM721169:TKM722041 TUI721169:TUI722041 UEE721169:UEE722041 UOA721169:UOA722041 UXW721169:UXW722041 VHS721169:VHS722041 VRO721169:VRO722041 WBK721169:WBK722041 WLG721169:WLG722041 WVC721169:WVC722041 K786711:K787583 IQ786705:IQ787577 SM786705:SM787577 ACI786705:ACI787577 AME786705:AME787577 AWA786705:AWA787577 BFW786705:BFW787577 BPS786705:BPS787577 BZO786705:BZO787577 CJK786705:CJK787577 CTG786705:CTG787577 DDC786705:DDC787577 DMY786705:DMY787577 DWU786705:DWU787577 EGQ786705:EGQ787577 EQM786705:EQM787577 FAI786705:FAI787577 FKE786705:FKE787577 FUA786705:FUA787577 GDW786705:GDW787577 GNS786705:GNS787577 GXO786705:GXO787577 HHK786705:HHK787577 HRG786705:HRG787577 IBC786705:IBC787577 IKY786705:IKY787577 IUU786705:IUU787577 JEQ786705:JEQ787577 JOM786705:JOM787577 JYI786705:JYI787577 KIE786705:KIE787577 KSA786705:KSA787577 LBW786705:LBW787577 LLS786705:LLS787577 LVO786705:LVO787577 MFK786705:MFK787577 MPG786705:MPG787577 MZC786705:MZC787577 NIY786705:NIY787577 NSU786705:NSU787577 OCQ786705:OCQ787577 OMM786705:OMM787577 OWI786705:OWI787577 PGE786705:PGE787577 PQA786705:PQA787577 PZW786705:PZW787577 QJS786705:QJS787577 QTO786705:QTO787577 RDK786705:RDK787577 RNG786705:RNG787577 RXC786705:RXC787577 SGY786705:SGY787577 SQU786705:SQU787577 TAQ786705:TAQ787577 TKM786705:TKM787577 TUI786705:TUI787577 UEE786705:UEE787577 UOA786705:UOA787577 UXW786705:UXW787577 VHS786705:VHS787577 VRO786705:VRO787577 WBK786705:WBK787577 WLG786705:WLG787577 WVC786705:WVC787577 K852247:K853119 IQ852241:IQ853113 SM852241:SM853113 ACI852241:ACI853113 AME852241:AME853113 AWA852241:AWA853113 BFW852241:BFW853113 BPS852241:BPS853113 BZO852241:BZO853113 CJK852241:CJK853113 CTG852241:CTG853113 DDC852241:DDC853113 DMY852241:DMY853113 DWU852241:DWU853113 EGQ852241:EGQ853113 EQM852241:EQM853113 FAI852241:FAI853113 FKE852241:FKE853113 FUA852241:FUA853113 GDW852241:GDW853113 GNS852241:GNS853113 GXO852241:GXO853113 HHK852241:HHK853113 HRG852241:HRG853113 IBC852241:IBC853113 IKY852241:IKY853113 IUU852241:IUU853113 JEQ852241:JEQ853113 JOM852241:JOM853113 JYI852241:JYI853113 KIE852241:KIE853113 KSA852241:KSA853113 LBW852241:LBW853113 LLS852241:LLS853113 LVO852241:LVO853113 MFK852241:MFK853113 MPG852241:MPG853113 MZC852241:MZC853113 NIY852241:NIY853113 NSU852241:NSU853113 OCQ852241:OCQ853113 OMM852241:OMM853113 OWI852241:OWI853113 PGE852241:PGE853113 PQA852241:PQA853113 PZW852241:PZW853113 QJS852241:QJS853113 QTO852241:QTO853113 RDK852241:RDK853113 RNG852241:RNG853113 RXC852241:RXC853113 SGY852241:SGY853113 SQU852241:SQU853113 TAQ852241:TAQ853113 TKM852241:TKM853113 TUI852241:TUI853113 UEE852241:UEE853113 UOA852241:UOA853113 UXW852241:UXW853113 VHS852241:VHS853113 VRO852241:VRO853113 WBK852241:WBK853113 WLG852241:WLG853113 WVC852241:WVC853113 K917783:K918655 IQ917777:IQ918649 SM917777:SM918649 ACI917777:ACI918649 AME917777:AME918649 AWA917777:AWA918649 BFW917777:BFW918649 BPS917777:BPS918649 BZO917777:BZO918649 CJK917777:CJK918649 CTG917777:CTG918649 DDC917777:DDC918649 DMY917777:DMY918649 DWU917777:DWU918649 EGQ917777:EGQ918649 EQM917777:EQM918649 FAI917777:FAI918649 FKE917777:FKE918649 FUA917777:FUA918649 GDW917777:GDW918649 GNS917777:GNS918649 GXO917777:GXO918649 HHK917777:HHK918649 HRG917777:HRG918649 IBC917777:IBC918649 IKY917777:IKY918649 IUU917777:IUU918649 JEQ917777:JEQ918649 JOM917777:JOM918649 JYI917777:JYI918649 KIE917777:KIE918649 KSA917777:KSA918649 LBW917777:LBW918649 LLS917777:LLS918649 LVO917777:LVO918649 MFK917777:MFK918649 MPG917777:MPG918649 MZC917777:MZC918649 NIY917777:NIY918649 NSU917777:NSU918649 OCQ917777:OCQ918649 OMM917777:OMM918649 OWI917777:OWI918649 PGE917777:PGE918649 PQA917777:PQA918649 PZW917777:PZW918649 QJS917777:QJS918649 QTO917777:QTO918649 RDK917777:RDK918649 RNG917777:RNG918649 RXC917777:RXC918649 SGY917777:SGY918649 SQU917777:SQU918649 TAQ917777:TAQ918649 TKM917777:TKM918649 TUI917777:TUI918649 UEE917777:UEE918649 UOA917777:UOA918649 UXW917777:UXW918649 VHS917777:VHS918649 VRO917777:VRO918649 WBK917777:WBK918649 WLG917777:WLG918649 WVC917777:WVC918649 K983319:K984191 IQ983313:IQ984185 SM983313:SM984185 ACI983313:ACI984185 AME983313:AME984185 AWA983313:AWA984185 BFW983313:BFW984185 BPS983313:BPS984185 BZO983313:BZO984185 CJK983313:CJK984185 CTG983313:CTG984185 DDC983313:DDC984185 DMY983313:DMY984185 DWU983313:DWU984185 EGQ983313:EGQ984185 EQM983313:EQM984185 FAI983313:FAI984185 FKE983313:FKE984185 FUA983313:FUA984185 GDW983313:GDW984185 GNS983313:GNS984185 GXO983313:GXO984185 HHK983313:HHK984185 HRG983313:HRG984185 IBC983313:IBC984185 IKY983313:IKY984185 IUU983313:IUU984185 JEQ983313:JEQ984185 JOM983313:JOM984185 JYI983313:JYI984185 KIE983313:KIE984185 KSA983313:KSA984185 LBW983313:LBW984185 LLS983313:LLS984185 LVO983313:LVO984185 MFK983313:MFK984185 MPG983313:MPG984185 MZC983313:MZC984185 NIY983313:NIY984185 NSU983313:NSU984185 OCQ983313:OCQ984185 OMM983313:OMM984185 OWI983313:OWI984185 PGE983313:PGE984185 PQA983313:PQA984185 PZW983313:PZW984185 QJS983313:QJS984185 QTO983313:QTO984185 RDK983313:RDK984185 RNG983313:RNG984185 RXC983313:RXC984185 SGY983313:SGY984185 SQU983313:SQU984185 TAQ983313:TAQ984185 TKM983313:TKM984185 TUI983313:TUI984185 UEE983313:UEE984185 UOA983313:UOA984185 UXW983313:UXW984185 VHS983313:VHS984185 VRO983313:VRO984185 WBK983313:WBK984185 WLG983313:WLG984185 WVC983313:WVC984185 K315:K316 ACI23 AME23 AWA23 BFW23 BPS23 BZO23 CJK23 CTG23 DDC23 DMY23 DWU23 EGQ23 EQM23 FAI23 FKE23 FUA23 GDW23 GNS23 GXO23 HHK23 HRG23 IBC23 IKY23 IUU23 JEQ23 JOM23 JYI23 KIE23 KSA23 LBW23 LLS23 LVO23 MFK23 MPG23 MZC23 NIY23 NSU23 OCQ23 OMM23 OWI23 PGE23 PQA23 PZW23 QJS23 QTO23 RDK23 RNG23 RXC23 SGY23 SQU23 TAQ23 TKM23 TUI23 UEE23 UOA23 UXW23 VHS23 VRO23 WBK23 WLG23 WVC23 IQ23 SM23 DAI282 AME162 AWA162 BFW162 BPS162 BZO162 CJK162 CTG162 DDC162 DMY162 DWU162 EGQ162 EQM162 FAI162 FKE162 FUA162 GDW162 GNS162 GXO162 HHK162 HRG162 IBC162 IKY162 IUU162 JEQ162 JOM162 JYI162 KIE162 KSA162 LBW162 LLS162 LVO162 MFK162 MPG162 MZC162 NIY162 NSU162 OCQ162 OMM162 OWI162 PGE162 PQA162 PZW162 QJS162 QTO162 RDK162 RNG162 RXC162 SGY162 SQU162 TAQ162 TKM162 TUI162 UEE162 UOA162 UXW162 VHS162 VRO162 WBK162 WLG162 WVC162 IQ162 H161 SM162 ACF161 SJ161 IN161 WUZ161 WLD161 WBH161 VRL161 VHP161 UXT161 UNX161 UEB161 TUF161 TKJ161 TAN161 SQR161 SGV161 RWZ161 RND161 RDH161 QTL161 QJP161 PZT161 PPX161 PGB161 OWF161 OMJ161 OCN161 NSR161 NIV161 MYZ161 MPD161 MFH161 LVL161 LLP161 LBT161 KRX161 KIB161 JYF161 JOJ161 JEN161 IUR161 IKV161 IAZ161 HRD161 HHH161 GXL161 GNP161 GDT161 FTX161 FKB161 FAF161 EQJ161 EGN161 DWR161 DMV161 DCZ161 CTD161 CJH161 BZL161 BPP161 BFT161 AVX161 AMB161 ACI162 AWC355:AWC356 K231:K233 K259:K262 DBW336 DVO281 WLA276 WBE276 VRI276 VHM276 UXQ276 UNU276 UDY276 TUC276 TKG276 TAK276 SQO276 SGS276 RWW276 RNA276 RDE276 QTI276 QJM276 PZQ276 PPU276 PFY276 OWC276 OMG276 OCK276 NSO276 NIS276 MYW276 MPA276 MFE276 LVI276 LLM276 LBQ276 KRU276 KHY276 JYC276 JOG276 JEK276 IUO276 IKS276 IAW276 HRA276 HHE276 GXI276 GNM276 GDQ276 FTU276 FJY276 FAC276 EQG276 EGK276 DWO276 DMS276 DCW276 CTA276 CJE276 BZI276 BPM276 BFQ276 AVU276 ALY276 ACC276 SG276 IK276 WUW276 L355:L356 AMG355:AMG356 ACK355:ACK356 SO355:SO356 IS355:IS356 WVE355:WVE356 WLI355:WLI356 WBM355:WBM356 VRQ355:VRQ356 VHU355:VHU356 UXY355:UXY356 UOC355:UOC356 UEG355:UEG356 TUK355:TUK356 TKO355:TKO356 TAS355:TAS356 SQW355:SQW356 SHA355:SHA356 RXE355:RXE356 RNI355:RNI356 RDM355:RDM356 QTQ355:QTQ356 QJU355:QJU356 PZY355:PZY356 PQC355:PQC356 PGG355:PGG356 OWK355:OWK356 OMO355:OMO356 OCS355:OCS356 NSW355:NSW356 NJA355:NJA356 MZE355:MZE356 MPI355:MPI356 MFM355:MFM356 LVQ355:LVQ356 LLU355:LLU356 LBY355:LBY356 KSC355:KSC356 KIG355:KIG356 JYK355:JYK356 JOO355:JOO356 JES355:JES356 IUW355:IUW356 ILA355:ILA356 IBE355:IBE356 HRI355:HRI356 HHM355:HHM356 GXQ355:GXQ356 GNU355:GNU356 GDY355:GDY356 FUC355:FUC356 FKG355:FKG356 FAK355:FAK356 EQO355:EQO356 EGS355:EGS356 DWW355:DWW356 DNA355:DNA356 DDE355:DDE356 CTI355:CTI356 CJM355:CJM356 BZQ355:BZQ356 BPU355:BPU356 BFY355:BFY356 EGV267:EGV268 EQR267:EQR268 FAN267:FAN268 FKJ267:FKJ268 FUF267:FUF268 GEB267:GEB268 GNX267:GNX268 GXT267:GXT268 HHP267:HHP268 HRL267:HRL268 IBH267:IBH268 ILD267:ILD268 IUZ267:IUZ268 JEV267:JEV268 JOR267:JOR268 JYN267:JYN268 KIJ267:KIJ268 KSF267:KSF268 LCB267:LCB268 LLX267:LLX268 LVT267:LVT268 MFP267:MFP268 MPL267:MPL268 MZH267:MZH268 NJD267:NJD268 NSZ267:NSZ268 OCV267:OCV268 OMR267:OMR268 OWN267:OWN268 PGJ267:PGJ268 PQF267:PQF268 QAB267:QAB268 QJX267:QJX268 QTT267:QTT268 RDP267:RDP268 RNL267:RNL268 RXH267:RXH268 SHD267:SHD268 SQZ267:SQZ268 TAV267:TAV268 TKR267:TKR268 TUN267:TUN268 UEJ267:UEJ268 UOF267:UOF268 UYB267:UYB268 VHX267:VHX268 VRT267:VRT268 WBP267:WBP268 WLL267:WLL268 WVH267:WVH268 IV267:IV268 SR267:SR268 ACN267:ACN268 AMJ267:AMJ268 AWF267:AWF268 BGB267:BGB268 BPX267:BPX268 BZT267:BZT268 CJP267:CJP268 CTL267:CTL268 DDH267:DDH268 DND267:DND268 DWZ267:DWZ268 DAF295 EFK281 EPG281 EZC281 FIY281 FSU281 GCQ281 GMM281 GWI281 HGE281 HQA281 HZW281 IJS281 ITO281 JDK281 JNG281 JXC281 KGY281 KQU281 LAQ281 LKM281 LUI281 MEE281 MOA281 MXW281 NHS281 NRO281 OBK281 OLG281 OVC281 PEY281 POU281 PYQ281 QIM281 QSI281 RCE281 RMA281 RVW281 SFS281 SPO281 SZK281 TJG281 TTC281 UCY281 UMU281 UWQ281 VGM281 VQI281 WAE281 WKA281 WTW281 HK281 RG281 ABC281 AKY281 AUU281 BEQ281 BOM281 BYI281 CIE281 CSA281 DBW281 K23:K39 DLS281 DKE282 DUA282 EDW282 ENS282 EXO282 FHK282 FRG282 GBC282 GKY282 GUU282 HEQ282 HOM282 HYI282 IIE282 ISA282 JBW282 JLS282 JVO282 KFK282 KPG282 KZC282 LIY282 LSU282 MCQ282 MMM282 MWI282 NGE282 NQA282 NZW282 OJS282 OTO282 PDK282 PNG282 PXC282 QGY282 QQU282 RAQ282 RKM282 RUI282 SEE282 SOA282 SXW282 THS282 TRO282 UBK282 ULG282 UVC282 VEY282 VOU282 VYQ282 WIM282 WSI282 FW282 PS282 ZO282 AJK282 ATG282 BDC282 BMY282 BWU282 CGQ282 CQM282 K278:K279 K295:K297 DKB295 DTX295 EDT295 ENP295 EXL295 FHH295 FRD295 GAZ295 GKV295 GUR295 HEN295 HOJ295 HYF295 IIB295 IRX295 JBT295 JLP295 JVL295 KFH295 KPD295 KYZ295 LIV295 LSR295 MCN295 MMJ295 MWF295 NGB295 NPX295 NZT295 OJP295 OTL295 PDH295 PND295 PWZ295 QGV295 QQR295 RAN295 RKJ295 RUF295 SEB295 SNX295 SXT295 THP295 TRL295 UBH295 ULD295 UUZ295 VEV295 VOR295 VYN295 WIJ295 WSF295 FT295 PP295 ZL295 AJH295 ATD295 BCZ295 BMV295 BWR295 CGN295 CQJ295 DLS319:DLS320 K210:K220 K162:K168 K204 JG204 TC204 ACY204 AMU204 AWQ204 BGM204 BQI204 CAE204 CKA204 CTW204 DDS204 DNO204 DXK204 EHG204 ERC204 FAY204 FKU204 FUQ204 GEM204 GOI204 GYE204 HIA204 HRW204 IBS204 ILO204 IVK204 JFG204 JPC204 JYY204 KIU204 KSQ204 LCM204 LMI204 LWE204 MGA204 MPW204 MZS204 NJO204 NTK204 ODG204 ONC204 OWY204 PGU204 PQQ204 QAM204 QKI204 QUE204 REA204 RNW204 RXS204 SHO204 SRK204 TBG204 TLC204 TUY204 UEU204 UOQ204 UYM204 VII204 VSE204 WCA204 WLW204 WVS204 DVO319:DVO320 EFK319:EFK320 EPG319:EPG320 EZC319:EZC320 FIY319:FIY320 FSU319:FSU320 GCQ319:GCQ320 GMM319:GMM320 GWI319:GWI320 HGE319:HGE320 HQA319:HQA320 HZW319:HZW320 IJS319:IJS320 ITO319:ITO320 JDK319:JDK320 JNG319:JNG320 JXC319:JXC320 KGY319:KGY320 KQU319:KQU320 LAQ319:LAQ320 LKM319:LKM320 LUI319:LUI320 MEE319:MEE320 MOA319:MOA320 MXW319:MXW320 NHS319:NHS320 NRO319:NRO320 OBK319:OBK320 OLG319:OLG320 OVC319:OVC320 PEY319:PEY320 POU319:POU320 PYQ319:PYQ320 QIM319:QIM320 QSI319:QSI320 RCE319:RCE320 RMA319:RMA320 RVW319:RVW320 SFS319:SFS320 SPO319:SPO320 SZK319:SZK320 TJG319:TJG320 TTC319:TTC320 UCY319:UCY320 UMU319:UMU320 UWQ319:UWQ320 VGM319:VGM320 VQI319:VQI320 WAE319:WAE320 WKA319:WKA320 WTW319:WTW320 HK319:HK320 RG319:RG320 ABC319:ABC320 AKY319:AKY320 AUU319:AUU320 BEQ319:BEQ320 BOM319:BOM320 BYI319:BYI320 CIE319:CIE320 CSA319:CSA320 DLS336 K333 DVO336 EFK336 EPG336 EZC336 FIY336 FSU336 GCQ336 GMM336 GWI336 HGE336 HQA336 HZW336 IJS336 ITO336 JDK336 JNG336 JXC336 KGY336 KQU336 LAQ336 LKM336 LUI336 MEE336 MOA336 MXW336 NHS336 NRO336 OBK336 OLG336 OVC336 PEY336 POU336 PYQ336 QIM336 QSI336 RCE336 RMA336 RVW336 SFS336 SPO336 SZK336 TJG336 TTC336 UCY336 UMU336 UWQ336 VGM336 VQI336 WAE336 WKA336 WTW336 HK336 RG336 ABC336 AKY336 AUU336 BEQ336 BOM336 BYI336 CIE336 CSA336 DBW319:DBW320 VRO358:VRO1145 WBK358:WBK1145 WLG358:WLG1145 WVC358:WVC1145 IQ358:IQ1145 SM358:SM1145 ACI358:ACI1145 AME358:AME1145 AWA358:AWA1145 BFW358:BFW1145 BPS358:BPS1145 BZO358:BZO1145 CJK358:CJK1145 CTG358:CTG1145 DDC358:DDC1145 DMY358:DMY1145 DWU358:DWU1145 EGQ358:EGQ1145 EQM358:EQM1145 FAI358:FAI1145 FKE358:FKE1145 FUA358:FUA1145 GDW358:GDW1145 GNS358:GNS1145 GXO358:GXO1145 HHK358:HHK1145 HRG358:HRG1145 IBC358:IBC1145 IKY358:IKY1145 IUU358:IUU1145 JEQ358:JEQ1145 JOM358:JOM1145 JYI358:JYI1145 KIE358:KIE1145 KSA358:KSA1145 LBW358:LBW1145 LLS358:LLS1145 LVO358:LVO1145 MFK358:MFK1145 MPG358:MPG1145 MZC358:MZC1145 NIY358:NIY1145 NSU358:NSU1145 OCQ358:OCQ1145 OMM358:OMM1145 OWI358:OWI1145 PGE358:PGE1145 PQA358:PQA1145 PZW358:PZW1145 QJS358:QJS1145 QTO358:QTO1145 RDK358:RDK1145 RNG358:RNG1145 RXC358:RXC1145 SGY358:SGY1145 SQU358:SQU1145 TAQ358:TAQ1145 TKM358:TKM1145 TUI358:TUI1145 UEE358:UEE1145 UOA358:UOA1145 UXW358:UXW1145 VHS358:VHS1145 K353:K354 K359:K1151">
      <formula1>Приоритет_закупок</formula1>
    </dataValidation>
    <dataValidation type="list" allowBlank="1" showInputMessage="1" showErrorMessage="1" sqref="WVA983313:WVA984185 I65815:I66687 IO65809:IO66681 SK65809:SK66681 ACG65809:ACG66681 AMC65809:AMC66681 AVY65809:AVY66681 BFU65809:BFU66681 BPQ65809:BPQ66681 BZM65809:BZM66681 CJI65809:CJI66681 CTE65809:CTE66681 DDA65809:DDA66681 DMW65809:DMW66681 DWS65809:DWS66681 EGO65809:EGO66681 EQK65809:EQK66681 FAG65809:FAG66681 FKC65809:FKC66681 FTY65809:FTY66681 GDU65809:GDU66681 GNQ65809:GNQ66681 GXM65809:GXM66681 HHI65809:HHI66681 HRE65809:HRE66681 IBA65809:IBA66681 IKW65809:IKW66681 IUS65809:IUS66681 JEO65809:JEO66681 JOK65809:JOK66681 JYG65809:JYG66681 KIC65809:KIC66681 KRY65809:KRY66681 LBU65809:LBU66681 LLQ65809:LLQ66681 LVM65809:LVM66681 MFI65809:MFI66681 MPE65809:MPE66681 MZA65809:MZA66681 NIW65809:NIW66681 NSS65809:NSS66681 OCO65809:OCO66681 OMK65809:OMK66681 OWG65809:OWG66681 PGC65809:PGC66681 PPY65809:PPY66681 PZU65809:PZU66681 QJQ65809:QJQ66681 QTM65809:QTM66681 RDI65809:RDI66681 RNE65809:RNE66681 RXA65809:RXA66681 SGW65809:SGW66681 SQS65809:SQS66681 TAO65809:TAO66681 TKK65809:TKK66681 TUG65809:TUG66681 UEC65809:UEC66681 UNY65809:UNY66681 UXU65809:UXU66681 VHQ65809:VHQ66681 VRM65809:VRM66681 WBI65809:WBI66681 WLE65809:WLE66681 WVA65809:WVA66681 I131351:I132223 IO131345:IO132217 SK131345:SK132217 ACG131345:ACG132217 AMC131345:AMC132217 AVY131345:AVY132217 BFU131345:BFU132217 BPQ131345:BPQ132217 BZM131345:BZM132217 CJI131345:CJI132217 CTE131345:CTE132217 DDA131345:DDA132217 DMW131345:DMW132217 DWS131345:DWS132217 EGO131345:EGO132217 EQK131345:EQK132217 FAG131345:FAG132217 FKC131345:FKC132217 FTY131345:FTY132217 GDU131345:GDU132217 GNQ131345:GNQ132217 GXM131345:GXM132217 HHI131345:HHI132217 HRE131345:HRE132217 IBA131345:IBA132217 IKW131345:IKW132217 IUS131345:IUS132217 JEO131345:JEO132217 JOK131345:JOK132217 JYG131345:JYG132217 KIC131345:KIC132217 KRY131345:KRY132217 LBU131345:LBU132217 LLQ131345:LLQ132217 LVM131345:LVM132217 MFI131345:MFI132217 MPE131345:MPE132217 MZA131345:MZA132217 NIW131345:NIW132217 NSS131345:NSS132217 OCO131345:OCO132217 OMK131345:OMK132217 OWG131345:OWG132217 PGC131345:PGC132217 PPY131345:PPY132217 PZU131345:PZU132217 QJQ131345:QJQ132217 QTM131345:QTM132217 RDI131345:RDI132217 RNE131345:RNE132217 RXA131345:RXA132217 SGW131345:SGW132217 SQS131345:SQS132217 TAO131345:TAO132217 TKK131345:TKK132217 TUG131345:TUG132217 UEC131345:UEC132217 UNY131345:UNY132217 UXU131345:UXU132217 VHQ131345:VHQ132217 VRM131345:VRM132217 WBI131345:WBI132217 WLE131345:WLE132217 WVA131345:WVA132217 I196887:I197759 IO196881:IO197753 SK196881:SK197753 ACG196881:ACG197753 AMC196881:AMC197753 AVY196881:AVY197753 BFU196881:BFU197753 BPQ196881:BPQ197753 BZM196881:BZM197753 CJI196881:CJI197753 CTE196881:CTE197753 DDA196881:DDA197753 DMW196881:DMW197753 DWS196881:DWS197753 EGO196881:EGO197753 EQK196881:EQK197753 FAG196881:FAG197753 FKC196881:FKC197753 FTY196881:FTY197753 GDU196881:GDU197753 GNQ196881:GNQ197753 GXM196881:GXM197753 HHI196881:HHI197753 HRE196881:HRE197753 IBA196881:IBA197753 IKW196881:IKW197753 IUS196881:IUS197753 JEO196881:JEO197753 JOK196881:JOK197753 JYG196881:JYG197753 KIC196881:KIC197753 KRY196881:KRY197753 LBU196881:LBU197753 LLQ196881:LLQ197753 LVM196881:LVM197753 MFI196881:MFI197753 MPE196881:MPE197753 MZA196881:MZA197753 NIW196881:NIW197753 NSS196881:NSS197753 OCO196881:OCO197753 OMK196881:OMK197753 OWG196881:OWG197753 PGC196881:PGC197753 PPY196881:PPY197753 PZU196881:PZU197753 QJQ196881:QJQ197753 QTM196881:QTM197753 RDI196881:RDI197753 RNE196881:RNE197753 RXA196881:RXA197753 SGW196881:SGW197753 SQS196881:SQS197753 TAO196881:TAO197753 TKK196881:TKK197753 TUG196881:TUG197753 UEC196881:UEC197753 UNY196881:UNY197753 UXU196881:UXU197753 VHQ196881:VHQ197753 VRM196881:VRM197753 WBI196881:WBI197753 WLE196881:WLE197753 WVA196881:WVA197753 I262423:I263295 IO262417:IO263289 SK262417:SK263289 ACG262417:ACG263289 AMC262417:AMC263289 AVY262417:AVY263289 BFU262417:BFU263289 BPQ262417:BPQ263289 BZM262417:BZM263289 CJI262417:CJI263289 CTE262417:CTE263289 DDA262417:DDA263289 DMW262417:DMW263289 DWS262417:DWS263289 EGO262417:EGO263289 EQK262417:EQK263289 FAG262417:FAG263289 FKC262417:FKC263289 FTY262417:FTY263289 GDU262417:GDU263289 GNQ262417:GNQ263289 GXM262417:GXM263289 HHI262417:HHI263289 HRE262417:HRE263289 IBA262417:IBA263289 IKW262417:IKW263289 IUS262417:IUS263289 JEO262417:JEO263289 JOK262417:JOK263289 JYG262417:JYG263289 KIC262417:KIC263289 KRY262417:KRY263289 LBU262417:LBU263289 LLQ262417:LLQ263289 LVM262417:LVM263289 MFI262417:MFI263289 MPE262417:MPE263289 MZA262417:MZA263289 NIW262417:NIW263289 NSS262417:NSS263289 OCO262417:OCO263289 OMK262417:OMK263289 OWG262417:OWG263289 PGC262417:PGC263289 PPY262417:PPY263289 PZU262417:PZU263289 QJQ262417:QJQ263289 QTM262417:QTM263289 RDI262417:RDI263289 RNE262417:RNE263289 RXA262417:RXA263289 SGW262417:SGW263289 SQS262417:SQS263289 TAO262417:TAO263289 TKK262417:TKK263289 TUG262417:TUG263289 UEC262417:UEC263289 UNY262417:UNY263289 UXU262417:UXU263289 VHQ262417:VHQ263289 VRM262417:VRM263289 WBI262417:WBI263289 WLE262417:WLE263289 WVA262417:WVA263289 I327959:I328831 IO327953:IO328825 SK327953:SK328825 ACG327953:ACG328825 AMC327953:AMC328825 AVY327953:AVY328825 BFU327953:BFU328825 BPQ327953:BPQ328825 BZM327953:BZM328825 CJI327953:CJI328825 CTE327953:CTE328825 DDA327953:DDA328825 DMW327953:DMW328825 DWS327953:DWS328825 EGO327953:EGO328825 EQK327953:EQK328825 FAG327953:FAG328825 FKC327953:FKC328825 FTY327953:FTY328825 GDU327953:GDU328825 GNQ327953:GNQ328825 GXM327953:GXM328825 HHI327953:HHI328825 HRE327953:HRE328825 IBA327953:IBA328825 IKW327953:IKW328825 IUS327953:IUS328825 JEO327953:JEO328825 JOK327953:JOK328825 JYG327953:JYG328825 KIC327953:KIC328825 KRY327953:KRY328825 LBU327953:LBU328825 LLQ327953:LLQ328825 LVM327953:LVM328825 MFI327953:MFI328825 MPE327953:MPE328825 MZA327953:MZA328825 NIW327953:NIW328825 NSS327953:NSS328825 OCO327953:OCO328825 OMK327953:OMK328825 OWG327953:OWG328825 PGC327953:PGC328825 PPY327953:PPY328825 PZU327953:PZU328825 QJQ327953:QJQ328825 QTM327953:QTM328825 RDI327953:RDI328825 RNE327953:RNE328825 RXA327953:RXA328825 SGW327953:SGW328825 SQS327953:SQS328825 TAO327953:TAO328825 TKK327953:TKK328825 TUG327953:TUG328825 UEC327953:UEC328825 UNY327953:UNY328825 UXU327953:UXU328825 VHQ327953:VHQ328825 VRM327953:VRM328825 WBI327953:WBI328825 WLE327953:WLE328825 WVA327953:WVA328825 I393495:I394367 IO393489:IO394361 SK393489:SK394361 ACG393489:ACG394361 AMC393489:AMC394361 AVY393489:AVY394361 BFU393489:BFU394361 BPQ393489:BPQ394361 BZM393489:BZM394361 CJI393489:CJI394361 CTE393489:CTE394361 DDA393489:DDA394361 DMW393489:DMW394361 DWS393489:DWS394361 EGO393489:EGO394361 EQK393489:EQK394361 FAG393489:FAG394361 FKC393489:FKC394361 FTY393489:FTY394361 GDU393489:GDU394361 GNQ393489:GNQ394361 GXM393489:GXM394361 HHI393489:HHI394361 HRE393489:HRE394361 IBA393489:IBA394361 IKW393489:IKW394361 IUS393489:IUS394361 JEO393489:JEO394361 JOK393489:JOK394361 JYG393489:JYG394361 KIC393489:KIC394361 KRY393489:KRY394361 LBU393489:LBU394361 LLQ393489:LLQ394361 LVM393489:LVM394361 MFI393489:MFI394361 MPE393489:MPE394361 MZA393489:MZA394361 NIW393489:NIW394361 NSS393489:NSS394361 OCO393489:OCO394361 OMK393489:OMK394361 OWG393489:OWG394361 PGC393489:PGC394361 PPY393489:PPY394361 PZU393489:PZU394361 QJQ393489:QJQ394361 QTM393489:QTM394361 RDI393489:RDI394361 RNE393489:RNE394361 RXA393489:RXA394361 SGW393489:SGW394361 SQS393489:SQS394361 TAO393489:TAO394361 TKK393489:TKK394361 TUG393489:TUG394361 UEC393489:UEC394361 UNY393489:UNY394361 UXU393489:UXU394361 VHQ393489:VHQ394361 VRM393489:VRM394361 WBI393489:WBI394361 WLE393489:WLE394361 WVA393489:WVA394361 I459031:I459903 IO459025:IO459897 SK459025:SK459897 ACG459025:ACG459897 AMC459025:AMC459897 AVY459025:AVY459897 BFU459025:BFU459897 BPQ459025:BPQ459897 BZM459025:BZM459897 CJI459025:CJI459897 CTE459025:CTE459897 DDA459025:DDA459897 DMW459025:DMW459897 DWS459025:DWS459897 EGO459025:EGO459897 EQK459025:EQK459897 FAG459025:FAG459897 FKC459025:FKC459897 FTY459025:FTY459897 GDU459025:GDU459897 GNQ459025:GNQ459897 GXM459025:GXM459897 HHI459025:HHI459897 HRE459025:HRE459897 IBA459025:IBA459897 IKW459025:IKW459897 IUS459025:IUS459897 JEO459025:JEO459897 JOK459025:JOK459897 JYG459025:JYG459897 KIC459025:KIC459897 KRY459025:KRY459897 LBU459025:LBU459897 LLQ459025:LLQ459897 LVM459025:LVM459897 MFI459025:MFI459897 MPE459025:MPE459897 MZA459025:MZA459897 NIW459025:NIW459897 NSS459025:NSS459897 OCO459025:OCO459897 OMK459025:OMK459897 OWG459025:OWG459897 PGC459025:PGC459897 PPY459025:PPY459897 PZU459025:PZU459897 QJQ459025:QJQ459897 QTM459025:QTM459897 RDI459025:RDI459897 RNE459025:RNE459897 RXA459025:RXA459897 SGW459025:SGW459897 SQS459025:SQS459897 TAO459025:TAO459897 TKK459025:TKK459897 TUG459025:TUG459897 UEC459025:UEC459897 UNY459025:UNY459897 UXU459025:UXU459897 VHQ459025:VHQ459897 VRM459025:VRM459897 WBI459025:WBI459897 WLE459025:WLE459897 WVA459025:WVA459897 I524567:I525439 IO524561:IO525433 SK524561:SK525433 ACG524561:ACG525433 AMC524561:AMC525433 AVY524561:AVY525433 BFU524561:BFU525433 BPQ524561:BPQ525433 BZM524561:BZM525433 CJI524561:CJI525433 CTE524561:CTE525433 DDA524561:DDA525433 DMW524561:DMW525433 DWS524561:DWS525433 EGO524561:EGO525433 EQK524561:EQK525433 FAG524561:FAG525433 FKC524561:FKC525433 FTY524561:FTY525433 GDU524561:GDU525433 GNQ524561:GNQ525433 GXM524561:GXM525433 HHI524561:HHI525433 HRE524561:HRE525433 IBA524561:IBA525433 IKW524561:IKW525433 IUS524561:IUS525433 JEO524561:JEO525433 JOK524561:JOK525433 JYG524561:JYG525433 KIC524561:KIC525433 KRY524561:KRY525433 LBU524561:LBU525433 LLQ524561:LLQ525433 LVM524561:LVM525433 MFI524561:MFI525433 MPE524561:MPE525433 MZA524561:MZA525433 NIW524561:NIW525433 NSS524561:NSS525433 OCO524561:OCO525433 OMK524561:OMK525433 OWG524561:OWG525433 PGC524561:PGC525433 PPY524561:PPY525433 PZU524561:PZU525433 QJQ524561:QJQ525433 QTM524561:QTM525433 RDI524561:RDI525433 RNE524561:RNE525433 RXA524561:RXA525433 SGW524561:SGW525433 SQS524561:SQS525433 TAO524561:TAO525433 TKK524561:TKK525433 TUG524561:TUG525433 UEC524561:UEC525433 UNY524561:UNY525433 UXU524561:UXU525433 VHQ524561:VHQ525433 VRM524561:VRM525433 WBI524561:WBI525433 WLE524561:WLE525433 WVA524561:WVA525433 I590103:I590975 IO590097:IO590969 SK590097:SK590969 ACG590097:ACG590969 AMC590097:AMC590969 AVY590097:AVY590969 BFU590097:BFU590969 BPQ590097:BPQ590969 BZM590097:BZM590969 CJI590097:CJI590969 CTE590097:CTE590969 DDA590097:DDA590969 DMW590097:DMW590969 DWS590097:DWS590969 EGO590097:EGO590969 EQK590097:EQK590969 FAG590097:FAG590969 FKC590097:FKC590969 FTY590097:FTY590969 GDU590097:GDU590969 GNQ590097:GNQ590969 GXM590097:GXM590969 HHI590097:HHI590969 HRE590097:HRE590969 IBA590097:IBA590969 IKW590097:IKW590969 IUS590097:IUS590969 JEO590097:JEO590969 JOK590097:JOK590969 JYG590097:JYG590969 KIC590097:KIC590969 KRY590097:KRY590969 LBU590097:LBU590969 LLQ590097:LLQ590969 LVM590097:LVM590969 MFI590097:MFI590969 MPE590097:MPE590969 MZA590097:MZA590969 NIW590097:NIW590969 NSS590097:NSS590969 OCO590097:OCO590969 OMK590097:OMK590969 OWG590097:OWG590969 PGC590097:PGC590969 PPY590097:PPY590969 PZU590097:PZU590969 QJQ590097:QJQ590969 QTM590097:QTM590969 RDI590097:RDI590969 RNE590097:RNE590969 RXA590097:RXA590969 SGW590097:SGW590969 SQS590097:SQS590969 TAO590097:TAO590969 TKK590097:TKK590969 TUG590097:TUG590969 UEC590097:UEC590969 UNY590097:UNY590969 UXU590097:UXU590969 VHQ590097:VHQ590969 VRM590097:VRM590969 WBI590097:WBI590969 WLE590097:WLE590969 WVA590097:WVA590969 I655639:I656511 IO655633:IO656505 SK655633:SK656505 ACG655633:ACG656505 AMC655633:AMC656505 AVY655633:AVY656505 BFU655633:BFU656505 BPQ655633:BPQ656505 BZM655633:BZM656505 CJI655633:CJI656505 CTE655633:CTE656505 DDA655633:DDA656505 DMW655633:DMW656505 DWS655633:DWS656505 EGO655633:EGO656505 EQK655633:EQK656505 FAG655633:FAG656505 FKC655633:FKC656505 FTY655633:FTY656505 GDU655633:GDU656505 GNQ655633:GNQ656505 GXM655633:GXM656505 HHI655633:HHI656505 HRE655633:HRE656505 IBA655633:IBA656505 IKW655633:IKW656505 IUS655633:IUS656505 JEO655633:JEO656505 JOK655633:JOK656505 JYG655633:JYG656505 KIC655633:KIC656505 KRY655633:KRY656505 LBU655633:LBU656505 LLQ655633:LLQ656505 LVM655633:LVM656505 MFI655633:MFI656505 MPE655633:MPE656505 MZA655633:MZA656505 NIW655633:NIW656505 NSS655633:NSS656505 OCO655633:OCO656505 OMK655633:OMK656505 OWG655633:OWG656505 PGC655633:PGC656505 PPY655633:PPY656505 PZU655633:PZU656505 QJQ655633:QJQ656505 QTM655633:QTM656505 RDI655633:RDI656505 RNE655633:RNE656505 RXA655633:RXA656505 SGW655633:SGW656505 SQS655633:SQS656505 TAO655633:TAO656505 TKK655633:TKK656505 TUG655633:TUG656505 UEC655633:UEC656505 UNY655633:UNY656505 UXU655633:UXU656505 VHQ655633:VHQ656505 VRM655633:VRM656505 WBI655633:WBI656505 WLE655633:WLE656505 WVA655633:WVA656505 I721175:I722047 IO721169:IO722041 SK721169:SK722041 ACG721169:ACG722041 AMC721169:AMC722041 AVY721169:AVY722041 BFU721169:BFU722041 BPQ721169:BPQ722041 BZM721169:BZM722041 CJI721169:CJI722041 CTE721169:CTE722041 DDA721169:DDA722041 DMW721169:DMW722041 DWS721169:DWS722041 EGO721169:EGO722041 EQK721169:EQK722041 FAG721169:FAG722041 FKC721169:FKC722041 FTY721169:FTY722041 GDU721169:GDU722041 GNQ721169:GNQ722041 GXM721169:GXM722041 HHI721169:HHI722041 HRE721169:HRE722041 IBA721169:IBA722041 IKW721169:IKW722041 IUS721169:IUS722041 JEO721169:JEO722041 JOK721169:JOK722041 JYG721169:JYG722041 KIC721169:KIC722041 KRY721169:KRY722041 LBU721169:LBU722041 LLQ721169:LLQ722041 LVM721169:LVM722041 MFI721169:MFI722041 MPE721169:MPE722041 MZA721169:MZA722041 NIW721169:NIW722041 NSS721169:NSS722041 OCO721169:OCO722041 OMK721169:OMK722041 OWG721169:OWG722041 PGC721169:PGC722041 PPY721169:PPY722041 PZU721169:PZU722041 QJQ721169:QJQ722041 QTM721169:QTM722041 RDI721169:RDI722041 RNE721169:RNE722041 RXA721169:RXA722041 SGW721169:SGW722041 SQS721169:SQS722041 TAO721169:TAO722041 TKK721169:TKK722041 TUG721169:TUG722041 UEC721169:UEC722041 UNY721169:UNY722041 UXU721169:UXU722041 VHQ721169:VHQ722041 VRM721169:VRM722041 WBI721169:WBI722041 WLE721169:WLE722041 WVA721169:WVA722041 I786711:I787583 IO786705:IO787577 SK786705:SK787577 ACG786705:ACG787577 AMC786705:AMC787577 AVY786705:AVY787577 BFU786705:BFU787577 BPQ786705:BPQ787577 BZM786705:BZM787577 CJI786705:CJI787577 CTE786705:CTE787577 DDA786705:DDA787577 DMW786705:DMW787577 DWS786705:DWS787577 EGO786705:EGO787577 EQK786705:EQK787577 FAG786705:FAG787577 FKC786705:FKC787577 FTY786705:FTY787577 GDU786705:GDU787577 GNQ786705:GNQ787577 GXM786705:GXM787577 HHI786705:HHI787577 HRE786705:HRE787577 IBA786705:IBA787577 IKW786705:IKW787577 IUS786705:IUS787577 JEO786705:JEO787577 JOK786705:JOK787577 JYG786705:JYG787577 KIC786705:KIC787577 KRY786705:KRY787577 LBU786705:LBU787577 LLQ786705:LLQ787577 LVM786705:LVM787577 MFI786705:MFI787577 MPE786705:MPE787577 MZA786705:MZA787577 NIW786705:NIW787577 NSS786705:NSS787577 OCO786705:OCO787577 OMK786705:OMK787577 OWG786705:OWG787577 PGC786705:PGC787577 PPY786705:PPY787577 PZU786705:PZU787577 QJQ786705:QJQ787577 QTM786705:QTM787577 RDI786705:RDI787577 RNE786705:RNE787577 RXA786705:RXA787577 SGW786705:SGW787577 SQS786705:SQS787577 TAO786705:TAO787577 TKK786705:TKK787577 TUG786705:TUG787577 UEC786705:UEC787577 UNY786705:UNY787577 UXU786705:UXU787577 VHQ786705:VHQ787577 VRM786705:VRM787577 WBI786705:WBI787577 WLE786705:WLE787577 WVA786705:WVA787577 I852247:I853119 IO852241:IO853113 SK852241:SK853113 ACG852241:ACG853113 AMC852241:AMC853113 AVY852241:AVY853113 BFU852241:BFU853113 BPQ852241:BPQ853113 BZM852241:BZM853113 CJI852241:CJI853113 CTE852241:CTE853113 DDA852241:DDA853113 DMW852241:DMW853113 DWS852241:DWS853113 EGO852241:EGO853113 EQK852241:EQK853113 FAG852241:FAG853113 FKC852241:FKC853113 FTY852241:FTY853113 GDU852241:GDU853113 GNQ852241:GNQ853113 GXM852241:GXM853113 HHI852241:HHI853113 HRE852241:HRE853113 IBA852241:IBA853113 IKW852241:IKW853113 IUS852241:IUS853113 JEO852241:JEO853113 JOK852241:JOK853113 JYG852241:JYG853113 KIC852241:KIC853113 KRY852241:KRY853113 LBU852241:LBU853113 LLQ852241:LLQ853113 LVM852241:LVM853113 MFI852241:MFI853113 MPE852241:MPE853113 MZA852241:MZA853113 NIW852241:NIW853113 NSS852241:NSS853113 OCO852241:OCO853113 OMK852241:OMK853113 OWG852241:OWG853113 PGC852241:PGC853113 PPY852241:PPY853113 PZU852241:PZU853113 QJQ852241:QJQ853113 QTM852241:QTM853113 RDI852241:RDI853113 RNE852241:RNE853113 RXA852241:RXA853113 SGW852241:SGW853113 SQS852241:SQS853113 TAO852241:TAO853113 TKK852241:TKK853113 TUG852241:TUG853113 UEC852241:UEC853113 UNY852241:UNY853113 UXU852241:UXU853113 VHQ852241:VHQ853113 VRM852241:VRM853113 WBI852241:WBI853113 WLE852241:WLE853113 WVA852241:WVA853113 I917783:I918655 IO917777:IO918649 SK917777:SK918649 ACG917777:ACG918649 AMC917777:AMC918649 AVY917777:AVY918649 BFU917777:BFU918649 BPQ917777:BPQ918649 BZM917777:BZM918649 CJI917777:CJI918649 CTE917777:CTE918649 DDA917777:DDA918649 DMW917777:DMW918649 DWS917777:DWS918649 EGO917777:EGO918649 EQK917777:EQK918649 FAG917777:FAG918649 FKC917777:FKC918649 FTY917777:FTY918649 GDU917777:GDU918649 GNQ917777:GNQ918649 GXM917777:GXM918649 HHI917777:HHI918649 HRE917777:HRE918649 IBA917777:IBA918649 IKW917777:IKW918649 IUS917777:IUS918649 JEO917777:JEO918649 JOK917777:JOK918649 JYG917777:JYG918649 KIC917777:KIC918649 KRY917777:KRY918649 LBU917777:LBU918649 LLQ917777:LLQ918649 LVM917777:LVM918649 MFI917777:MFI918649 MPE917777:MPE918649 MZA917777:MZA918649 NIW917777:NIW918649 NSS917777:NSS918649 OCO917777:OCO918649 OMK917777:OMK918649 OWG917777:OWG918649 PGC917777:PGC918649 PPY917777:PPY918649 PZU917777:PZU918649 QJQ917777:QJQ918649 QTM917777:QTM918649 RDI917777:RDI918649 RNE917777:RNE918649 RXA917777:RXA918649 SGW917777:SGW918649 SQS917777:SQS918649 TAO917777:TAO918649 TKK917777:TKK918649 TUG917777:TUG918649 UEC917777:UEC918649 UNY917777:UNY918649 UXU917777:UXU918649 VHQ917777:VHQ918649 VRM917777:VRM918649 WBI917777:WBI918649 WLE917777:WLE918649 WVA917777:WVA918649 I983319:I984191 IO983313:IO984185 SK983313:SK984185 ACG983313:ACG984185 AMC983313:AMC984185 AVY983313:AVY984185 BFU983313:BFU984185 BPQ983313:BPQ984185 BZM983313:BZM984185 CJI983313:CJI984185 CTE983313:CTE984185 DDA983313:DDA984185 DMW983313:DMW984185 DWS983313:DWS984185 EGO983313:EGO984185 EQK983313:EQK984185 FAG983313:FAG984185 FKC983313:FKC984185 FTY983313:FTY984185 GDU983313:GDU984185 GNQ983313:GNQ984185 GXM983313:GXM984185 HHI983313:HHI984185 HRE983313:HRE984185 IBA983313:IBA984185 IKW983313:IKW984185 IUS983313:IUS984185 JEO983313:JEO984185 JOK983313:JOK984185 JYG983313:JYG984185 KIC983313:KIC984185 KRY983313:KRY984185 LBU983313:LBU984185 LLQ983313:LLQ984185 LVM983313:LVM984185 MFI983313:MFI984185 MPE983313:MPE984185 MZA983313:MZA984185 NIW983313:NIW984185 NSS983313:NSS984185 OCO983313:OCO984185 OMK983313:OMK984185 OWG983313:OWG984185 PGC983313:PGC984185 PPY983313:PPY984185 PZU983313:PZU984185 QJQ983313:QJQ984185 QTM983313:QTM984185 RDI983313:RDI984185 RNE983313:RNE984185 RXA983313:RXA984185 SGW983313:SGW984185 SQS983313:SQS984185 TAO983313:TAO984185 TKK983313:TKK984185 TUG983313:TUG984185 UEC983313:UEC984185 UNY983313:UNY984185 UXU983313:UXU984185 VHQ983313:VHQ984185 VRM983313:VRM984185 WBI983313:WBI984185 WLE983313:WLE984185 I252:I262 AMC23 AVY23 BFU23 BPQ23 BZM23 CJI23 CTE23 DDA23 DMW23 DWS23 EGO23 EQK23 FAG23 FKC23 FTY23 GDU23 GNQ23 GXM23 HHI23 HRE23 IBA23 IKW23 IUS23 JEO23 JOK23 JYG23 KIC23 KRY23 LBU23 LLQ23 LVM23 MFI23 MPE23 MZA23 NIW23 NSS23 OCO23 OMK23 OWG23 PGC23 PPY23 PZU23 QJQ23 QTM23 RDI23 RNE23 RXA23 SGW23 SQS23 TAO23 TKK23 TUG23 UEC23 UNY23 UXU23 VHQ23 VRM23 WBI23 WLE23 WVA23 IO23 SK23 ACG23 I23 AVY162 BFU162 BPQ162 BZM162 CJI162 CTE162 DDA162 DMW162 DWS162 EGO162 EQK162 FAG162 FKC162 FTY162 GDU162 GNQ162 GXM162 HHI162 HRE162 IBA162 IKW162 IUS162 JEO162 JOK162 JYG162 KIC162 KRY162 LBU162 LLQ162 LVM162 MFI162 MPE162 MZA162 NIW162 NSS162 OCO162 OMK162 OWG162 PGC162 PPY162 PZU162 QJQ162 QTM162 RDI162 RNE162 RXA162 SGW162 SQS162 TAO162 TKK162 TUG162 UEC162 UNY162 UXU162 VHQ162 VRM162 WBI162 WLE162 WVA162 IO162 SK162 F161 ACG162 ALZ161 ACD161 SH161 IL161 WUX161 WLB161 WBF161 VRJ161 VHN161 UXR161 UNV161 UDZ161 TUD161 TKH161 TAL161 SQP161 SGT161 RWX161 RNB161 RDF161 QTJ161 QJN161 PZR161 PPV161 PFZ161 OWD161 OMH161 OCL161 NSP161 NIT161 MYX161 MPB161 MFF161 LVJ161 LLN161 LBR161 KRV161 KHZ161 JYD161 JOH161 JEL161 IUP161 IKT161 IAX161 HRB161 HHF161 GXJ161 GNN161 GDR161 FTV161 FJZ161 FAD161 EQH161 EGL161 DWP161 DMT161 DCX161 CTB161 CJF161 BZJ161 BPN161 BFR161 AVV161 AMC162 BFW355:BFW356 I174 DBU336 I315:I316 CRY319:CRY320 DLQ281 CQK282 WUU276 WKY276 WBC276 VRG276 VHK276 UXO276 UNS276 UDW276 TUA276 TKE276 TAI276 SQM276 SGQ276 RWU276 RMY276 RDC276 QTG276 QJK276 PZO276 PPS276 PFW276 OWA276 OME276 OCI276 NSM276 NIQ276 MYU276 MOY276 MFC276 LVG276 LLK276 LBO276 KRS276 KHW276 JYA276 JOE276 JEI276 IUM276 IKQ276 IAU276 HQY276 HHC276 GXG276 GNK276 GDO276 FTS276 FJW276 FAA276 EQE276 EGI276 DWM276 DMQ276 DCU276 CSY276 CJC276 BZG276 BPK276 BFO276 AVS276 ALW276 ACA276 SE276 II276 J355:J356 AWA355:AWA356 AME355:AME356 ACI355:ACI356 SM355:SM356 IQ355:IQ356 WVC355:WVC356 WLG355:WLG356 WBK355:WBK356 VRO355:VRO356 VHS355:VHS356 UXW355:UXW356 UOA355:UOA356 UEE355:UEE356 TUI355:TUI356 TKM355:TKM356 TAQ355:TAQ356 SQU355:SQU356 SGY355:SGY356 RXC355:RXC356 RNG355:RNG356 RDK355:RDK356 QTO355:QTO356 QJS355:QJS356 PZW355:PZW356 PQA355:PQA356 PGE355:PGE356 OWI355:OWI356 OMM355:OMM356 OCQ355:OCQ356 NSU355:NSU356 NIY355:NIY356 MZC355:MZC356 MPG355:MPG356 MFK355:MFK356 LVO355:LVO356 LLS355:LLS356 LBW355:LBW356 KSA355:KSA356 KIE355:KIE356 JYI355:JYI356 JOM355:JOM356 JEQ355:JEQ356 IUU355:IUU356 IKY355:IKY356 IBC355:IBC356 HRG355:HRG356 HHK355:HHK356 GXO355:GXO356 GNS355:GNS356 GDW355:GDW356 FUA355:FUA356 FKE355:FKE356 FAI355:FAI356 EQM355:EQM356 EGQ355:EGQ356 DWU355:DWU356 DMY355:DMY356 DDC355:DDC356 CTG355:CTG356 CJK355:CJK356 BZO355:BZO356 BPS355:BPS356 I218:I220 DWX267:DWX268 EGT267:EGT268 EQP267:EQP268 FAL267:FAL268 FKH267:FKH268 FUD267:FUD268 GDZ267:GDZ268 GNV267:GNV268 GXR267:GXR268 HHN267:HHN268 HRJ267:HRJ268 IBF267:IBF268 ILB267:ILB268 IUX267:IUX268 JET267:JET268 JOP267:JOP268 JYL267:JYL268 KIH267:KIH268 KSD267:KSD268 LBZ267:LBZ268 LLV267:LLV268 LVR267:LVR268 MFN267:MFN268 MPJ267:MPJ268 MZF267:MZF268 NJB267:NJB268 NSX267:NSX268 OCT267:OCT268 OMP267:OMP268 OWL267:OWL268 PGH267:PGH268 PQD267:PQD268 PZZ267:PZZ268 QJV267:QJV268 QTR267:QTR268 RDN267:RDN268 RNJ267:RNJ268 RXF267:RXF268 SHB267:SHB268 SQX267:SQX268 TAT267:TAT268 TKP267:TKP268 TUL267:TUL268 UEH267:UEH268 UOD267:UOD268 UXZ267:UXZ268 VHV267:VHV268 VRR267:VRR268 WBN267:WBN268 WLJ267:WLJ268 WVF267:WVF268 IT267:IT268 SP267:SP268 ACL267:ACL268 AMH267:AMH268 AWD267:AWD268 BFZ267:BFZ268 BPV267:BPV268 BZR267:BZR268 CJN267:CJN268 DDF267:DDF268 CTJ267:CTJ268 DNB267:DNB268 I295:I297 I231:I233 DVM281 EFI281 EPE281 EZA281 FIW281 FSS281 GCO281 GMK281 GWG281 HGC281 HPY281 HZU281 IJQ281 ITM281 JDI281 JNE281 JXA281 KGW281 KQS281 LAO281 LKK281 LUG281 MEC281 MNY281 MXU281 NHQ281 NRM281 OBI281 OLE281 OVA281 PEW281 POS281 PYO281 QIK281 QSG281 RCC281 RLY281 RVU281 SFQ281 SPM281 SZI281 TJE281 TTA281 UCW281 UMS281 UWO281 VGK281 VQG281 WAC281 WJY281 WTU281 HI281 RE281 ABA281 AKW281 AUS281 BEO281 BOK281 BYG281 CIC281 DBU281 CRY281 M46:M51 I281 DKC282 DTY282 EDU282 ENQ282 EXM282 FHI282 FRE282 GBA282 GKW282 GUS282 HEO282 HOK282 HYG282 IIC282 IRY282 JBU282 JLQ282 JVM282 KFI282 KPE282 KZA282 LIW282 LSS282 MCO282 MMK282 MWG282 NGC282 NPY282 NZU282 OJQ282 OTM282 PDI282 PNE282 PXA282 QGW282 QQS282 RAO282 RKK282 RUG282 SEC282 SNY282 SXU282 THQ282 TRM282 UBI282 ULE282 UVA282 VEW282 VOS282 VYO282 WIK282 WSG282 FU282 PQ282 ZM282 AJI282 ATE282 BDA282 BMW282 BWS282 CGO282 DAG282 I278:I279 DJZ295 DTV295 EDR295 ENN295 EXJ295 FHF295 FRB295 GAX295 GKT295 GUP295 HEL295 HOH295 HYD295 IHZ295 IRV295 JBR295 JLN295 JVJ295 KFF295 KPB295 KYX295 LIT295 LSP295 MCL295 MMH295 MWD295 NFZ295 NPV295 NZR295 OJN295 OTJ295 PDF295 PNB295 PWX295 QGT295 QQP295 RAL295 RKH295 RUD295 SDZ295 SNV295 SXR295 THN295 TRJ295 UBF295 ULB295 UUX295 VET295 VOP295 VYL295 WIH295 WSD295 FR295 PN295 ZJ295 AJF295 ATB295 BCX295 BMT295 BWP295 CGL295 DAD295 CQH295 I273:I275 I265:I268 I162:I168 I204 JE204 TA204 ACW204 AMS204 AWO204 BGK204 BQG204 CAC204 CJY204 CTU204 DDQ204 DNM204 DXI204 EHE204 ERA204 FAW204 FKS204 FUO204 GEK204 GOG204 GYC204 HHY204 HRU204 IBQ204 ILM204 IVI204 JFE204 JPA204 JYW204 KIS204 KSO204 LCK204 LMG204 LWC204 MFY204 MPU204 MZQ204 NJM204 NTI204 ODE204 ONA204 OWW204 PGS204 PQO204 QAK204 QKG204 QUC204 RDY204 RNU204 RXQ204 SHM204 SRI204 TBE204 TLA204 TUW204 UES204 UOO204 UYK204 VIG204 VSC204 WBY204 WLU204 WVQ204 I319:I320 DLQ319:DLQ320 DVM319:DVM320 EFI319:EFI320 EPE319:EPE320 EZA319:EZA320 FIW319:FIW320 FSS319:FSS320 GCO319:GCO320 GMK319:GMK320 GWG319:GWG320 HGC319:HGC320 HPY319:HPY320 HZU319:HZU320 IJQ319:IJQ320 ITM319:ITM320 JDI319:JDI320 JNE319:JNE320 JXA319:JXA320 KGW319:KGW320 KQS319:KQS320 LAO319:LAO320 LKK319:LKK320 LUG319:LUG320 MEC319:MEC320 MNY319:MNY320 MXU319:MXU320 NHQ319:NHQ320 NRM319:NRM320 OBI319:OBI320 OLE319:OLE320 OVA319:OVA320 PEW319:PEW320 POS319:POS320 PYO319:PYO320 QIK319:QIK320 QSG319:QSG320 RCC319:RCC320 RLY319:RLY320 RVU319:RVU320 SFQ319:SFQ320 SPM319:SPM320 SZI319:SZI320 TJE319:TJE320 TTA319:TTA320 UCW319:UCW320 UMS319:UMS320 UWO319:UWO320 VGK319:VGK320 VQG319:VQG320 WAC319:WAC320 WJY319:WJY320 WTU319:WTU320 HI319:HI320 RE319:RE320 ABA319:ABA320 AKW319:AKW320 AUS319:AUS320 BEO319:BEO320 BOK319:BOK320 BYG319:BYG320 CIC319:CIC320 CRY336 I333:I334 I336 DLQ336 DVM336 EFI336 EPE336 EZA336 FIW336 FSS336 GCO336 GMK336 GWG336 HGC336 HPY336 HZU336 IJQ336 ITM336 JDI336 JNE336 JXA336 KGW336 KQS336 LAO336 LKK336 LUG336 MEC336 MNY336 MXU336 NHQ336 NRM336 OBI336 OLE336 OVA336 PEW336 POS336 PYO336 QIK336 QSG336 RCC336 RLY336 RVU336 SFQ336 SPM336 SZI336 TJE336 TTA336 UCW336 UMS336 UWO336 VGK336 VQG336 WAC336 WJY336 WTU336 HI336 RE336 ABA336 AKW336 AUS336 BEO336 BOK336 BYG336 CIC336 DBU319:DBU320 WBI358:WBI1145 WLE358:WLE1145 WVA358:WVA1145 IO358:IO1145 SK358:SK1145 ACG358:ACG1145 AMC358:AMC1145 AVY358:AVY1145 BFU358:BFU1145 BPQ358:BPQ1145 BZM358:BZM1145 CJI358:CJI1145 CTE358:CTE1145 DDA358:DDA1145 DMW358:DMW1145 DWS358:DWS1145 EGO358:EGO1145 EQK358:EQK1145 FAG358:FAG1145 FKC358:FKC1145 FTY358:FTY1145 GDU358:GDU1145 GNQ358:GNQ1145 GXM358:GXM1145 HHI358:HHI1145 HRE358:HRE1145 IBA358:IBA1145 IKW358:IKW1145 IUS358:IUS1145 JEO358:JEO1145 JOK358:JOK1145 JYG358:JYG1145 KIC358:KIC1145 KRY358:KRY1145 LBU358:LBU1145 LLQ358:LLQ1145 LVM358:LVM1145 MFI358:MFI1145 MPE358:MPE1145 MZA358:MZA1145 NIW358:NIW1145 NSS358:NSS1145 OCO358:OCO1145 OMK358:OMK1145 OWG358:OWG1145 PGC358:PGC1145 PPY358:PPY1145 PZU358:PZU1145 QJQ358:QJQ1145 QTM358:QTM1145 RDI358:RDI1145 RNE358:RNE1145 RXA358:RXA1145 SGW358:SGW1145 SQS358:SQS1145 TAO358:TAO1145 TKK358:TKK1145 TUG358:TUG1145 UEC358:UEC1145 UNY358:UNY1145 UXU358:UXU1145 VHQ358:VHQ1145 VRM358:VRM1145 I353:I354 I359:I1151">
      <formula1>Способ_закупок</formula1>
    </dataValidation>
    <dataValidation type="textLength" operator="equal" allowBlank="1" showInputMessage="1" showErrorMessage="1" error="Код КАТО должен содержать 9 символов" sqref="Q65815:Q66687 IW65809:IW66681 SS65809:SS66681 ACO65809:ACO66681 AMK65809:AMK66681 AWG65809:AWG66681 BGC65809:BGC66681 BPY65809:BPY66681 BZU65809:BZU66681 CJQ65809:CJQ66681 CTM65809:CTM66681 DDI65809:DDI66681 DNE65809:DNE66681 DXA65809:DXA66681 EGW65809:EGW66681 EQS65809:EQS66681 FAO65809:FAO66681 FKK65809:FKK66681 FUG65809:FUG66681 GEC65809:GEC66681 GNY65809:GNY66681 GXU65809:GXU66681 HHQ65809:HHQ66681 HRM65809:HRM66681 IBI65809:IBI66681 ILE65809:ILE66681 IVA65809:IVA66681 JEW65809:JEW66681 JOS65809:JOS66681 JYO65809:JYO66681 KIK65809:KIK66681 KSG65809:KSG66681 LCC65809:LCC66681 LLY65809:LLY66681 LVU65809:LVU66681 MFQ65809:MFQ66681 MPM65809:MPM66681 MZI65809:MZI66681 NJE65809:NJE66681 NTA65809:NTA66681 OCW65809:OCW66681 OMS65809:OMS66681 OWO65809:OWO66681 PGK65809:PGK66681 PQG65809:PQG66681 QAC65809:QAC66681 QJY65809:QJY66681 QTU65809:QTU66681 RDQ65809:RDQ66681 RNM65809:RNM66681 RXI65809:RXI66681 SHE65809:SHE66681 SRA65809:SRA66681 TAW65809:TAW66681 TKS65809:TKS66681 TUO65809:TUO66681 UEK65809:UEK66681 UOG65809:UOG66681 UYC65809:UYC66681 VHY65809:VHY66681 VRU65809:VRU66681 WBQ65809:WBQ66681 WLM65809:WLM66681 WVI65809:WVI66681 Q131351:Q132223 IW131345:IW132217 SS131345:SS132217 ACO131345:ACO132217 AMK131345:AMK132217 AWG131345:AWG132217 BGC131345:BGC132217 BPY131345:BPY132217 BZU131345:BZU132217 CJQ131345:CJQ132217 CTM131345:CTM132217 DDI131345:DDI132217 DNE131345:DNE132217 DXA131345:DXA132217 EGW131345:EGW132217 EQS131345:EQS132217 FAO131345:FAO132217 FKK131345:FKK132217 FUG131345:FUG132217 GEC131345:GEC132217 GNY131345:GNY132217 GXU131345:GXU132217 HHQ131345:HHQ132217 HRM131345:HRM132217 IBI131345:IBI132217 ILE131345:ILE132217 IVA131345:IVA132217 JEW131345:JEW132217 JOS131345:JOS132217 JYO131345:JYO132217 KIK131345:KIK132217 KSG131345:KSG132217 LCC131345:LCC132217 LLY131345:LLY132217 LVU131345:LVU132217 MFQ131345:MFQ132217 MPM131345:MPM132217 MZI131345:MZI132217 NJE131345:NJE132217 NTA131345:NTA132217 OCW131345:OCW132217 OMS131345:OMS132217 OWO131345:OWO132217 PGK131345:PGK132217 PQG131345:PQG132217 QAC131345:QAC132217 QJY131345:QJY132217 QTU131345:QTU132217 RDQ131345:RDQ132217 RNM131345:RNM132217 RXI131345:RXI132217 SHE131345:SHE132217 SRA131345:SRA132217 TAW131345:TAW132217 TKS131345:TKS132217 TUO131345:TUO132217 UEK131345:UEK132217 UOG131345:UOG132217 UYC131345:UYC132217 VHY131345:VHY132217 VRU131345:VRU132217 WBQ131345:WBQ132217 WLM131345:WLM132217 WVI131345:WVI132217 Q196887:Q197759 IW196881:IW197753 SS196881:SS197753 ACO196881:ACO197753 AMK196881:AMK197753 AWG196881:AWG197753 BGC196881:BGC197753 BPY196881:BPY197753 BZU196881:BZU197753 CJQ196881:CJQ197753 CTM196881:CTM197753 DDI196881:DDI197753 DNE196881:DNE197753 DXA196881:DXA197753 EGW196881:EGW197753 EQS196881:EQS197753 FAO196881:FAO197753 FKK196881:FKK197753 FUG196881:FUG197753 GEC196881:GEC197753 GNY196881:GNY197753 GXU196881:GXU197753 HHQ196881:HHQ197753 HRM196881:HRM197753 IBI196881:IBI197753 ILE196881:ILE197753 IVA196881:IVA197753 JEW196881:JEW197753 JOS196881:JOS197753 JYO196881:JYO197753 KIK196881:KIK197753 KSG196881:KSG197753 LCC196881:LCC197753 LLY196881:LLY197753 LVU196881:LVU197753 MFQ196881:MFQ197753 MPM196881:MPM197753 MZI196881:MZI197753 NJE196881:NJE197753 NTA196881:NTA197753 OCW196881:OCW197753 OMS196881:OMS197753 OWO196881:OWO197753 PGK196881:PGK197753 PQG196881:PQG197753 QAC196881:QAC197753 QJY196881:QJY197753 QTU196881:QTU197753 RDQ196881:RDQ197753 RNM196881:RNM197753 RXI196881:RXI197753 SHE196881:SHE197753 SRA196881:SRA197753 TAW196881:TAW197753 TKS196881:TKS197753 TUO196881:TUO197753 UEK196881:UEK197753 UOG196881:UOG197753 UYC196881:UYC197753 VHY196881:VHY197753 VRU196881:VRU197753 WBQ196881:WBQ197753 WLM196881:WLM197753 WVI196881:WVI197753 Q262423:Q263295 IW262417:IW263289 SS262417:SS263289 ACO262417:ACO263289 AMK262417:AMK263289 AWG262417:AWG263289 BGC262417:BGC263289 BPY262417:BPY263289 BZU262417:BZU263289 CJQ262417:CJQ263289 CTM262417:CTM263289 DDI262417:DDI263289 DNE262417:DNE263289 DXA262417:DXA263289 EGW262417:EGW263289 EQS262417:EQS263289 FAO262417:FAO263289 FKK262417:FKK263289 FUG262417:FUG263289 GEC262417:GEC263289 GNY262417:GNY263289 GXU262417:GXU263289 HHQ262417:HHQ263289 HRM262417:HRM263289 IBI262417:IBI263289 ILE262417:ILE263289 IVA262417:IVA263289 JEW262417:JEW263289 JOS262417:JOS263289 JYO262417:JYO263289 KIK262417:KIK263289 KSG262417:KSG263289 LCC262417:LCC263289 LLY262417:LLY263289 LVU262417:LVU263289 MFQ262417:MFQ263289 MPM262417:MPM263289 MZI262417:MZI263289 NJE262417:NJE263289 NTA262417:NTA263289 OCW262417:OCW263289 OMS262417:OMS263289 OWO262417:OWO263289 PGK262417:PGK263289 PQG262417:PQG263289 QAC262417:QAC263289 QJY262417:QJY263289 QTU262417:QTU263289 RDQ262417:RDQ263289 RNM262417:RNM263289 RXI262417:RXI263289 SHE262417:SHE263289 SRA262417:SRA263289 TAW262417:TAW263289 TKS262417:TKS263289 TUO262417:TUO263289 UEK262417:UEK263289 UOG262417:UOG263289 UYC262417:UYC263289 VHY262417:VHY263289 VRU262417:VRU263289 WBQ262417:WBQ263289 WLM262417:WLM263289 WVI262417:WVI263289 Q327959:Q328831 IW327953:IW328825 SS327953:SS328825 ACO327953:ACO328825 AMK327953:AMK328825 AWG327953:AWG328825 BGC327953:BGC328825 BPY327953:BPY328825 BZU327953:BZU328825 CJQ327953:CJQ328825 CTM327953:CTM328825 DDI327953:DDI328825 DNE327953:DNE328825 DXA327953:DXA328825 EGW327953:EGW328825 EQS327953:EQS328825 FAO327953:FAO328825 FKK327953:FKK328825 FUG327953:FUG328825 GEC327953:GEC328825 GNY327953:GNY328825 GXU327953:GXU328825 HHQ327953:HHQ328825 HRM327953:HRM328825 IBI327953:IBI328825 ILE327953:ILE328825 IVA327953:IVA328825 JEW327953:JEW328825 JOS327953:JOS328825 JYO327953:JYO328825 KIK327953:KIK328825 KSG327953:KSG328825 LCC327953:LCC328825 LLY327953:LLY328825 LVU327953:LVU328825 MFQ327953:MFQ328825 MPM327953:MPM328825 MZI327953:MZI328825 NJE327953:NJE328825 NTA327953:NTA328825 OCW327953:OCW328825 OMS327953:OMS328825 OWO327953:OWO328825 PGK327953:PGK328825 PQG327953:PQG328825 QAC327953:QAC328825 QJY327953:QJY328825 QTU327953:QTU328825 RDQ327953:RDQ328825 RNM327953:RNM328825 RXI327953:RXI328825 SHE327953:SHE328825 SRA327953:SRA328825 TAW327953:TAW328825 TKS327953:TKS328825 TUO327953:TUO328825 UEK327953:UEK328825 UOG327953:UOG328825 UYC327953:UYC328825 VHY327953:VHY328825 VRU327953:VRU328825 WBQ327953:WBQ328825 WLM327953:WLM328825 WVI327953:WVI328825 Q393495:Q394367 IW393489:IW394361 SS393489:SS394361 ACO393489:ACO394361 AMK393489:AMK394361 AWG393489:AWG394361 BGC393489:BGC394361 BPY393489:BPY394361 BZU393489:BZU394361 CJQ393489:CJQ394361 CTM393489:CTM394361 DDI393489:DDI394361 DNE393489:DNE394361 DXA393489:DXA394361 EGW393489:EGW394361 EQS393489:EQS394361 FAO393489:FAO394361 FKK393489:FKK394361 FUG393489:FUG394361 GEC393489:GEC394361 GNY393489:GNY394361 GXU393489:GXU394361 HHQ393489:HHQ394361 HRM393489:HRM394361 IBI393489:IBI394361 ILE393489:ILE394361 IVA393489:IVA394361 JEW393489:JEW394361 JOS393489:JOS394361 JYO393489:JYO394361 KIK393489:KIK394361 KSG393489:KSG394361 LCC393489:LCC394361 LLY393489:LLY394361 LVU393489:LVU394361 MFQ393489:MFQ394361 MPM393489:MPM394361 MZI393489:MZI394361 NJE393489:NJE394361 NTA393489:NTA394361 OCW393489:OCW394361 OMS393489:OMS394361 OWO393489:OWO394361 PGK393489:PGK394361 PQG393489:PQG394361 QAC393489:QAC394361 QJY393489:QJY394361 QTU393489:QTU394361 RDQ393489:RDQ394361 RNM393489:RNM394361 RXI393489:RXI394361 SHE393489:SHE394361 SRA393489:SRA394361 TAW393489:TAW394361 TKS393489:TKS394361 TUO393489:TUO394361 UEK393489:UEK394361 UOG393489:UOG394361 UYC393489:UYC394361 VHY393489:VHY394361 VRU393489:VRU394361 WBQ393489:WBQ394361 WLM393489:WLM394361 WVI393489:WVI394361 Q459031:Q459903 IW459025:IW459897 SS459025:SS459897 ACO459025:ACO459897 AMK459025:AMK459897 AWG459025:AWG459897 BGC459025:BGC459897 BPY459025:BPY459897 BZU459025:BZU459897 CJQ459025:CJQ459897 CTM459025:CTM459897 DDI459025:DDI459897 DNE459025:DNE459897 DXA459025:DXA459897 EGW459025:EGW459897 EQS459025:EQS459897 FAO459025:FAO459897 FKK459025:FKK459897 FUG459025:FUG459897 GEC459025:GEC459897 GNY459025:GNY459897 GXU459025:GXU459897 HHQ459025:HHQ459897 HRM459025:HRM459897 IBI459025:IBI459897 ILE459025:ILE459897 IVA459025:IVA459897 JEW459025:JEW459897 JOS459025:JOS459897 JYO459025:JYO459897 KIK459025:KIK459897 KSG459025:KSG459897 LCC459025:LCC459897 LLY459025:LLY459897 LVU459025:LVU459897 MFQ459025:MFQ459897 MPM459025:MPM459897 MZI459025:MZI459897 NJE459025:NJE459897 NTA459025:NTA459897 OCW459025:OCW459897 OMS459025:OMS459897 OWO459025:OWO459897 PGK459025:PGK459897 PQG459025:PQG459897 QAC459025:QAC459897 QJY459025:QJY459897 QTU459025:QTU459897 RDQ459025:RDQ459897 RNM459025:RNM459897 RXI459025:RXI459897 SHE459025:SHE459897 SRA459025:SRA459897 TAW459025:TAW459897 TKS459025:TKS459897 TUO459025:TUO459897 UEK459025:UEK459897 UOG459025:UOG459897 UYC459025:UYC459897 VHY459025:VHY459897 VRU459025:VRU459897 WBQ459025:WBQ459897 WLM459025:WLM459897 WVI459025:WVI459897 Q524567:Q525439 IW524561:IW525433 SS524561:SS525433 ACO524561:ACO525433 AMK524561:AMK525433 AWG524561:AWG525433 BGC524561:BGC525433 BPY524561:BPY525433 BZU524561:BZU525433 CJQ524561:CJQ525433 CTM524561:CTM525433 DDI524561:DDI525433 DNE524561:DNE525433 DXA524561:DXA525433 EGW524561:EGW525433 EQS524561:EQS525433 FAO524561:FAO525433 FKK524561:FKK525433 FUG524561:FUG525433 GEC524561:GEC525433 GNY524561:GNY525433 GXU524561:GXU525433 HHQ524561:HHQ525433 HRM524561:HRM525433 IBI524561:IBI525433 ILE524561:ILE525433 IVA524561:IVA525433 JEW524561:JEW525433 JOS524561:JOS525433 JYO524561:JYO525433 KIK524561:KIK525433 KSG524561:KSG525433 LCC524561:LCC525433 LLY524561:LLY525433 LVU524561:LVU525433 MFQ524561:MFQ525433 MPM524561:MPM525433 MZI524561:MZI525433 NJE524561:NJE525433 NTA524561:NTA525433 OCW524561:OCW525433 OMS524561:OMS525433 OWO524561:OWO525433 PGK524561:PGK525433 PQG524561:PQG525433 QAC524561:QAC525433 QJY524561:QJY525433 QTU524561:QTU525433 RDQ524561:RDQ525433 RNM524561:RNM525433 RXI524561:RXI525433 SHE524561:SHE525433 SRA524561:SRA525433 TAW524561:TAW525433 TKS524561:TKS525433 TUO524561:TUO525433 UEK524561:UEK525433 UOG524561:UOG525433 UYC524561:UYC525433 VHY524561:VHY525433 VRU524561:VRU525433 WBQ524561:WBQ525433 WLM524561:WLM525433 WVI524561:WVI525433 Q590103:Q590975 IW590097:IW590969 SS590097:SS590969 ACO590097:ACO590969 AMK590097:AMK590969 AWG590097:AWG590969 BGC590097:BGC590969 BPY590097:BPY590969 BZU590097:BZU590969 CJQ590097:CJQ590969 CTM590097:CTM590969 DDI590097:DDI590969 DNE590097:DNE590969 DXA590097:DXA590969 EGW590097:EGW590969 EQS590097:EQS590969 FAO590097:FAO590969 FKK590097:FKK590969 FUG590097:FUG590969 GEC590097:GEC590969 GNY590097:GNY590969 GXU590097:GXU590969 HHQ590097:HHQ590969 HRM590097:HRM590969 IBI590097:IBI590969 ILE590097:ILE590969 IVA590097:IVA590969 JEW590097:JEW590969 JOS590097:JOS590969 JYO590097:JYO590969 KIK590097:KIK590969 KSG590097:KSG590969 LCC590097:LCC590969 LLY590097:LLY590969 LVU590097:LVU590969 MFQ590097:MFQ590969 MPM590097:MPM590969 MZI590097:MZI590969 NJE590097:NJE590969 NTA590097:NTA590969 OCW590097:OCW590969 OMS590097:OMS590969 OWO590097:OWO590969 PGK590097:PGK590969 PQG590097:PQG590969 QAC590097:QAC590969 QJY590097:QJY590969 QTU590097:QTU590969 RDQ590097:RDQ590969 RNM590097:RNM590969 RXI590097:RXI590969 SHE590097:SHE590969 SRA590097:SRA590969 TAW590097:TAW590969 TKS590097:TKS590969 TUO590097:TUO590969 UEK590097:UEK590969 UOG590097:UOG590969 UYC590097:UYC590969 VHY590097:VHY590969 VRU590097:VRU590969 WBQ590097:WBQ590969 WLM590097:WLM590969 WVI590097:WVI590969 Q655639:Q656511 IW655633:IW656505 SS655633:SS656505 ACO655633:ACO656505 AMK655633:AMK656505 AWG655633:AWG656505 BGC655633:BGC656505 BPY655633:BPY656505 BZU655633:BZU656505 CJQ655633:CJQ656505 CTM655633:CTM656505 DDI655633:DDI656505 DNE655633:DNE656505 DXA655633:DXA656505 EGW655633:EGW656505 EQS655633:EQS656505 FAO655633:FAO656505 FKK655633:FKK656505 FUG655633:FUG656505 GEC655633:GEC656505 GNY655633:GNY656505 GXU655633:GXU656505 HHQ655633:HHQ656505 HRM655633:HRM656505 IBI655633:IBI656505 ILE655633:ILE656505 IVA655633:IVA656505 JEW655633:JEW656505 JOS655633:JOS656505 JYO655633:JYO656505 KIK655633:KIK656505 KSG655633:KSG656505 LCC655633:LCC656505 LLY655633:LLY656505 LVU655633:LVU656505 MFQ655633:MFQ656505 MPM655633:MPM656505 MZI655633:MZI656505 NJE655633:NJE656505 NTA655633:NTA656505 OCW655633:OCW656505 OMS655633:OMS656505 OWO655633:OWO656505 PGK655633:PGK656505 PQG655633:PQG656505 QAC655633:QAC656505 QJY655633:QJY656505 QTU655633:QTU656505 RDQ655633:RDQ656505 RNM655633:RNM656505 RXI655633:RXI656505 SHE655633:SHE656505 SRA655633:SRA656505 TAW655633:TAW656505 TKS655633:TKS656505 TUO655633:TUO656505 UEK655633:UEK656505 UOG655633:UOG656505 UYC655633:UYC656505 VHY655633:VHY656505 VRU655633:VRU656505 WBQ655633:WBQ656505 WLM655633:WLM656505 WVI655633:WVI656505 Q721175:Q722047 IW721169:IW722041 SS721169:SS722041 ACO721169:ACO722041 AMK721169:AMK722041 AWG721169:AWG722041 BGC721169:BGC722041 BPY721169:BPY722041 BZU721169:BZU722041 CJQ721169:CJQ722041 CTM721169:CTM722041 DDI721169:DDI722041 DNE721169:DNE722041 DXA721169:DXA722041 EGW721169:EGW722041 EQS721169:EQS722041 FAO721169:FAO722041 FKK721169:FKK722041 FUG721169:FUG722041 GEC721169:GEC722041 GNY721169:GNY722041 GXU721169:GXU722041 HHQ721169:HHQ722041 HRM721169:HRM722041 IBI721169:IBI722041 ILE721169:ILE722041 IVA721169:IVA722041 JEW721169:JEW722041 JOS721169:JOS722041 JYO721169:JYO722041 KIK721169:KIK722041 KSG721169:KSG722041 LCC721169:LCC722041 LLY721169:LLY722041 LVU721169:LVU722041 MFQ721169:MFQ722041 MPM721169:MPM722041 MZI721169:MZI722041 NJE721169:NJE722041 NTA721169:NTA722041 OCW721169:OCW722041 OMS721169:OMS722041 OWO721169:OWO722041 PGK721169:PGK722041 PQG721169:PQG722041 QAC721169:QAC722041 QJY721169:QJY722041 QTU721169:QTU722041 RDQ721169:RDQ722041 RNM721169:RNM722041 RXI721169:RXI722041 SHE721169:SHE722041 SRA721169:SRA722041 TAW721169:TAW722041 TKS721169:TKS722041 TUO721169:TUO722041 UEK721169:UEK722041 UOG721169:UOG722041 UYC721169:UYC722041 VHY721169:VHY722041 VRU721169:VRU722041 WBQ721169:WBQ722041 WLM721169:WLM722041 WVI721169:WVI722041 Q786711:Q787583 IW786705:IW787577 SS786705:SS787577 ACO786705:ACO787577 AMK786705:AMK787577 AWG786705:AWG787577 BGC786705:BGC787577 BPY786705:BPY787577 BZU786705:BZU787577 CJQ786705:CJQ787577 CTM786705:CTM787577 DDI786705:DDI787577 DNE786705:DNE787577 DXA786705:DXA787577 EGW786705:EGW787577 EQS786705:EQS787577 FAO786705:FAO787577 FKK786705:FKK787577 FUG786705:FUG787577 GEC786705:GEC787577 GNY786705:GNY787577 GXU786705:GXU787577 HHQ786705:HHQ787577 HRM786705:HRM787577 IBI786705:IBI787577 ILE786705:ILE787577 IVA786705:IVA787577 JEW786705:JEW787577 JOS786705:JOS787577 JYO786705:JYO787577 KIK786705:KIK787577 KSG786705:KSG787577 LCC786705:LCC787577 LLY786705:LLY787577 LVU786705:LVU787577 MFQ786705:MFQ787577 MPM786705:MPM787577 MZI786705:MZI787577 NJE786705:NJE787577 NTA786705:NTA787577 OCW786705:OCW787577 OMS786705:OMS787577 OWO786705:OWO787577 PGK786705:PGK787577 PQG786705:PQG787577 QAC786705:QAC787577 QJY786705:QJY787577 QTU786705:QTU787577 RDQ786705:RDQ787577 RNM786705:RNM787577 RXI786705:RXI787577 SHE786705:SHE787577 SRA786705:SRA787577 TAW786705:TAW787577 TKS786705:TKS787577 TUO786705:TUO787577 UEK786705:UEK787577 UOG786705:UOG787577 UYC786705:UYC787577 VHY786705:VHY787577 VRU786705:VRU787577 WBQ786705:WBQ787577 WLM786705:WLM787577 WVI786705:WVI787577 Q852247:Q853119 IW852241:IW853113 SS852241:SS853113 ACO852241:ACO853113 AMK852241:AMK853113 AWG852241:AWG853113 BGC852241:BGC853113 BPY852241:BPY853113 BZU852241:BZU853113 CJQ852241:CJQ853113 CTM852241:CTM853113 DDI852241:DDI853113 DNE852241:DNE853113 DXA852241:DXA853113 EGW852241:EGW853113 EQS852241:EQS853113 FAO852241:FAO853113 FKK852241:FKK853113 FUG852241:FUG853113 GEC852241:GEC853113 GNY852241:GNY853113 GXU852241:GXU853113 HHQ852241:HHQ853113 HRM852241:HRM853113 IBI852241:IBI853113 ILE852241:ILE853113 IVA852241:IVA853113 JEW852241:JEW853113 JOS852241:JOS853113 JYO852241:JYO853113 KIK852241:KIK853113 KSG852241:KSG853113 LCC852241:LCC853113 LLY852241:LLY853113 LVU852241:LVU853113 MFQ852241:MFQ853113 MPM852241:MPM853113 MZI852241:MZI853113 NJE852241:NJE853113 NTA852241:NTA853113 OCW852241:OCW853113 OMS852241:OMS853113 OWO852241:OWO853113 PGK852241:PGK853113 PQG852241:PQG853113 QAC852241:QAC853113 QJY852241:QJY853113 QTU852241:QTU853113 RDQ852241:RDQ853113 RNM852241:RNM853113 RXI852241:RXI853113 SHE852241:SHE853113 SRA852241:SRA853113 TAW852241:TAW853113 TKS852241:TKS853113 TUO852241:TUO853113 UEK852241:UEK853113 UOG852241:UOG853113 UYC852241:UYC853113 VHY852241:VHY853113 VRU852241:VRU853113 WBQ852241:WBQ853113 WLM852241:WLM853113 WVI852241:WVI853113 Q917783:Q918655 IW917777:IW918649 SS917777:SS918649 ACO917777:ACO918649 AMK917777:AMK918649 AWG917777:AWG918649 BGC917777:BGC918649 BPY917777:BPY918649 BZU917777:BZU918649 CJQ917777:CJQ918649 CTM917777:CTM918649 DDI917777:DDI918649 DNE917777:DNE918649 DXA917777:DXA918649 EGW917777:EGW918649 EQS917777:EQS918649 FAO917777:FAO918649 FKK917777:FKK918649 FUG917777:FUG918649 GEC917777:GEC918649 GNY917777:GNY918649 GXU917777:GXU918649 HHQ917777:HHQ918649 HRM917777:HRM918649 IBI917777:IBI918649 ILE917777:ILE918649 IVA917777:IVA918649 JEW917777:JEW918649 JOS917777:JOS918649 JYO917777:JYO918649 KIK917777:KIK918649 KSG917777:KSG918649 LCC917777:LCC918649 LLY917777:LLY918649 LVU917777:LVU918649 MFQ917777:MFQ918649 MPM917777:MPM918649 MZI917777:MZI918649 NJE917777:NJE918649 NTA917777:NTA918649 OCW917777:OCW918649 OMS917777:OMS918649 OWO917777:OWO918649 PGK917777:PGK918649 PQG917777:PQG918649 QAC917777:QAC918649 QJY917777:QJY918649 QTU917777:QTU918649 RDQ917777:RDQ918649 RNM917777:RNM918649 RXI917777:RXI918649 SHE917777:SHE918649 SRA917777:SRA918649 TAW917777:TAW918649 TKS917777:TKS918649 TUO917777:TUO918649 UEK917777:UEK918649 UOG917777:UOG918649 UYC917777:UYC918649 VHY917777:VHY918649 VRU917777:VRU918649 WBQ917777:WBQ918649 WLM917777:WLM918649 WVI917777:WVI918649 Q983319:Q984191 IW983313:IW984185 SS983313:SS984185 ACO983313:ACO984185 AMK983313:AMK984185 AWG983313:AWG984185 BGC983313:BGC984185 BPY983313:BPY984185 BZU983313:BZU984185 CJQ983313:CJQ984185 CTM983313:CTM984185 DDI983313:DDI984185 DNE983313:DNE984185 DXA983313:DXA984185 EGW983313:EGW984185 EQS983313:EQS984185 FAO983313:FAO984185 FKK983313:FKK984185 FUG983313:FUG984185 GEC983313:GEC984185 GNY983313:GNY984185 GXU983313:GXU984185 HHQ983313:HHQ984185 HRM983313:HRM984185 IBI983313:IBI984185 ILE983313:ILE984185 IVA983313:IVA984185 JEW983313:JEW984185 JOS983313:JOS984185 JYO983313:JYO984185 KIK983313:KIK984185 KSG983313:KSG984185 LCC983313:LCC984185 LLY983313:LLY984185 LVU983313:LVU984185 MFQ983313:MFQ984185 MPM983313:MPM984185 MZI983313:MZI984185 NJE983313:NJE984185 NTA983313:NTA984185 OCW983313:OCW984185 OMS983313:OMS984185 OWO983313:OWO984185 PGK983313:PGK984185 PQG983313:PQG984185 QAC983313:QAC984185 QJY983313:QJY984185 QTU983313:QTU984185 RDQ983313:RDQ984185 RNM983313:RNM984185 RXI983313:RXI984185 SHE983313:SHE984185 SRA983313:SRA984185 TAW983313:TAW984185 TKS983313:TKS984185 TUO983313:TUO984185 UEK983313:UEK984185 UOG983313:UOG984185 UYC983313:UYC984185 VHY983313:VHY984185 VRU983313:VRU984185 WBQ983313:WBQ984185 WLM983313:WLM984185 WVI983313:WVI984185 WVE983313:WVE984186 M65815:M66688 IS65809:IS66682 SO65809:SO66682 ACK65809:ACK66682 AMG65809:AMG66682 AWC65809:AWC66682 BFY65809:BFY66682 BPU65809:BPU66682 BZQ65809:BZQ66682 CJM65809:CJM66682 CTI65809:CTI66682 DDE65809:DDE66682 DNA65809:DNA66682 DWW65809:DWW66682 EGS65809:EGS66682 EQO65809:EQO66682 FAK65809:FAK66682 FKG65809:FKG66682 FUC65809:FUC66682 GDY65809:GDY66682 GNU65809:GNU66682 GXQ65809:GXQ66682 HHM65809:HHM66682 HRI65809:HRI66682 IBE65809:IBE66682 ILA65809:ILA66682 IUW65809:IUW66682 JES65809:JES66682 JOO65809:JOO66682 JYK65809:JYK66682 KIG65809:KIG66682 KSC65809:KSC66682 LBY65809:LBY66682 LLU65809:LLU66682 LVQ65809:LVQ66682 MFM65809:MFM66682 MPI65809:MPI66682 MZE65809:MZE66682 NJA65809:NJA66682 NSW65809:NSW66682 OCS65809:OCS66682 OMO65809:OMO66682 OWK65809:OWK66682 PGG65809:PGG66682 PQC65809:PQC66682 PZY65809:PZY66682 QJU65809:QJU66682 QTQ65809:QTQ66682 RDM65809:RDM66682 RNI65809:RNI66682 RXE65809:RXE66682 SHA65809:SHA66682 SQW65809:SQW66682 TAS65809:TAS66682 TKO65809:TKO66682 TUK65809:TUK66682 UEG65809:UEG66682 UOC65809:UOC66682 UXY65809:UXY66682 VHU65809:VHU66682 VRQ65809:VRQ66682 WBM65809:WBM66682 WLI65809:WLI66682 WVE65809:WVE66682 M131351:M132224 IS131345:IS132218 SO131345:SO132218 ACK131345:ACK132218 AMG131345:AMG132218 AWC131345:AWC132218 BFY131345:BFY132218 BPU131345:BPU132218 BZQ131345:BZQ132218 CJM131345:CJM132218 CTI131345:CTI132218 DDE131345:DDE132218 DNA131345:DNA132218 DWW131345:DWW132218 EGS131345:EGS132218 EQO131345:EQO132218 FAK131345:FAK132218 FKG131345:FKG132218 FUC131345:FUC132218 GDY131345:GDY132218 GNU131345:GNU132218 GXQ131345:GXQ132218 HHM131345:HHM132218 HRI131345:HRI132218 IBE131345:IBE132218 ILA131345:ILA132218 IUW131345:IUW132218 JES131345:JES132218 JOO131345:JOO132218 JYK131345:JYK132218 KIG131345:KIG132218 KSC131345:KSC132218 LBY131345:LBY132218 LLU131345:LLU132218 LVQ131345:LVQ132218 MFM131345:MFM132218 MPI131345:MPI132218 MZE131345:MZE132218 NJA131345:NJA132218 NSW131345:NSW132218 OCS131345:OCS132218 OMO131345:OMO132218 OWK131345:OWK132218 PGG131345:PGG132218 PQC131345:PQC132218 PZY131345:PZY132218 QJU131345:QJU132218 QTQ131345:QTQ132218 RDM131345:RDM132218 RNI131345:RNI132218 RXE131345:RXE132218 SHA131345:SHA132218 SQW131345:SQW132218 TAS131345:TAS132218 TKO131345:TKO132218 TUK131345:TUK132218 UEG131345:UEG132218 UOC131345:UOC132218 UXY131345:UXY132218 VHU131345:VHU132218 VRQ131345:VRQ132218 WBM131345:WBM132218 WLI131345:WLI132218 WVE131345:WVE132218 M196887:M197760 IS196881:IS197754 SO196881:SO197754 ACK196881:ACK197754 AMG196881:AMG197754 AWC196881:AWC197754 BFY196881:BFY197754 BPU196881:BPU197754 BZQ196881:BZQ197754 CJM196881:CJM197754 CTI196881:CTI197754 DDE196881:DDE197754 DNA196881:DNA197754 DWW196881:DWW197754 EGS196881:EGS197754 EQO196881:EQO197754 FAK196881:FAK197754 FKG196881:FKG197754 FUC196881:FUC197754 GDY196881:GDY197754 GNU196881:GNU197754 GXQ196881:GXQ197754 HHM196881:HHM197754 HRI196881:HRI197754 IBE196881:IBE197754 ILA196881:ILA197754 IUW196881:IUW197754 JES196881:JES197754 JOO196881:JOO197754 JYK196881:JYK197754 KIG196881:KIG197754 KSC196881:KSC197754 LBY196881:LBY197754 LLU196881:LLU197754 LVQ196881:LVQ197754 MFM196881:MFM197754 MPI196881:MPI197754 MZE196881:MZE197754 NJA196881:NJA197754 NSW196881:NSW197754 OCS196881:OCS197754 OMO196881:OMO197754 OWK196881:OWK197754 PGG196881:PGG197754 PQC196881:PQC197754 PZY196881:PZY197754 QJU196881:QJU197754 QTQ196881:QTQ197754 RDM196881:RDM197754 RNI196881:RNI197754 RXE196881:RXE197754 SHA196881:SHA197754 SQW196881:SQW197754 TAS196881:TAS197754 TKO196881:TKO197754 TUK196881:TUK197754 UEG196881:UEG197754 UOC196881:UOC197754 UXY196881:UXY197754 VHU196881:VHU197754 VRQ196881:VRQ197754 WBM196881:WBM197754 WLI196881:WLI197754 WVE196881:WVE197754 M262423:M263296 IS262417:IS263290 SO262417:SO263290 ACK262417:ACK263290 AMG262417:AMG263290 AWC262417:AWC263290 BFY262417:BFY263290 BPU262417:BPU263290 BZQ262417:BZQ263290 CJM262417:CJM263290 CTI262417:CTI263290 DDE262417:DDE263290 DNA262417:DNA263290 DWW262417:DWW263290 EGS262417:EGS263290 EQO262417:EQO263290 FAK262417:FAK263290 FKG262417:FKG263290 FUC262417:FUC263290 GDY262417:GDY263290 GNU262417:GNU263290 GXQ262417:GXQ263290 HHM262417:HHM263290 HRI262417:HRI263290 IBE262417:IBE263290 ILA262417:ILA263290 IUW262417:IUW263290 JES262417:JES263290 JOO262417:JOO263290 JYK262417:JYK263290 KIG262417:KIG263290 KSC262417:KSC263290 LBY262417:LBY263290 LLU262417:LLU263290 LVQ262417:LVQ263290 MFM262417:MFM263290 MPI262417:MPI263290 MZE262417:MZE263290 NJA262417:NJA263290 NSW262417:NSW263290 OCS262417:OCS263290 OMO262417:OMO263290 OWK262417:OWK263290 PGG262417:PGG263290 PQC262417:PQC263290 PZY262417:PZY263290 QJU262417:QJU263290 QTQ262417:QTQ263290 RDM262417:RDM263290 RNI262417:RNI263290 RXE262417:RXE263290 SHA262417:SHA263290 SQW262417:SQW263290 TAS262417:TAS263290 TKO262417:TKO263290 TUK262417:TUK263290 UEG262417:UEG263290 UOC262417:UOC263290 UXY262417:UXY263290 VHU262417:VHU263290 VRQ262417:VRQ263290 WBM262417:WBM263290 WLI262417:WLI263290 WVE262417:WVE263290 M327959:M328832 IS327953:IS328826 SO327953:SO328826 ACK327953:ACK328826 AMG327953:AMG328826 AWC327953:AWC328826 BFY327953:BFY328826 BPU327953:BPU328826 BZQ327953:BZQ328826 CJM327953:CJM328826 CTI327953:CTI328826 DDE327953:DDE328826 DNA327953:DNA328826 DWW327953:DWW328826 EGS327953:EGS328826 EQO327953:EQO328826 FAK327953:FAK328826 FKG327953:FKG328826 FUC327953:FUC328826 GDY327953:GDY328826 GNU327953:GNU328826 GXQ327953:GXQ328826 HHM327953:HHM328826 HRI327953:HRI328826 IBE327953:IBE328826 ILA327953:ILA328826 IUW327953:IUW328826 JES327953:JES328826 JOO327953:JOO328826 JYK327953:JYK328826 KIG327953:KIG328826 KSC327953:KSC328826 LBY327953:LBY328826 LLU327953:LLU328826 LVQ327953:LVQ328826 MFM327953:MFM328826 MPI327953:MPI328826 MZE327953:MZE328826 NJA327953:NJA328826 NSW327953:NSW328826 OCS327953:OCS328826 OMO327953:OMO328826 OWK327953:OWK328826 PGG327953:PGG328826 PQC327953:PQC328826 PZY327953:PZY328826 QJU327953:QJU328826 QTQ327953:QTQ328826 RDM327953:RDM328826 RNI327953:RNI328826 RXE327953:RXE328826 SHA327953:SHA328826 SQW327953:SQW328826 TAS327953:TAS328826 TKO327953:TKO328826 TUK327953:TUK328826 UEG327953:UEG328826 UOC327953:UOC328826 UXY327953:UXY328826 VHU327953:VHU328826 VRQ327953:VRQ328826 WBM327953:WBM328826 WLI327953:WLI328826 WVE327953:WVE328826 M393495:M394368 IS393489:IS394362 SO393489:SO394362 ACK393489:ACK394362 AMG393489:AMG394362 AWC393489:AWC394362 BFY393489:BFY394362 BPU393489:BPU394362 BZQ393489:BZQ394362 CJM393489:CJM394362 CTI393489:CTI394362 DDE393489:DDE394362 DNA393489:DNA394362 DWW393489:DWW394362 EGS393489:EGS394362 EQO393489:EQO394362 FAK393489:FAK394362 FKG393489:FKG394362 FUC393489:FUC394362 GDY393489:GDY394362 GNU393489:GNU394362 GXQ393489:GXQ394362 HHM393489:HHM394362 HRI393489:HRI394362 IBE393489:IBE394362 ILA393489:ILA394362 IUW393489:IUW394362 JES393489:JES394362 JOO393489:JOO394362 JYK393489:JYK394362 KIG393489:KIG394362 KSC393489:KSC394362 LBY393489:LBY394362 LLU393489:LLU394362 LVQ393489:LVQ394362 MFM393489:MFM394362 MPI393489:MPI394362 MZE393489:MZE394362 NJA393489:NJA394362 NSW393489:NSW394362 OCS393489:OCS394362 OMO393489:OMO394362 OWK393489:OWK394362 PGG393489:PGG394362 PQC393489:PQC394362 PZY393489:PZY394362 QJU393489:QJU394362 QTQ393489:QTQ394362 RDM393489:RDM394362 RNI393489:RNI394362 RXE393489:RXE394362 SHA393489:SHA394362 SQW393489:SQW394362 TAS393489:TAS394362 TKO393489:TKO394362 TUK393489:TUK394362 UEG393489:UEG394362 UOC393489:UOC394362 UXY393489:UXY394362 VHU393489:VHU394362 VRQ393489:VRQ394362 WBM393489:WBM394362 WLI393489:WLI394362 WVE393489:WVE394362 M459031:M459904 IS459025:IS459898 SO459025:SO459898 ACK459025:ACK459898 AMG459025:AMG459898 AWC459025:AWC459898 BFY459025:BFY459898 BPU459025:BPU459898 BZQ459025:BZQ459898 CJM459025:CJM459898 CTI459025:CTI459898 DDE459025:DDE459898 DNA459025:DNA459898 DWW459025:DWW459898 EGS459025:EGS459898 EQO459025:EQO459898 FAK459025:FAK459898 FKG459025:FKG459898 FUC459025:FUC459898 GDY459025:GDY459898 GNU459025:GNU459898 GXQ459025:GXQ459898 HHM459025:HHM459898 HRI459025:HRI459898 IBE459025:IBE459898 ILA459025:ILA459898 IUW459025:IUW459898 JES459025:JES459898 JOO459025:JOO459898 JYK459025:JYK459898 KIG459025:KIG459898 KSC459025:KSC459898 LBY459025:LBY459898 LLU459025:LLU459898 LVQ459025:LVQ459898 MFM459025:MFM459898 MPI459025:MPI459898 MZE459025:MZE459898 NJA459025:NJA459898 NSW459025:NSW459898 OCS459025:OCS459898 OMO459025:OMO459898 OWK459025:OWK459898 PGG459025:PGG459898 PQC459025:PQC459898 PZY459025:PZY459898 QJU459025:QJU459898 QTQ459025:QTQ459898 RDM459025:RDM459898 RNI459025:RNI459898 RXE459025:RXE459898 SHA459025:SHA459898 SQW459025:SQW459898 TAS459025:TAS459898 TKO459025:TKO459898 TUK459025:TUK459898 UEG459025:UEG459898 UOC459025:UOC459898 UXY459025:UXY459898 VHU459025:VHU459898 VRQ459025:VRQ459898 WBM459025:WBM459898 WLI459025:WLI459898 WVE459025:WVE459898 M524567:M525440 IS524561:IS525434 SO524561:SO525434 ACK524561:ACK525434 AMG524561:AMG525434 AWC524561:AWC525434 BFY524561:BFY525434 BPU524561:BPU525434 BZQ524561:BZQ525434 CJM524561:CJM525434 CTI524561:CTI525434 DDE524561:DDE525434 DNA524561:DNA525434 DWW524561:DWW525434 EGS524561:EGS525434 EQO524561:EQO525434 FAK524561:FAK525434 FKG524561:FKG525434 FUC524561:FUC525434 GDY524561:GDY525434 GNU524561:GNU525434 GXQ524561:GXQ525434 HHM524561:HHM525434 HRI524561:HRI525434 IBE524561:IBE525434 ILA524561:ILA525434 IUW524561:IUW525434 JES524561:JES525434 JOO524561:JOO525434 JYK524561:JYK525434 KIG524561:KIG525434 KSC524561:KSC525434 LBY524561:LBY525434 LLU524561:LLU525434 LVQ524561:LVQ525434 MFM524561:MFM525434 MPI524561:MPI525434 MZE524561:MZE525434 NJA524561:NJA525434 NSW524561:NSW525434 OCS524561:OCS525434 OMO524561:OMO525434 OWK524561:OWK525434 PGG524561:PGG525434 PQC524561:PQC525434 PZY524561:PZY525434 QJU524561:QJU525434 QTQ524561:QTQ525434 RDM524561:RDM525434 RNI524561:RNI525434 RXE524561:RXE525434 SHA524561:SHA525434 SQW524561:SQW525434 TAS524561:TAS525434 TKO524561:TKO525434 TUK524561:TUK525434 UEG524561:UEG525434 UOC524561:UOC525434 UXY524561:UXY525434 VHU524561:VHU525434 VRQ524561:VRQ525434 WBM524561:WBM525434 WLI524561:WLI525434 WVE524561:WVE525434 M590103:M590976 IS590097:IS590970 SO590097:SO590970 ACK590097:ACK590970 AMG590097:AMG590970 AWC590097:AWC590970 BFY590097:BFY590970 BPU590097:BPU590970 BZQ590097:BZQ590970 CJM590097:CJM590970 CTI590097:CTI590970 DDE590097:DDE590970 DNA590097:DNA590970 DWW590097:DWW590970 EGS590097:EGS590970 EQO590097:EQO590970 FAK590097:FAK590970 FKG590097:FKG590970 FUC590097:FUC590970 GDY590097:GDY590970 GNU590097:GNU590970 GXQ590097:GXQ590970 HHM590097:HHM590970 HRI590097:HRI590970 IBE590097:IBE590970 ILA590097:ILA590970 IUW590097:IUW590970 JES590097:JES590970 JOO590097:JOO590970 JYK590097:JYK590970 KIG590097:KIG590970 KSC590097:KSC590970 LBY590097:LBY590970 LLU590097:LLU590970 LVQ590097:LVQ590970 MFM590097:MFM590970 MPI590097:MPI590970 MZE590097:MZE590970 NJA590097:NJA590970 NSW590097:NSW590970 OCS590097:OCS590970 OMO590097:OMO590970 OWK590097:OWK590970 PGG590097:PGG590970 PQC590097:PQC590970 PZY590097:PZY590970 QJU590097:QJU590970 QTQ590097:QTQ590970 RDM590097:RDM590970 RNI590097:RNI590970 RXE590097:RXE590970 SHA590097:SHA590970 SQW590097:SQW590970 TAS590097:TAS590970 TKO590097:TKO590970 TUK590097:TUK590970 UEG590097:UEG590970 UOC590097:UOC590970 UXY590097:UXY590970 VHU590097:VHU590970 VRQ590097:VRQ590970 WBM590097:WBM590970 WLI590097:WLI590970 WVE590097:WVE590970 M655639:M656512 IS655633:IS656506 SO655633:SO656506 ACK655633:ACK656506 AMG655633:AMG656506 AWC655633:AWC656506 BFY655633:BFY656506 BPU655633:BPU656506 BZQ655633:BZQ656506 CJM655633:CJM656506 CTI655633:CTI656506 DDE655633:DDE656506 DNA655633:DNA656506 DWW655633:DWW656506 EGS655633:EGS656506 EQO655633:EQO656506 FAK655633:FAK656506 FKG655633:FKG656506 FUC655633:FUC656506 GDY655633:GDY656506 GNU655633:GNU656506 GXQ655633:GXQ656506 HHM655633:HHM656506 HRI655633:HRI656506 IBE655633:IBE656506 ILA655633:ILA656506 IUW655633:IUW656506 JES655633:JES656506 JOO655633:JOO656506 JYK655633:JYK656506 KIG655633:KIG656506 KSC655633:KSC656506 LBY655633:LBY656506 LLU655633:LLU656506 LVQ655633:LVQ656506 MFM655633:MFM656506 MPI655633:MPI656506 MZE655633:MZE656506 NJA655633:NJA656506 NSW655633:NSW656506 OCS655633:OCS656506 OMO655633:OMO656506 OWK655633:OWK656506 PGG655633:PGG656506 PQC655633:PQC656506 PZY655633:PZY656506 QJU655633:QJU656506 QTQ655633:QTQ656506 RDM655633:RDM656506 RNI655633:RNI656506 RXE655633:RXE656506 SHA655633:SHA656506 SQW655633:SQW656506 TAS655633:TAS656506 TKO655633:TKO656506 TUK655633:TUK656506 UEG655633:UEG656506 UOC655633:UOC656506 UXY655633:UXY656506 VHU655633:VHU656506 VRQ655633:VRQ656506 WBM655633:WBM656506 WLI655633:WLI656506 WVE655633:WVE656506 M721175:M722048 IS721169:IS722042 SO721169:SO722042 ACK721169:ACK722042 AMG721169:AMG722042 AWC721169:AWC722042 BFY721169:BFY722042 BPU721169:BPU722042 BZQ721169:BZQ722042 CJM721169:CJM722042 CTI721169:CTI722042 DDE721169:DDE722042 DNA721169:DNA722042 DWW721169:DWW722042 EGS721169:EGS722042 EQO721169:EQO722042 FAK721169:FAK722042 FKG721169:FKG722042 FUC721169:FUC722042 GDY721169:GDY722042 GNU721169:GNU722042 GXQ721169:GXQ722042 HHM721169:HHM722042 HRI721169:HRI722042 IBE721169:IBE722042 ILA721169:ILA722042 IUW721169:IUW722042 JES721169:JES722042 JOO721169:JOO722042 JYK721169:JYK722042 KIG721169:KIG722042 KSC721169:KSC722042 LBY721169:LBY722042 LLU721169:LLU722042 LVQ721169:LVQ722042 MFM721169:MFM722042 MPI721169:MPI722042 MZE721169:MZE722042 NJA721169:NJA722042 NSW721169:NSW722042 OCS721169:OCS722042 OMO721169:OMO722042 OWK721169:OWK722042 PGG721169:PGG722042 PQC721169:PQC722042 PZY721169:PZY722042 QJU721169:QJU722042 QTQ721169:QTQ722042 RDM721169:RDM722042 RNI721169:RNI722042 RXE721169:RXE722042 SHA721169:SHA722042 SQW721169:SQW722042 TAS721169:TAS722042 TKO721169:TKO722042 TUK721169:TUK722042 UEG721169:UEG722042 UOC721169:UOC722042 UXY721169:UXY722042 VHU721169:VHU722042 VRQ721169:VRQ722042 WBM721169:WBM722042 WLI721169:WLI722042 WVE721169:WVE722042 M786711:M787584 IS786705:IS787578 SO786705:SO787578 ACK786705:ACK787578 AMG786705:AMG787578 AWC786705:AWC787578 BFY786705:BFY787578 BPU786705:BPU787578 BZQ786705:BZQ787578 CJM786705:CJM787578 CTI786705:CTI787578 DDE786705:DDE787578 DNA786705:DNA787578 DWW786705:DWW787578 EGS786705:EGS787578 EQO786705:EQO787578 FAK786705:FAK787578 FKG786705:FKG787578 FUC786705:FUC787578 GDY786705:GDY787578 GNU786705:GNU787578 GXQ786705:GXQ787578 HHM786705:HHM787578 HRI786705:HRI787578 IBE786705:IBE787578 ILA786705:ILA787578 IUW786705:IUW787578 JES786705:JES787578 JOO786705:JOO787578 JYK786705:JYK787578 KIG786705:KIG787578 KSC786705:KSC787578 LBY786705:LBY787578 LLU786705:LLU787578 LVQ786705:LVQ787578 MFM786705:MFM787578 MPI786705:MPI787578 MZE786705:MZE787578 NJA786705:NJA787578 NSW786705:NSW787578 OCS786705:OCS787578 OMO786705:OMO787578 OWK786705:OWK787578 PGG786705:PGG787578 PQC786705:PQC787578 PZY786705:PZY787578 QJU786705:QJU787578 QTQ786705:QTQ787578 RDM786705:RDM787578 RNI786705:RNI787578 RXE786705:RXE787578 SHA786705:SHA787578 SQW786705:SQW787578 TAS786705:TAS787578 TKO786705:TKO787578 TUK786705:TUK787578 UEG786705:UEG787578 UOC786705:UOC787578 UXY786705:UXY787578 VHU786705:VHU787578 VRQ786705:VRQ787578 WBM786705:WBM787578 WLI786705:WLI787578 WVE786705:WVE787578 M852247:M853120 IS852241:IS853114 SO852241:SO853114 ACK852241:ACK853114 AMG852241:AMG853114 AWC852241:AWC853114 BFY852241:BFY853114 BPU852241:BPU853114 BZQ852241:BZQ853114 CJM852241:CJM853114 CTI852241:CTI853114 DDE852241:DDE853114 DNA852241:DNA853114 DWW852241:DWW853114 EGS852241:EGS853114 EQO852241:EQO853114 FAK852241:FAK853114 FKG852241:FKG853114 FUC852241:FUC853114 GDY852241:GDY853114 GNU852241:GNU853114 GXQ852241:GXQ853114 HHM852241:HHM853114 HRI852241:HRI853114 IBE852241:IBE853114 ILA852241:ILA853114 IUW852241:IUW853114 JES852241:JES853114 JOO852241:JOO853114 JYK852241:JYK853114 KIG852241:KIG853114 KSC852241:KSC853114 LBY852241:LBY853114 LLU852241:LLU853114 LVQ852241:LVQ853114 MFM852241:MFM853114 MPI852241:MPI853114 MZE852241:MZE853114 NJA852241:NJA853114 NSW852241:NSW853114 OCS852241:OCS853114 OMO852241:OMO853114 OWK852241:OWK853114 PGG852241:PGG853114 PQC852241:PQC853114 PZY852241:PZY853114 QJU852241:QJU853114 QTQ852241:QTQ853114 RDM852241:RDM853114 RNI852241:RNI853114 RXE852241:RXE853114 SHA852241:SHA853114 SQW852241:SQW853114 TAS852241:TAS853114 TKO852241:TKO853114 TUK852241:TUK853114 UEG852241:UEG853114 UOC852241:UOC853114 UXY852241:UXY853114 VHU852241:VHU853114 VRQ852241:VRQ853114 WBM852241:WBM853114 WLI852241:WLI853114 WVE852241:WVE853114 M917783:M918656 IS917777:IS918650 SO917777:SO918650 ACK917777:ACK918650 AMG917777:AMG918650 AWC917777:AWC918650 BFY917777:BFY918650 BPU917777:BPU918650 BZQ917777:BZQ918650 CJM917777:CJM918650 CTI917777:CTI918650 DDE917777:DDE918650 DNA917777:DNA918650 DWW917777:DWW918650 EGS917777:EGS918650 EQO917777:EQO918650 FAK917777:FAK918650 FKG917777:FKG918650 FUC917777:FUC918650 GDY917777:GDY918650 GNU917777:GNU918650 GXQ917777:GXQ918650 HHM917777:HHM918650 HRI917777:HRI918650 IBE917777:IBE918650 ILA917777:ILA918650 IUW917777:IUW918650 JES917777:JES918650 JOO917777:JOO918650 JYK917777:JYK918650 KIG917777:KIG918650 KSC917777:KSC918650 LBY917777:LBY918650 LLU917777:LLU918650 LVQ917777:LVQ918650 MFM917777:MFM918650 MPI917777:MPI918650 MZE917777:MZE918650 NJA917777:NJA918650 NSW917777:NSW918650 OCS917777:OCS918650 OMO917777:OMO918650 OWK917777:OWK918650 PGG917777:PGG918650 PQC917777:PQC918650 PZY917777:PZY918650 QJU917777:QJU918650 QTQ917777:QTQ918650 RDM917777:RDM918650 RNI917777:RNI918650 RXE917777:RXE918650 SHA917777:SHA918650 SQW917777:SQW918650 TAS917777:TAS918650 TKO917777:TKO918650 TUK917777:TUK918650 UEG917777:UEG918650 UOC917777:UOC918650 UXY917777:UXY918650 VHU917777:VHU918650 VRQ917777:VRQ918650 WBM917777:WBM918650 WLI917777:WLI918650 WVE917777:WVE918650 M983319:M984192 IS983313:IS984186 SO983313:SO984186 ACK983313:ACK984186 AMG983313:AMG984186 AWC983313:AWC984186 BFY983313:BFY984186 BPU983313:BPU984186 BZQ983313:BZQ984186 CJM983313:CJM984186 CTI983313:CTI984186 DDE983313:DDE984186 DNA983313:DNA984186 DWW983313:DWW984186 EGS983313:EGS984186 EQO983313:EQO984186 FAK983313:FAK984186 FKG983313:FKG984186 FUC983313:FUC984186 GDY983313:GDY984186 GNU983313:GNU984186 GXQ983313:GXQ984186 HHM983313:HHM984186 HRI983313:HRI984186 IBE983313:IBE984186 ILA983313:ILA984186 IUW983313:IUW984186 JES983313:JES984186 JOO983313:JOO984186 JYK983313:JYK984186 KIG983313:KIG984186 KSC983313:KSC984186 LBY983313:LBY984186 LLU983313:LLU984186 LVQ983313:LVQ984186 MFM983313:MFM984186 MPI983313:MPI984186 MZE983313:MZE984186 NJA983313:NJA984186 NSW983313:NSW984186 OCS983313:OCS984186 OMO983313:OMO984186 OWK983313:OWK984186 PGG983313:PGG984186 PQC983313:PQC984186 PZY983313:PZY984186 QJU983313:QJU984186 QTQ983313:QTQ984186 RDM983313:RDM984186 RNI983313:RNI984186 RXE983313:RXE984186 SHA983313:SHA984186 SQW983313:SQW984186 TAS983313:TAS984186 TKO983313:TKO984186 TUK983313:TUK984186 UEG983313:UEG984186 UOC983313:UOC984186 UXY983313:UXY984186 VHU983313:VHU984186 VRQ983313:VRQ984186 WBM983313:WBM984186 WLI983313:WLI984186 HM336 Q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SO23 IW23 IS23 WVE23 WLI23 WBM23 VRQ23 VHU23 UXY23 UOC23 UEG23 TUK23 TKO23 TAS23 SQW23 SHA23 RXE23 RNI23 RDM23 QTQ23 QJU23 PZY23 PQC23 PGG23 OWK23 OMO23 OCS23 NSW23 NJA23 MZE23 MPI23 MFM23 LVQ23 LLU23 LBY23 KSC23 KIG23 JYK23 JOO23 JES23 IUW23 ILA23 IBE23 HRI23 HHM23 GXQ23 GNU23 GDY23 FUC23 FKG23 FAK23 EQO23 EGS23 DWW23 DNA23 DDE23 CTI23 CJM23 BZQ23 BPU23 BFY23 AWC23 AMG23 ACK23 SS23 ACO23 AMK23 M23 BGC162 BPY162 BZU162 CJQ162 CTM162 DDI162 DNE162 DXA162 EGW162 EQS162 FAO162 FKK162 FUG162 GEC162 GNY162 GXU162 HHQ162 HRM162 IBI162 ILE162 IVA162 JEW162 JOS162 JYO162 KIK162 KSG162 LCC162 LLY162 LVU162 MFQ162 MPM162 MZI162 NJE162 NTA162 OCW162 OMS162 OWO162 PGK162 PQG162 QAC162 QJY162 QTU162 RDQ162 RNM162 RXI162 SHE162 SRA162 TAW162 TKS162 TUO162 UEK162 UOG162 UYC162 VHY162 VRU162 WBQ162 WLM162 WVI162 SO162 IW162 IS162 WVE162 WLI162 WBM162 VRQ162 VHU162 UXY162 UOC162 UEG162 TUK162 TKO162 TAS162 SQW162 SHA162 RXE162 RNI162 RDM162 QTQ162 QJU162 PZY162 PQC162 PGG162 OWK162 OMO162 OCS162 NSW162 NJA162 MZE162 MPI162 MFM162 LVQ162 LLU162 LBY162 KSC162 KIG162 JYK162 JOO162 JES162 IUW162 ILA162 IBE162 HRI162 HHM162 GXQ162 GNU162 GDY162 FUC162 FKG162 FAK162 EQO162 EGS162 DWW162 DNA162 DDE162 CTI162 CJM162 BZQ162 BPU162 BFY162 AWC162 AMG162 ACK162 SS162 ACO162 J161 N161 AMK162 AWD161 AMH161 ACL161 SP161 ACH161 AMD161 AVZ161 BFV161 BPR161 BZN161 CJJ161 CTF161 DDB161 DMX161 DWT161 EGP161 EQL161 FAH161 FKD161 FTZ161 GDV161 GNR161 GXN161 HHJ161 HRF161 IBB161 IKX161 IUT161 JEP161 JOL161 JYH161 KID161 KRZ161 LBV161 LLR161 LVN161 MFJ161 MPF161 MZB161 NIX161 NST161 OCP161 OML161 OWH161 PGD161 PPZ161 PZV161 QJR161 QTN161 RDJ161 RNF161 RXB161 SGX161 SQT161 TAP161 TKL161 TUH161 UED161 UNZ161 UXV161 VHR161 VRN161 WBJ161 WLF161 WVB161 IP161 IT161 SL161 WVF161 WLJ161 WBN161 VRR161 VHV161 UXZ161 UOD161 UEH161 TUL161 TKP161 TAT161 SQX161 SHB161 RXF161 RNJ161 RDN161 QTR161 QJV161 PZZ161 PQD161 PGH161 OWL161 OMP161 OCT161 NSX161 NJB161 MZF161 MPJ161 MFN161 LVR161 LLV161 LBZ161 KSD161 KIH161 JYL161 JOP161 JET161 IUX161 ILB161 IBF161 HRJ161 HHN161 GXR161 GNV161 GDZ161 FUD161 FKH161 FAL161 EQP161 EGT161 DWX161 DNB161 DDF161 CTJ161 CJN161 BZR161 BPV161 BFZ161 AWG162 M162:M168 Q174 M174 Q259:Q261 M259:M261 M311:M314 WTY281 WSO282 SI276 ACE276 AMA276 AVW276 BFS276 BPO276 BZK276 CJG276 CTC276 DCY276 DMU276 DWQ276 EGM276 EQI276 FAE276 FKA276 FTW276 GDS276 GNO276 GXK276 HHG276 HRC276 IAY276 IKU276 IUQ276 JEM276 JOI276 JYE276 KIA276 KRW276 LBS276 LLO276 LVK276 MFG276 MPC276 MYY276 NIU276 NSQ276 OCM276 OMI276 OWE276 PGA276 PPW276 PZS276 QJO276 QTK276 RDG276 RNC276 RWY276 SGU276 SQQ276 TAM276 TKI276 TUE276 UEA276 UNW276 UXS276 VHO276 VRK276 WBG276 WLC276 WUY276 IM276 WVC276 WLG276 WBK276 VRO276 VHS276 UXW276 UOA276 UEE276 TUI276 TKM276 TAQ276 SQU276 SGY276 RXC276 RNG276 RDK276 QTO276 QJS276 PZW276 PQA276 PGE276 OWI276 OMM276 OCQ276 NSU276 NIY276 MZC276 MPG276 MFK276 LVO276 LLS276 LBW276 KSA276 KIE276 JYI276 JOM276 JEQ276 IUU276 IKY276 IBC276 HRG276 HHK276 GXO276 GNS276 GDW276 FUA276 FKE276 FAI276 EQM276 EGQ276 DWU276 DMY276 DDC276 CTG276 CJK276 BZO276 BPS276 BFW276 AWA276 AME276 ACI276 SM276 IQ276 IX267:IX268 WBO355:WBO356 VRS355:VRS356 VHW355:VHW356 UYA355:UYA356 UOE355:UOE356 UEI355:UEI356 TUM355:TUM356 TKQ355:TKQ356 TAU355:TAU356 SQY355:SQY356 SHC355:SHC356 RXG355:RXG356 RNK355:RNK356 RDO355:RDO356 QTS355:QTS356 QJW355:QJW356 QAA355:QAA356 PQE355:PQE356 PGI355:PGI356 OWM355:OWM356 OMQ355:OMQ356 OCU355:OCU356 NSY355:NSY356 NJC355:NJC356 MZG355:MZG356 MPK355:MPK356 MFO355:MFO356 LVS355:LVS356 LLW355:LLW356 LCA355:LCA356 KSE355:KSE356 KII355:KII356 JYM355:JYM356 JOQ355:JOQ356 JEU355:JEU356 IUY355:IUY356 ILC355:ILC356 IBG355:IBG356 HRK355:HRK356 HHO355:HHO356 GXS355:GXS356 GNW355:GNW356 GEA355:GEA356 FUE355:FUE356 FKI355:FKI356 FAM355:FAM356 EQQ355:EQQ356 EGU355:EGU356 DWY355:DWY356 DNC355:DNC356 DDG355:DDG356 CTK355:CTK356 CJO355:CJO356 BZS355:BZS356 BPW355:BPW356 BGA355:BGA356 AWE355:AWE356 AMI355:AMI356 ACM355:ACM356 SQ355:SQ356 IU355:IU356 WVG355:WVG356 ACQ355:ACQ356 AMM355:AMM356 AWI355:AWI356 BGE355:BGE356 BQA355:BQA356 BZW355:BZW356 CJS355:CJS356 CTO355:CTO356 DDK355:DDK356 DNG355:DNG356 DXC355:DXC356 EGY355:EGY356 EQU355:EQU356 FAQ355:FAQ356 FKM355:FKM356 FUI355:FUI356 GEE355:GEE356 GOA355:GOA356 GXW355:GXW356 HHS355:HHS356 HRO355:HRO356 IBK355:IBK356 ILG355:ILG356 IVC355:IVC356 JEY355:JEY356 JOU355:JOU356 JYQ355:JYQ356 KIM355:KIM356 KSI355:KSI356 LCE355:LCE356 LMA355:LMA356 LVW355:LVW356 MFS355:MFS356 MPO355:MPO356 MZK355:MZK356 NJG355:NJG356 NTC355:NTC356 OCY355:OCY356 OMU355:OMU356 OWQ355:OWQ356 PGM355:PGM356 PQI355:PQI356 QAE355:QAE356 QKA355:QKA356 QTW355:QTW356 RDS355:RDS356 RNO355:RNO356 RXK355:RXK356 SHG355:SHG356 SRC355:SRC356 TAY355:TAY356 TKU355:TKU356 TUQ355:TUQ356 UEM355:UEM356 UOI355:UOI356 UYE355:UYE356 VIA355:VIA356 VRW355:VRW356 WBS355:WBS356 WLO355:WLO356 WVK355:WVK356 IY355:IY356 SU355:SU356 WLK355:WLK356 R355:R356 WVN267:WVN268 WVJ267:WVJ268 WLR267:WLR268 WLN267:WLN268 WBV267:WBV268 WBR267:WBR268 VRZ267:VRZ268 VRV267:VRV268 VID267:VID268 VHZ267:VHZ268 UYH267:UYH268 UYD267:UYD268 UOL267:UOL268 UOH267:UOH268 UEP267:UEP268 UEL267:UEL268 TUT267:TUT268 TUP267:TUP268 TKX267:TKX268 TKT267:TKT268 TBB267:TBB268 TAX267:TAX268 SRF267:SRF268 SRB267:SRB268 SHJ267:SHJ268 SHF267:SHF268 RXN267:RXN268 RXJ267:RXJ268 RNR267:RNR268 RNN267:RNN268 RDV267:RDV268 RDR267:RDR268 QTZ267:QTZ268 QTV267:QTV268 QKD267:QKD268 QJZ267:QJZ268 QAH267:QAH268 QAD267:QAD268 PQL267:PQL268 PQH267:PQH268 PGP267:PGP268 PGL267:PGL268 OWT267:OWT268 OWP267:OWP268 OMX267:OMX268 OMT267:OMT268 ODB267:ODB268 OCX267:OCX268 NTF267:NTF268 NTB267:NTB268 NJJ267:NJJ268 NJF267:NJF268 MZN267:MZN268 MZJ267:MZJ268 MPR267:MPR268 MPN267:MPN268 MFV267:MFV268 MFR267:MFR268 LVZ267:LVZ268 LVV267:LVV268 LMD267:LMD268 LLZ267:LLZ268 LCH267:LCH268 LCD267:LCD268 KSL267:KSL268 KSH267:KSH268 KIP267:KIP268 KIL267:KIL268 JYT267:JYT268 JYP267:JYP268 JOX267:JOX268 JOT267:JOT268 JFB267:JFB268 JEX267:JEX268 IVF267:IVF268 IVB267:IVB268 ILJ267:ILJ268 ILF267:ILF268 IBN267:IBN268 IBJ267:IBJ268 HRR267:HRR268 HRN267:HRN268 HHV267:HHV268 HHR267:HHR268 GXZ267:GXZ268 GXV267:GXV268 GOD267:GOD268 GNZ267:GNZ268 GEH267:GEH268 GED267:GED268 FUL267:FUL268 FUH267:FUH268 FKP267:FKP268 FKL267:FKL268 FAT267:FAT268 FAP267:FAP268 EQX267:EQX268 EQT267:EQT268 EHB267:EHB268 EGX267:EGX268 DXF267:DXF268 DXB267:DXB268 DNJ267:DNJ268 DNF267:DNF268 DDN267:DDN268 DDJ267:DDJ268 CTR267:CTR268 CTN267:CTN268 CJV267:CJV268 CJR267:CJR268 BZZ267:BZZ268 BZV267:BZV268 BQD267:BQD268 BPZ267:BPZ268 BGH267:BGH268 BGD267:BGD268 AWL267:AWL268 AWH267:AWH268 AMP267:AMP268 AML267:AML268 ACT267:ACT268 ACP267:ACP268 SX267:SX268 ST267:ST268 JB267:JB268 WSL295 WKG281 WKC281 WAK281 WAG281 VQO281 VQK281 VGS281 VGO281 UWW281 UWS281 UNA281 UMW281 UDE281 UDA281 TTI281 TTE281 TJM281 TJI281 SZQ281 SZM281 SPU281 SPQ281 SFY281 SFU281 RWC281 RVY281 RMG281 RMC281 RCK281 RCG281 QSO281 QSK281 QIS281 QIO281 PYW281 PYS281 PPA281 POW281 PFE281 PFA281 OVI281 OVE281 OLM281 OLI281 OBQ281 OBM281 NRU281 NRQ281 NHY281 NHU281 MYC281 MXY281 MOG281 MOC281 MEK281 MEG281 LUO281 LUK281 LKS281 LKO281 LAW281 LAS281 KRA281 KQW281 KHE281 KHA281 JXI281 JXE281 JNM281 JNI281 JDQ281 JDM281 ITU281 ITQ281 IJY281 IJU281 IAC281 HZY281 HQG281 HQC281 HGK281 HGG281 GWO281 GWK281 GMS281 GMO281 GCW281 GCS281 FTA281 FSW281 FJE281 FJA281 EZI281 EZE281 EPM281 EPI281 EFQ281 EFM281 DVU281 DVQ281 DLY281 DLU281 DCC281 DBY281 CSG281 CSC281 CIK281 CIG281 BYO281 BYK281 BOS281 BOO281 BEW281 BES281 AVA281 AUW281 ALE281 ALA281 ABI281 ABE281 RM281 RI281 HQ281 HM281 Q277:Q280 WUC281 M231:M233 WSK282 WIS282 WIO282 VYW282 VYS282 VPA282 VOW282 VFE282 VFA282 UVI282 UVE282 ULM282 ULI282 UBQ282 UBM282 TRU282 TRQ282 THY282 THU282 SYC282 SXY282 SOG282 SOC282 SEK282 SEG282 RUO282 RUK282 RKS282 RKO282 RAW282 RAS282 QRA282 QQW282 QHE282 QHA282 PXI282 PXE282 PNM282 PNI282 PDQ282 PDM282 OTU282 OTQ282 OJY282 OJU282 OAC282 NZY282 NQG282 NQC282 NGK282 NGG282 MWO282 MWK282 MMS282 MMO282 MCW282 MCS282 LTA282 LSW282 LJE282 LJA282 KZI282 KZE282 KPM282 KPI282 KFQ282 KFM282 JVU282 JVQ282 JLY282 JLU282 JCC282 JBY282 ISG282 ISC282 IIK282 IIG282 HYO282 HYK282 HOS282 HOO282 HEW282 HES282 GVA282 GUW282 GLE282 GLA282 GBI282 GBE282 FRM282 FRI282 FHQ282 FHM282 EXU282 EXQ282 ENY282 ENU282 EEC282 EDY282 DUG282 DUC282 DKK282 DKG282 DAO282 DAK282 CQS282 CQO282 CGW282 CGS282 BXA282 BWW282 BNE282 BNA282 BDI282 BDE282 ATM282 ATI282 AJQ282 AJM282 ZU282 ZQ282 PY282 PU282 GC282 FY282 M273:M275 WSH295 WIP295 WIL295 VYT295 VYP295 VOX295 VOT295 VFB295 VEX295 UVF295 UVB295 ULJ295 ULF295 UBN295 UBJ295 TRR295 TRN295 THV295 THR295 SXZ295 SXV295 SOD295 SNZ295 SEH295 SED295 RUL295 RUH295 RKP295 RKL295 RAT295 RAP295 QQX295 QQT295 QHB295 QGX295 PXF295 PXB295 PNJ295 PNF295 PDN295 PDJ295 OTR295 OTN295 OJV295 OJR295 NZZ295 NZV295 NQD295 NPZ295 NGH295 NGD295 MWL295 MWH295 MMP295 MML295 MCT295 MCP295 LSX295 LST295 LJB295 LIX295 KZF295 KZB295 KPJ295 KPF295 KFN295 KFJ295 JVR295 JVN295 JLV295 JLR295 JBZ295 JBV295 ISD295 IRZ295 IIH295 IID295 HYL295 HYH295 HOP295 HOL295 HET295 HEP295 GUX295 GUT295 GLB295 GKX295 GBF295 GBB295 FRJ295 FRF295 FHN295 FHJ295 EXR295 EXN295 ENV295 ENR295 EDZ295 EDV295 DUD295 DTZ295 DKH295 DKD295 DAL295 DAH295 CQP295 CQL295 CGT295 CGP295 BWX295 BWT295 BNB295 BMX295 BDF295 BDB295 ATJ295 ATF295 AJN295 AJJ295 ZR295 ZN295 PV295 PR295 FZ295 FV295 M277:M280 Q333 M282:M297 Q162:Q168 Q204 WVY204 M204:N204 JI204:JJ204 TE204:TF204 ADA204:ADB204 AMW204:AMX204 AWS204:AWT204 BGO204:BGP204 BQK204:BQL204 CAG204:CAH204 CKC204:CKD204 CTY204:CTZ204 DDU204:DDV204 DNQ204:DNR204 DXM204:DXN204 EHI204:EHJ204 ERE204:ERF204 FBA204:FBB204 FKW204:FKX204 FUS204:FUT204 GEO204:GEP204 GOK204:GOL204 GYG204:GYH204 HIC204:HID204 HRY204:HRZ204 IBU204:IBV204 ILQ204:ILR204 IVM204:IVN204 JFI204:JFJ204 JPE204:JPF204 JZA204:JZB204 KIW204:KIX204 KSS204:KST204 LCO204:LCP204 LMK204:LML204 LWG204:LWH204 MGC204:MGD204 MPY204:MPZ204 MZU204:MZV204 NJQ204:NJR204 NTM204:NTN204 ODI204:ODJ204 ONE204:ONF204 OXA204:OXB204 PGW204:PGX204 PQS204:PQT204 QAO204:QAP204 QKK204:QKL204 QUG204:QUH204 REC204:RED204 RNY204:RNZ204 RXU204:RXV204 SHQ204:SHR204 SRM204:SRN204 TBI204:TBJ204 TLE204:TLF204 TVA204:TVB204 UEW204:UEX204 UOS204:UOT204 UYO204:UYP204 VIK204:VIL204 VSG204:VSH204 WCC204:WCD204 WLY204:WLZ204 WVU204:WVV204 JM204 TI204 ADE204 ANA204 AWW204 BGS204 BQO204 CAK204 CKG204 CUC204 DDY204 DNU204 DXQ204 EHM204 ERI204 FBE204 FLA204 FUW204 GES204 GOO204 GYK204 HIG204 HSC204 IBY204 ILU204 IVQ204 JFM204 JPI204 JZE204 KJA204 KSW204 LCS204 LMO204 LWK204 MGG204 MQC204 MZY204 NJU204 NTQ204 ODM204 ONI204 OXE204 PHA204 PQW204 QAS204 QKO204 QUK204 REG204 ROC204 RXY204 SHU204 SRQ204 TBM204 TLI204 TVE204 UFA204 UOW204 UYS204 VIO204 VSK204 WCG204 J334 M317:M318 WTY319:WTY320 WKG319:WKG320 WKC319:WKC320 WAK319:WAK320 WAG319:WAG320 VQO319:VQO320 VQK319:VQK320 VGS319:VGS320 VGO319:VGO320 UWW319:UWW320 UWS319:UWS320 UNA319:UNA320 UMW319:UMW320 UDE319:UDE320 UDA319:UDA320 TTI319:TTI320 TTE319:TTE320 TJM319:TJM320 TJI319:TJI320 SZQ319:SZQ320 SZM319:SZM320 SPU319:SPU320 SPQ319:SPQ320 SFY319:SFY320 SFU319:SFU320 RWC319:RWC320 RVY319:RVY320 RMG319:RMG320 RMC319:RMC320 RCK319:RCK320 RCG319:RCG320 QSO319:QSO320 QSK319:QSK320 QIS319:QIS320 QIO319:QIO320 PYW319:PYW320 PYS319:PYS320 PPA319:PPA320 POW319:POW320 PFE319:PFE320 PFA319:PFA320 OVI319:OVI320 OVE319:OVE320 OLM319:OLM320 OLI319:OLI320 OBQ319:OBQ320 OBM319:OBM320 NRU319:NRU320 NRQ319:NRQ320 NHY319:NHY320 NHU319:NHU320 MYC319:MYC320 MXY319:MXY320 MOG319:MOG320 MOC319:MOC320 MEK319:MEK320 MEG319:MEG320 LUO319:LUO320 LUK319:LUK320 LKS319:LKS320 LKO319:LKO320 LAW319:LAW320 LAS319:LAS320 KRA319:KRA320 KQW319:KQW320 KHE319:KHE320 KHA319:KHA320 JXI319:JXI320 JXE319:JXE320 JNM319:JNM320 JNI319:JNI320 JDQ319:JDQ320 JDM319:JDM320 ITU319:ITU320 ITQ319:ITQ320 IJY319:IJY320 IJU319:IJU320 IAC319:IAC320 HZY319:HZY320 HQG319:HQG320 HQC319:HQC320 HGK319:HGK320 HGG319:HGG320 GWO319:GWO320 GWK319:GWK320 GMS319:GMS320 GMO319:GMO320 GCW319:GCW320 GCS319:GCS320 FTA319:FTA320 FSW319:FSW320 FJE319:FJE320 FJA319:FJA320 EZI319:EZI320 EZE319:EZE320 EPM319:EPM320 EPI319:EPI320 EFQ319:EFQ320 EFM319:EFM320 DVU319:DVU320 DVQ319:DVQ320 DLY319:DLY320 DLU319:DLU320 DCC319:DCC320 DBY319:DBY320 CSG319:CSG320 CSC319:CSC320 CIK319:CIK320 CIG319:CIG320 BYO319:BYO320 BYK319:BYK320 BOS319:BOS320 BOO319:BOO320 BEW319:BEW320 BES319:BES320 AVA319:AVA320 AUW319:AUW320 ALE319:ALE320 ALA319:ALA320 ABI319:ABI320 ABE319:ABE320 RM319:RM320 RI319:RI320 HQ319:HQ320 HM319:HM320 WUC336 WMC204 WUC319:WUC320 K335 WTY336 WKG336 WKC336 WAK336 WAG336 VQO336 VQK336 VGS336 VGO336 UWW336 UWS336 UNA336 UMW336 UDE336 UDA336 TTI336 TTE336 TJM336 TJI336 SZQ336 SZM336 SPU336 SPQ336 SFY336 SFU336 RWC336 RVY336 RMG336 RMC336 RCK336 RCG336 QSO336 QSK336 QIS336 QIO336 PYW336 PYS336 PPA336 POW336 PFE336 PFA336 OVI336 OVE336 OLM336 OLI336 OBQ336 OBM336 NRU336 NRQ336 NHY336 NHU336 MYC336 MXY336 MOG336 MOC336 MEK336 MEG336 LUO336 LUK336 LKS336 LKO336 LAW336 LAS336 KRA336 KQW336 KHE336 KHA336 JXI336 JXE336 JNM336 JNI336 JDQ336 JDM336 ITU336 ITQ336 IJY336 IJU336 IAC336 HZY336 HQG336 HQC336 HGK336 HGG336 GWO336 GWK336 GMS336 GMO336 GCW336 GCS336 FTA336 FSW336 FJE336 FJA336 EZI336 EZE336 EPM336 EPI336 EFQ336 EFM336 DVU336 DVQ336 DLY336 DLU336 DCC336 DBY336 CSG336 CSC336 CIK336 CIG336 BYO336 BYK336 BOS336 BOO336 BEW336 BES336 AVA336 AUW336 ALE336 ALA336 ABI336 ABE336 RM336 RI336 HQ336 M321:M333 N337:N345 R337:R345 N355:N356 R348 N348 AMG358:AMG1146 ACK358:ACK1146 SO358:SO1146 IW358:IW1145 SS358:SS1145 ACO358:ACO1145 AMK358:AMK1145 AWG358:AWG1145 BGC358:BGC1145 BPY358:BPY1145 BZU358:BZU1145 CJQ358:CJQ1145 CTM358:CTM1145 DDI358:DDI1145 DNE358:DNE1145 DXA358:DXA1145 EGW358:EGW1145 EQS358:EQS1145 FAO358:FAO1145 FKK358:FKK1145 FUG358:FUG1145 GEC358:GEC1145 GNY358:GNY1145 GXU358:GXU1145 HHQ358:HHQ1145 HRM358:HRM1145 IBI358:IBI1145 ILE358:ILE1145 IVA358:IVA1145 JEW358:JEW1145 JOS358:JOS1145 JYO358:JYO1145 KIK358:KIK1145 KSG358:KSG1145 LCC358:LCC1145 LLY358:LLY1145 LVU358:LVU1145 MFQ358:MFQ1145 MPM358:MPM1145 MZI358:MZI1145 NJE358:NJE1145 NTA358:NTA1145 OCW358:OCW1145 OMS358:OMS1145 OWO358:OWO1145 PGK358:PGK1145 PQG358:PQG1145 QAC358:QAC1145 QJY358:QJY1145 QTU358:QTU1145 RDQ358:RDQ1145 RNM358:RNM1145 RXI358:RXI1145 SHE358:SHE1145 SRA358:SRA1145 TAW358:TAW1145 TKS358:TKS1145 TUO358:TUO1145 UEK358:UEK1145 UOG358:UOG1145 UYC358:UYC1145 VHY358:VHY1145 VRU358:VRU1145 WBQ358:WBQ1145 WLM358:WLM1145 WVI358:WVI1145 IS358:IS1146 WVE358:WVE1146 WLI358:WLI1146 WBM358:WBM1146 VRQ358:VRQ1146 VHU358:VHU1146 UXY358:UXY1146 UOC358:UOC1146 UEG358:UEG1146 TUK358:TUK1146 TKO358:TKO1146 TAS358:TAS1146 SQW358:SQW1146 SHA358:SHA1146 RXE358:RXE1146 RNI358:RNI1146 RDM358:RDM1146 QTQ358:QTQ1146 QJU358:QJU1146 PZY358:PZY1146 PQC358:PQC1146 PGG358:PGG1146 OWK358:OWK1146 OMO358:OMO1146 OCS358:OCS1146 NSW358:NSW1146 NJA358:NJA1146 MZE358:MZE1146 MPI358:MPI1146 MFM358:MFM1146 LVQ358:LVQ1146 LLU358:LLU1146 LBY358:LBY1146 KSC358:KSC1146 KIG358:KIG1146 JYK358:JYK1146 JOO358:JOO1146 JES358:JES1146 IUW358:IUW1146 ILA358:ILA1146 IBE358:IBE1146 HRI358:HRI1146 HHM358:HHM1146 GXQ358:GXQ1146 GNU358:GNU1146 GDY358:GDY1146 FUC358:FUC1146 FKG358:FKG1146 FAK358:FAK1146 EQO358:EQO1146 EGS358:EGS1146 DWW358:DWW1146 DNA358:DNA1146 DDE358:DDE1146 CTI358:CTI1146 CJM358:CJM1146 BZQ358:BZQ1146 BPU358:BPU1146 BFY358:BFY1146 AWC358:AWC1146 M346:M347 M349:M354 M359:M1152 Q349:Q354 Q359:Q1151">
      <formula1>9</formula1>
    </dataValidation>
    <dataValidation type="textLength" operator="equal" allowBlank="1" showInputMessage="1" showErrorMessage="1" error="БИН должен содержать 12 символов" sqref="WWU983313:WWU984185 AY65815:AY66687 KI65809:KI66681 UE65809:UE66681 AEA65809:AEA66681 ANW65809:ANW66681 AXS65809:AXS66681 BHO65809:BHO66681 BRK65809:BRK66681 CBG65809:CBG66681 CLC65809:CLC66681 CUY65809:CUY66681 DEU65809:DEU66681 DOQ65809:DOQ66681 DYM65809:DYM66681 EII65809:EII66681 ESE65809:ESE66681 FCA65809:FCA66681 FLW65809:FLW66681 FVS65809:FVS66681 GFO65809:GFO66681 GPK65809:GPK66681 GZG65809:GZG66681 HJC65809:HJC66681 HSY65809:HSY66681 ICU65809:ICU66681 IMQ65809:IMQ66681 IWM65809:IWM66681 JGI65809:JGI66681 JQE65809:JQE66681 KAA65809:KAA66681 KJW65809:KJW66681 KTS65809:KTS66681 LDO65809:LDO66681 LNK65809:LNK66681 LXG65809:LXG66681 MHC65809:MHC66681 MQY65809:MQY66681 NAU65809:NAU66681 NKQ65809:NKQ66681 NUM65809:NUM66681 OEI65809:OEI66681 OOE65809:OOE66681 OYA65809:OYA66681 PHW65809:PHW66681 PRS65809:PRS66681 QBO65809:QBO66681 QLK65809:QLK66681 QVG65809:QVG66681 RFC65809:RFC66681 ROY65809:ROY66681 RYU65809:RYU66681 SIQ65809:SIQ66681 SSM65809:SSM66681 TCI65809:TCI66681 TME65809:TME66681 TWA65809:TWA66681 UFW65809:UFW66681 UPS65809:UPS66681 UZO65809:UZO66681 VJK65809:VJK66681 VTG65809:VTG66681 WDC65809:WDC66681 WMY65809:WMY66681 WWU65809:WWU66681 AY131351:AY132223 KI131345:KI132217 UE131345:UE132217 AEA131345:AEA132217 ANW131345:ANW132217 AXS131345:AXS132217 BHO131345:BHO132217 BRK131345:BRK132217 CBG131345:CBG132217 CLC131345:CLC132217 CUY131345:CUY132217 DEU131345:DEU132217 DOQ131345:DOQ132217 DYM131345:DYM132217 EII131345:EII132217 ESE131345:ESE132217 FCA131345:FCA132217 FLW131345:FLW132217 FVS131345:FVS132217 GFO131345:GFO132217 GPK131345:GPK132217 GZG131345:GZG132217 HJC131345:HJC132217 HSY131345:HSY132217 ICU131345:ICU132217 IMQ131345:IMQ132217 IWM131345:IWM132217 JGI131345:JGI132217 JQE131345:JQE132217 KAA131345:KAA132217 KJW131345:KJW132217 KTS131345:KTS132217 LDO131345:LDO132217 LNK131345:LNK132217 LXG131345:LXG132217 MHC131345:MHC132217 MQY131345:MQY132217 NAU131345:NAU132217 NKQ131345:NKQ132217 NUM131345:NUM132217 OEI131345:OEI132217 OOE131345:OOE132217 OYA131345:OYA132217 PHW131345:PHW132217 PRS131345:PRS132217 QBO131345:QBO132217 QLK131345:QLK132217 QVG131345:QVG132217 RFC131345:RFC132217 ROY131345:ROY132217 RYU131345:RYU132217 SIQ131345:SIQ132217 SSM131345:SSM132217 TCI131345:TCI132217 TME131345:TME132217 TWA131345:TWA132217 UFW131345:UFW132217 UPS131345:UPS132217 UZO131345:UZO132217 VJK131345:VJK132217 VTG131345:VTG132217 WDC131345:WDC132217 WMY131345:WMY132217 WWU131345:WWU132217 AY196887:AY197759 KI196881:KI197753 UE196881:UE197753 AEA196881:AEA197753 ANW196881:ANW197753 AXS196881:AXS197753 BHO196881:BHO197753 BRK196881:BRK197753 CBG196881:CBG197753 CLC196881:CLC197753 CUY196881:CUY197753 DEU196881:DEU197753 DOQ196881:DOQ197753 DYM196881:DYM197753 EII196881:EII197753 ESE196881:ESE197753 FCA196881:FCA197753 FLW196881:FLW197753 FVS196881:FVS197753 GFO196881:GFO197753 GPK196881:GPK197753 GZG196881:GZG197753 HJC196881:HJC197753 HSY196881:HSY197753 ICU196881:ICU197753 IMQ196881:IMQ197753 IWM196881:IWM197753 JGI196881:JGI197753 JQE196881:JQE197753 KAA196881:KAA197753 KJW196881:KJW197753 KTS196881:KTS197753 LDO196881:LDO197753 LNK196881:LNK197753 LXG196881:LXG197753 MHC196881:MHC197753 MQY196881:MQY197753 NAU196881:NAU197753 NKQ196881:NKQ197753 NUM196881:NUM197753 OEI196881:OEI197753 OOE196881:OOE197753 OYA196881:OYA197753 PHW196881:PHW197753 PRS196881:PRS197753 QBO196881:QBO197753 QLK196881:QLK197753 QVG196881:QVG197753 RFC196881:RFC197753 ROY196881:ROY197753 RYU196881:RYU197753 SIQ196881:SIQ197753 SSM196881:SSM197753 TCI196881:TCI197753 TME196881:TME197753 TWA196881:TWA197753 UFW196881:UFW197753 UPS196881:UPS197753 UZO196881:UZO197753 VJK196881:VJK197753 VTG196881:VTG197753 WDC196881:WDC197753 WMY196881:WMY197753 WWU196881:WWU197753 AY262423:AY263295 KI262417:KI263289 UE262417:UE263289 AEA262417:AEA263289 ANW262417:ANW263289 AXS262417:AXS263289 BHO262417:BHO263289 BRK262417:BRK263289 CBG262417:CBG263289 CLC262417:CLC263289 CUY262417:CUY263289 DEU262417:DEU263289 DOQ262417:DOQ263289 DYM262417:DYM263289 EII262417:EII263289 ESE262417:ESE263289 FCA262417:FCA263289 FLW262417:FLW263289 FVS262417:FVS263289 GFO262417:GFO263289 GPK262417:GPK263289 GZG262417:GZG263289 HJC262417:HJC263289 HSY262417:HSY263289 ICU262417:ICU263289 IMQ262417:IMQ263289 IWM262417:IWM263289 JGI262417:JGI263289 JQE262417:JQE263289 KAA262417:KAA263289 KJW262417:KJW263289 KTS262417:KTS263289 LDO262417:LDO263289 LNK262417:LNK263289 LXG262417:LXG263289 MHC262417:MHC263289 MQY262417:MQY263289 NAU262417:NAU263289 NKQ262417:NKQ263289 NUM262417:NUM263289 OEI262417:OEI263289 OOE262417:OOE263289 OYA262417:OYA263289 PHW262417:PHW263289 PRS262417:PRS263289 QBO262417:QBO263289 QLK262417:QLK263289 QVG262417:QVG263289 RFC262417:RFC263289 ROY262417:ROY263289 RYU262417:RYU263289 SIQ262417:SIQ263289 SSM262417:SSM263289 TCI262417:TCI263289 TME262417:TME263289 TWA262417:TWA263289 UFW262417:UFW263289 UPS262417:UPS263289 UZO262417:UZO263289 VJK262417:VJK263289 VTG262417:VTG263289 WDC262417:WDC263289 WMY262417:WMY263289 WWU262417:WWU263289 AY327959:AY328831 KI327953:KI328825 UE327953:UE328825 AEA327953:AEA328825 ANW327953:ANW328825 AXS327953:AXS328825 BHO327953:BHO328825 BRK327953:BRK328825 CBG327953:CBG328825 CLC327953:CLC328825 CUY327953:CUY328825 DEU327953:DEU328825 DOQ327953:DOQ328825 DYM327953:DYM328825 EII327953:EII328825 ESE327953:ESE328825 FCA327953:FCA328825 FLW327953:FLW328825 FVS327953:FVS328825 GFO327953:GFO328825 GPK327953:GPK328825 GZG327953:GZG328825 HJC327953:HJC328825 HSY327953:HSY328825 ICU327953:ICU328825 IMQ327953:IMQ328825 IWM327953:IWM328825 JGI327953:JGI328825 JQE327953:JQE328825 KAA327953:KAA328825 KJW327953:KJW328825 KTS327953:KTS328825 LDO327953:LDO328825 LNK327953:LNK328825 LXG327953:LXG328825 MHC327953:MHC328825 MQY327953:MQY328825 NAU327953:NAU328825 NKQ327953:NKQ328825 NUM327953:NUM328825 OEI327953:OEI328825 OOE327953:OOE328825 OYA327953:OYA328825 PHW327953:PHW328825 PRS327953:PRS328825 QBO327953:QBO328825 QLK327953:QLK328825 QVG327953:QVG328825 RFC327953:RFC328825 ROY327953:ROY328825 RYU327953:RYU328825 SIQ327953:SIQ328825 SSM327953:SSM328825 TCI327953:TCI328825 TME327953:TME328825 TWA327953:TWA328825 UFW327953:UFW328825 UPS327953:UPS328825 UZO327953:UZO328825 VJK327953:VJK328825 VTG327953:VTG328825 WDC327953:WDC328825 WMY327953:WMY328825 WWU327953:WWU328825 AY393495:AY394367 KI393489:KI394361 UE393489:UE394361 AEA393489:AEA394361 ANW393489:ANW394361 AXS393489:AXS394361 BHO393489:BHO394361 BRK393489:BRK394361 CBG393489:CBG394361 CLC393489:CLC394361 CUY393489:CUY394361 DEU393489:DEU394361 DOQ393489:DOQ394361 DYM393489:DYM394361 EII393489:EII394361 ESE393489:ESE394361 FCA393489:FCA394361 FLW393489:FLW394361 FVS393489:FVS394361 GFO393489:GFO394361 GPK393489:GPK394361 GZG393489:GZG394361 HJC393489:HJC394361 HSY393489:HSY394361 ICU393489:ICU394361 IMQ393489:IMQ394361 IWM393489:IWM394361 JGI393489:JGI394361 JQE393489:JQE394361 KAA393489:KAA394361 KJW393489:KJW394361 KTS393489:KTS394361 LDO393489:LDO394361 LNK393489:LNK394361 LXG393489:LXG394361 MHC393489:MHC394361 MQY393489:MQY394361 NAU393489:NAU394361 NKQ393489:NKQ394361 NUM393489:NUM394361 OEI393489:OEI394361 OOE393489:OOE394361 OYA393489:OYA394361 PHW393489:PHW394361 PRS393489:PRS394361 QBO393489:QBO394361 QLK393489:QLK394361 QVG393489:QVG394361 RFC393489:RFC394361 ROY393489:ROY394361 RYU393489:RYU394361 SIQ393489:SIQ394361 SSM393489:SSM394361 TCI393489:TCI394361 TME393489:TME394361 TWA393489:TWA394361 UFW393489:UFW394361 UPS393489:UPS394361 UZO393489:UZO394361 VJK393489:VJK394361 VTG393489:VTG394361 WDC393489:WDC394361 WMY393489:WMY394361 WWU393489:WWU394361 AY459031:AY459903 KI459025:KI459897 UE459025:UE459897 AEA459025:AEA459897 ANW459025:ANW459897 AXS459025:AXS459897 BHO459025:BHO459897 BRK459025:BRK459897 CBG459025:CBG459897 CLC459025:CLC459897 CUY459025:CUY459897 DEU459025:DEU459897 DOQ459025:DOQ459897 DYM459025:DYM459897 EII459025:EII459897 ESE459025:ESE459897 FCA459025:FCA459897 FLW459025:FLW459897 FVS459025:FVS459897 GFO459025:GFO459897 GPK459025:GPK459897 GZG459025:GZG459897 HJC459025:HJC459897 HSY459025:HSY459897 ICU459025:ICU459897 IMQ459025:IMQ459897 IWM459025:IWM459897 JGI459025:JGI459897 JQE459025:JQE459897 KAA459025:KAA459897 KJW459025:KJW459897 KTS459025:KTS459897 LDO459025:LDO459897 LNK459025:LNK459897 LXG459025:LXG459897 MHC459025:MHC459897 MQY459025:MQY459897 NAU459025:NAU459897 NKQ459025:NKQ459897 NUM459025:NUM459897 OEI459025:OEI459897 OOE459025:OOE459897 OYA459025:OYA459897 PHW459025:PHW459897 PRS459025:PRS459897 QBO459025:QBO459897 QLK459025:QLK459897 QVG459025:QVG459897 RFC459025:RFC459897 ROY459025:ROY459897 RYU459025:RYU459897 SIQ459025:SIQ459897 SSM459025:SSM459897 TCI459025:TCI459897 TME459025:TME459897 TWA459025:TWA459897 UFW459025:UFW459897 UPS459025:UPS459897 UZO459025:UZO459897 VJK459025:VJK459897 VTG459025:VTG459897 WDC459025:WDC459897 WMY459025:WMY459897 WWU459025:WWU459897 AY524567:AY525439 KI524561:KI525433 UE524561:UE525433 AEA524561:AEA525433 ANW524561:ANW525433 AXS524561:AXS525433 BHO524561:BHO525433 BRK524561:BRK525433 CBG524561:CBG525433 CLC524561:CLC525433 CUY524561:CUY525433 DEU524561:DEU525433 DOQ524561:DOQ525433 DYM524561:DYM525433 EII524561:EII525433 ESE524561:ESE525433 FCA524561:FCA525433 FLW524561:FLW525433 FVS524561:FVS525433 GFO524561:GFO525433 GPK524561:GPK525433 GZG524561:GZG525433 HJC524561:HJC525433 HSY524561:HSY525433 ICU524561:ICU525433 IMQ524561:IMQ525433 IWM524561:IWM525433 JGI524561:JGI525433 JQE524561:JQE525433 KAA524561:KAA525433 KJW524561:KJW525433 KTS524561:KTS525433 LDO524561:LDO525433 LNK524561:LNK525433 LXG524561:LXG525433 MHC524561:MHC525433 MQY524561:MQY525433 NAU524561:NAU525433 NKQ524561:NKQ525433 NUM524561:NUM525433 OEI524561:OEI525433 OOE524561:OOE525433 OYA524561:OYA525433 PHW524561:PHW525433 PRS524561:PRS525433 QBO524561:QBO525433 QLK524561:QLK525433 QVG524561:QVG525433 RFC524561:RFC525433 ROY524561:ROY525433 RYU524561:RYU525433 SIQ524561:SIQ525433 SSM524561:SSM525433 TCI524561:TCI525433 TME524561:TME525433 TWA524561:TWA525433 UFW524561:UFW525433 UPS524561:UPS525433 UZO524561:UZO525433 VJK524561:VJK525433 VTG524561:VTG525433 WDC524561:WDC525433 WMY524561:WMY525433 WWU524561:WWU525433 AY590103:AY590975 KI590097:KI590969 UE590097:UE590969 AEA590097:AEA590969 ANW590097:ANW590969 AXS590097:AXS590969 BHO590097:BHO590969 BRK590097:BRK590969 CBG590097:CBG590969 CLC590097:CLC590969 CUY590097:CUY590969 DEU590097:DEU590969 DOQ590097:DOQ590969 DYM590097:DYM590969 EII590097:EII590969 ESE590097:ESE590969 FCA590097:FCA590969 FLW590097:FLW590969 FVS590097:FVS590969 GFO590097:GFO590969 GPK590097:GPK590969 GZG590097:GZG590969 HJC590097:HJC590969 HSY590097:HSY590969 ICU590097:ICU590969 IMQ590097:IMQ590969 IWM590097:IWM590969 JGI590097:JGI590969 JQE590097:JQE590969 KAA590097:KAA590969 KJW590097:KJW590969 KTS590097:KTS590969 LDO590097:LDO590969 LNK590097:LNK590969 LXG590097:LXG590969 MHC590097:MHC590969 MQY590097:MQY590969 NAU590097:NAU590969 NKQ590097:NKQ590969 NUM590097:NUM590969 OEI590097:OEI590969 OOE590097:OOE590969 OYA590097:OYA590969 PHW590097:PHW590969 PRS590097:PRS590969 QBO590097:QBO590969 QLK590097:QLK590969 QVG590097:QVG590969 RFC590097:RFC590969 ROY590097:ROY590969 RYU590097:RYU590969 SIQ590097:SIQ590969 SSM590097:SSM590969 TCI590097:TCI590969 TME590097:TME590969 TWA590097:TWA590969 UFW590097:UFW590969 UPS590097:UPS590969 UZO590097:UZO590969 VJK590097:VJK590969 VTG590097:VTG590969 WDC590097:WDC590969 WMY590097:WMY590969 WWU590097:WWU590969 AY655639:AY656511 KI655633:KI656505 UE655633:UE656505 AEA655633:AEA656505 ANW655633:ANW656505 AXS655633:AXS656505 BHO655633:BHO656505 BRK655633:BRK656505 CBG655633:CBG656505 CLC655633:CLC656505 CUY655633:CUY656505 DEU655633:DEU656505 DOQ655633:DOQ656505 DYM655633:DYM656505 EII655633:EII656505 ESE655633:ESE656505 FCA655633:FCA656505 FLW655633:FLW656505 FVS655633:FVS656505 GFO655633:GFO656505 GPK655633:GPK656505 GZG655633:GZG656505 HJC655633:HJC656505 HSY655633:HSY656505 ICU655633:ICU656505 IMQ655633:IMQ656505 IWM655633:IWM656505 JGI655633:JGI656505 JQE655633:JQE656505 KAA655633:KAA656505 KJW655633:KJW656505 KTS655633:KTS656505 LDO655633:LDO656505 LNK655633:LNK656505 LXG655633:LXG656505 MHC655633:MHC656505 MQY655633:MQY656505 NAU655633:NAU656505 NKQ655633:NKQ656505 NUM655633:NUM656505 OEI655633:OEI656505 OOE655633:OOE656505 OYA655633:OYA656505 PHW655633:PHW656505 PRS655633:PRS656505 QBO655633:QBO656505 QLK655633:QLK656505 QVG655633:QVG656505 RFC655633:RFC656505 ROY655633:ROY656505 RYU655633:RYU656505 SIQ655633:SIQ656505 SSM655633:SSM656505 TCI655633:TCI656505 TME655633:TME656505 TWA655633:TWA656505 UFW655633:UFW656505 UPS655633:UPS656505 UZO655633:UZO656505 VJK655633:VJK656505 VTG655633:VTG656505 WDC655633:WDC656505 WMY655633:WMY656505 WWU655633:WWU656505 AY721175:AY722047 KI721169:KI722041 UE721169:UE722041 AEA721169:AEA722041 ANW721169:ANW722041 AXS721169:AXS722041 BHO721169:BHO722041 BRK721169:BRK722041 CBG721169:CBG722041 CLC721169:CLC722041 CUY721169:CUY722041 DEU721169:DEU722041 DOQ721169:DOQ722041 DYM721169:DYM722041 EII721169:EII722041 ESE721169:ESE722041 FCA721169:FCA722041 FLW721169:FLW722041 FVS721169:FVS722041 GFO721169:GFO722041 GPK721169:GPK722041 GZG721169:GZG722041 HJC721169:HJC722041 HSY721169:HSY722041 ICU721169:ICU722041 IMQ721169:IMQ722041 IWM721169:IWM722041 JGI721169:JGI722041 JQE721169:JQE722041 KAA721169:KAA722041 KJW721169:KJW722041 KTS721169:KTS722041 LDO721169:LDO722041 LNK721169:LNK722041 LXG721169:LXG722041 MHC721169:MHC722041 MQY721169:MQY722041 NAU721169:NAU722041 NKQ721169:NKQ722041 NUM721169:NUM722041 OEI721169:OEI722041 OOE721169:OOE722041 OYA721169:OYA722041 PHW721169:PHW722041 PRS721169:PRS722041 QBO721169:QBO722041 QLK721169:QLK722041 QVG721169:QVG722041 RFC721169:RFC722041 ROY721169:ROY722041 RYU721169:RYU722041 SIQ721169:SIQ722041 SSM721169:SSM722041 TCI721169:TCI722041 TME721169:TME722041 TWA721169:TWA722041 UFW721169:UFW722041 UPS721169:UPS722041 UZO721169:UZO722041 VJK721169:VJK722041 VTG721169:VTG722041 WDC721169:WDC722041 WMY721169:WMY722041 WWU721169:WWU722041 AY786711:AY787583 KI786705:KI787577 UE786705:UE787577 AEA786705:AEA787577 ANW786705:ANW787577 AXS786705:AXS787577 BHO786705:BHO787577 BRK786705:BRK787577 CBG786705:CBG787577 CLC786705:CLC787577 CUY786705:CUY787577 DEU786705:DEU787577 DOQ786705:DOQ787577 DYM786705:DYM787577 EII786705:EII787577 ESE786705:ESE787577 FCA786705:FCA787577 FLW786705:FLW787577 FVS786705:FVS787577 GFO786705:GFO787577 GPK786705:GPK787577 GZG786705:GZG787577 HJC786705:HJC787577 HSY786705:HSY787577 ICU786705:ICU787577 IMQ786705:IMQ787577 IWM786705:IWM787577 JGI786705:JGI787577 JQE786705:JQE787577 KAA786705:KAA787577 KJW786705:KJW787577 KTS786705:KTS787577 LDO786705:LDO787577 LNK786705:LNK787577 LXG786705:LXG787577 MHC786705:MHC787577 MQY786705:MQY787577 NAU786705:NAU787577 NKQ786705:NKQ787577 NUM786705:NUM787577 OEI786705:OEI787577 OOE786705:OOE787577 OYA786705:OYA787577 PHW786705:PHW787577 PRS786705:PRS787577 QBO786705:QBO787577 QLK786705:QLK787577 QVG786705:QVG787577 RFC786705:RFC787577 ROY786705:ROY787577 RYU786705:RYU787577 SIQ786705:SIQ787577 SSM786705:SSM787577 TCI786705:TCI787577 TME786705:TME787577 TWA786705:TWA787577 UFW786705:UFW787577 UPS786705:UPS787577 UZO786705:UZO787577 VJK786705:VJK787577 VTG786705:VTG787577 WDC786705:WDC787577 WMY786705:WMY787577 WWU786705:WWU787577 AY852247:AY853119 KI852241:KI853113 UE852241:UE853113 AEA852241:AEA853113 ANW852241:ANW853113 AXS852241:AXS853113 BHO852241:BHO853113 BRK852241:BRK853113 CBG852241:CBG853113 CLC852241:CLC853113 CUY852241:CUY853113 DEU852241:DEU853113 DOQ852241:DOQ853113 DYM852241:DYM853113 EII852241:EII853113 ESE852241:ESE853113 FCA852241:FCA853113 FLW852241:FLW853113 FVS852241:FVS853113 GFO852241:GFO853113 GPK852241:GPK853113 GZG852241:GZG853113 HJC852241:HJC853113 HSY852241:HSY853113 ICU852241:ICU853113 IMQ852241:IMQ853113 IWM852241:IWM853113 JGI852241:JGI853113 JQE852241:JQE853113 KAA852241:KAA853113 KJW852241:KJW853113 KTS852241:KTS853113 LDO852241:LDO853113 LNK852241:LNK853113 LXG852241:LXG853113 MHC852241:MHC853113 MQY852241:MQY853113 NAU852241:NAU853113 NKQ852241:NKQ853113 NUM852241:NUM853113 OEI852241:OEI853113 OOE852241:OOE853113 OYA852241:OYA853113 PHW852241:PHW853113 PRS852241:PRS853113 QBO852241:QBO853113 QLK852241:QLK853113 QVG852241:QVG853113 RFC852241:RFC853113 ROY852241:ROY853113 RYU852241:RYU853113 SIQ852241:SIQ853113 SSM852241:SSM853113 TCI852241:TCI853113 TME852241:TME853113 TWA852241:TWA853113 UFW852241:UFW853113 UPS852241:UPS853113 UZO852241:UZO853113 VJK852241:VJK853113 VTG852241:VTG853113 WDC852241:WDC853113 WMY852241:WMY853113 WWU852241:WWU853113 AY917783:AY918655 KI917777:KI918649 UE917777:UE918649 AEA917777:AEA918649 ANW917777:ANW918649 AXS917777:AXS918649 BHO917777:BHO918649 BRK917777:BRK918649 CBG917777:CBG918649 CLC917777:CLC918649 CUY917777:CUY918649 DEU917777:DEU918649 DOQ917777:DOQ918649 DYM917777:DYM918649 EII917777:EII918649 ESE917777:ESE918649 FCA917777:FCA918649 FLW917777:FLW918649 FVS917777:FVS918649 GFO917777:GFO918649 GPK917777:GPK918649 GZG917777:GZG918649 HJC917777:HJC918649 HSY917777:HSY918649 ICU917777:ICU918649 IMQ917777:IMQ918649 IWM917777:IWM918649 JGI917777:JGI918649 JQE917777:JQE918649 KAA917777:KAA918649 KJW917777:KJW918649 KTS917777:KTS918649 LDO917777:LDO918649 LNK917777:LNK918649 LXG917777:LXG918649 MHC917777:MHC918649 MQY917777:MQY918649 NAU917777:NAU918649 NKQ917777:NKQ918649 NUM917777:NUM918649 OEI917777:OEI918649 OOE917777:OOE918649 OYA917777:OYA918649 PHW917777:PHW918649 PRS917777:PRS918649 QBO917777:QBO918649 QLK917777:QLK918649 QVG917777:QVG918649 RFC917777:RFC918649 ROY917777:ROY918649 RYU917777:RYU918649 SIQ917777:SIQ918649 SSM917777:SSM918649 TCI917777:TCI918649 TME917777:TME918649 TWA917777:TWA918649 UFW917777:UFW918649 UPS917777:UPS918649 UZO917777:UZO918649 VJK917777:VJK918649 VTG917777:VTG918649 WDC917777:WDC918649 WMY917777:WMY918649 WWU917777:WWU918649 AY983319:AY984191 KI983313:KI984185 UE983313:UE984185 AEA983313:AEA984185 ANW983313:ANW984185 AXS983313:AXS984185 BHO983313:BHO984185 BRK983313:BRK984185 CBG983313:CBG984185 CLC983313:CLC984185 CUY983313:CUY984185 DEU983313:DEU984185 DOQ983313:DOQ984185 DYM983313:DYM984185 EII983313:EII984185 ESE983313:ESE984185 FCA983313:FCA984185 FLW983313:FLW984185 FVS983313:FVS984185 GFO983313:GFO984185 GPK983313:GPK984185 GZG983313:GZG984185 HJC983313:HJC984185 HSY983313:HSY984185 ICU983313:ICU984185 IMQ983313:IMQ984185 IWM983313:IWM984185 JGI983313:JGI984185 JQE983313:JQE984185 KAA983313:KAA984185 KJW983313:KJW984185 KTS983313:KTS984185 LDO983313:LDO984185 LNK983313:LNK984185 LXG983313:LXG984185 MHC983313:MHC984185 MQY983313:MQY984185 NAU983313:NAU984185 NKQ983313:NKQ984185 NUM983313:NUM984185 OEI983313:OEI984185 OOE983313:OOE984185 OYA983313:OYA984185 PHW983313:PHW984185 PRS983313:PRS984185 QBO983313:QBO984185 QLK983313:QLK984185 QVG983313:QVG984185 RFC983313:RFC984185 ROY983313:ROY984185 RYU983313:RYU984185 SIQ983313:SIQ984185 SSM983313:SSM984185 TCI983313:TCI984185 TME983313:TME984185 TWA983313:TWA984185 UFW983313:UFW984185 UPS983313:UPS984185 UZO983313:UZO984185 VJK983313:VJK984185 VTG983313:VTG984185 WDC983313:WDC984185 WMY983313:WMY984185 ANW23 AXS23 BHO23 BRK23 CBG23 CLC23 CUY23 DEU23 DOQ23 DYM23 EII23 ESE23 FCA23 FLW23 FVS23 GFO23 GPK23 GZG23 HJC23 HSY23 ICU23 IMQ23 IWM23 JGI23 JQE23 KAA23 KJW23 KTS23 LDO23 LNK23 LXG23 MHC23 MQY23 NAU23 NKQ23 NUM23 OEI23 OOE23 OYA23 PHW23 PRS23 QBO23 QLK23 QVG23 RFC23 ROY23 RYU23 SIQ23 SSM23 TCI23 TME23 TWA23 UFW23 UPS23 UZO23 VJK23 VTG23 WDC23 WMY23 WWU23 KI23 UE23 AEA23 AUY282 AXS162 BHO162 BRK162 CBG162 CLC162 CUY162 DEU162 DOQ162 DYM162 EII162 ESE162 FCA162 FLW162 FVS162 GFO162 GPK162 GZG162 HJC162 HSY162 ICU162 IMQ162 IWM162 JGI162 JQE162 KAA162 KJW162 KTS162 LDO162 LNK162 LXG162 MHC162 MQY162 NAU162 NKQ162 NUM162 OEI162 OOE162 OYA162 PHW162 PRS162 QBO162 QLK162 QVG162 RFC162 ROY162 RYU162 SIQ162 SSM162 TCI162 TME162 TWA162 UFW162 UPS162 UZO162 VJK162 VTG162 WDC162 WMY162 WWU162 KI162 UE162 AV161 AEA162 ANT161 ADX161 UB161 KF161 WWR161 WMV161 WCZ161 VTD161 VJH161 UZL161 UPP161 UFT161 TVX161 TMB161 TCF161 SSJ161 SIN161 RYR161 ROV161 REZ161 QVD161 QLH161 QBL161 PRP161 PHT161 OXX161 OOB161 OEF161 NUJ161 NKN161 NAR161 MQV161 MGZ161 LXD161 LNH161 LDL161 KTP161 KJT161 JZX161 JQB161 JGF161 IWJ161 IMN161 ICR161 HSV161 HIZ161 GZD161 GPH161 GFL161 FVP161 FLT161 FBX161 ESB161 EIF161 DYJ161 DON161 DER161 CUV161 CKZ161 CBD161 BRH161 BHL161 AXP161 ANW162 WCW355:WCW356 BGI281 WWO276 WMS276 WCW276 VTA276 VJE276 UZI276 UPM276 UFQ276 TVU276 TLY276 TCC276 SSG276 SIK276 RYO276 ROS276 REW276 QVA276 QLE276 QBI276 PRM276 PHQ276 OXU276 ONY276 OEC276 NUG276 NKK276 NAO276 MQS276 MGW276 LXA276 LNE276 LDI276 KTM276 KJQ276 JZU276 JPY276 JGC276 IWG276 IMK276 ICO276 HSS276 HIW276 GZA276 GPE276 GFI276 FVM276 FLQ276 FBU276 ERY276 EIC276 DYG276 DOK276 DEO276 CUS276 CKW276 CBA276 BRE276 BHI276 AXM276 ANQ276 ADU276 TY276 KC276 AV355:AV356 VTA355:VTA356 VJE355:VJE356 UZI355:UZI356 UPM355:UPM356 UFQ355:UFQ356 TVU355:TVU356 TLY355:TLY356 TCC355:TCC356 SSG355:SSG356 SIK355:SIK356 RYO355:RYO356 ROS355:ROS356 REW355:REW356 QVA355:QVA356 QLE355:QLE356 QBI355:QBI356 PRM355:PRM356 PHQ355:PHQ356 OXU355:OXU356 ONY355:ONY356 OEC355:OEC356 NUG355:NUG356 NKK355:NKK356 NAO355:NAO356 MQS355:MQS356 MGW355:MGW356 LXA355:LXA356 LNE355:LNE356 LDI355:LDI356 KTM355:KTM356 KJQ355:KJQ356 JZU355:JZU356 JPY355:JPY356 JGC355:JGC356 IWG355:IWG356 IMK355:IMK356 ICO355:ICO356 HSS355:HSS356 HIW355:HIW356 GZA355:GZA356 GPE355:GPE356 GFI355:GFI356 FVM355:FVM356 FLQ355:FLQ356 FBU355:FBU356 ERY355:ERY356 EIC355:EIC356 DYG355:DYG356 DOK355:DOK356 DEO355:DEO356 CUS355:CUS356 CKW355:CKW356 CBA355:CBA356 BRE355:BRE356 BHI355:BHI356 AXM355:AXM356 ANQ355:ANQ356 ADU355:ADU356 TY355:TY356 KC355:KC356 WWO355:WWO356 WMS355:WMS356 AY174:AY175 AY259:AY268 BHT267:BHT268 BRP267:BRP268 CBL267:CBL268 CLH267:CLH268 CVD267:CVD268 DEZ267:DEZ268 DOV267:DOV268 DYR267:DYR268 EIN267:EIN268 ESJ267:ESJ268 FCF267:FCF268 FMB267:FMB268 FVX267:FVX268 GFT267:GFT268 GPP267:GPP268 GZL267:GZL268 HJH267:HJH268 HTD267:HTD268 ICZ267:ICZ268 IMV267:IMV268 IWR267:IWR268 JGN267:JGN268 JQJ267:JQJ268 KAF267:KAF268 KKB267:KKB268 KTX267:KTX268 LDT267:LDT268 LNP267:LNP268 LXL267:LXL268 MHH267:MHH268 MRD267:MRD268 NAZ267:NAZ268 NKV267:NKV268 NUR267:NUR268 OEN267:OEN268 OOJ267:OOJ268 OYF267:OYF268 PIB267:PIB268 PRX267:PRX268 QBT267:QBT268 QLP267:QLP268 QVL267:QVL268 RFH267:RFH268 RPD267:RPD268 RYZ267:RYZ268 SIV267:SIV268 SSR267:SSR268 TCN267:TCN268 TMJ267:TMJ268 TWF267:TWF268 UGB267:UGB268 UPX267:UPX268 UZT267:UZT268 VJP267:VJP268 VTL267:VTL268 WDH267:WDH268 WND267:WND268 WWZ267:WWZ268 KN267:KN268 UJ267:UJ268 AEF267:AEF268 AOB267:AOB268 AXX267:AXX268 AUV295 AY278:AY279 BQE281 CAA281 CJW281 CTS281 DDO281 DNK281 DXG281 EHC281 EQY281 FAU281 FKQ281 FUM281 GEI281 GOE281 GYA281 HHW281 HRS281 IBO281 ILK281 IVG281 JFC281 JOY281 JYU281 KIQ281 KSM281 LCI281 LME281 LWA281 MFW281 MPS281 MZO281 NJK281 NTG281 ODC281 OMY281 OWU281 PGQ281 PQM281 QAI281 QKE281 QUA281 RDW281 RNS281 RXO281 SHK281 SRG281 TBC281 TKY281 TUU281 UEQ281 UOM281 UYI281 VIE281 VSA281 WBW281 WLS281 WVO281 JC281 SY281 ACU281 AMQ281 AWM281 AY23:AY39 BM138 BEU282 BOQ282 BYM282 CII282 CSE282 DCA282 DLW282 DVS282 EFO282 EPK282 EZG282 FJC282 FSY282 GCU282 GMQ282 GWM282 HGI282 HQE282 IAA282 IJW282 ITS282 JDO282 JNK282 JXG282 KHC282 KQY282 LAU282 LKQ282 LUM282 MEI282 MOE282 MYA282 NHW282 NRS282 OBO282 OLK282 OVG282 PFC282 POY282 PYU282 QIQ282 QSM282 RCI282 RME282 RWA282 SFW282 SPS282 SZO282 TJK282 TTG282 UDC282 UMY282 UWU282 VGQ282 VQM282 WAI282 WKE282 WUA282 HO282 RK282 ABG282 ALC282 BM40 BM43 BM46 BM49 BM52 BM55 BM58 BM61 BM64 BM67 BM70 BM73 BM76 BM79 BM82 BM85 BM88 BM91 BM94 BM97 BM100 BM103 BM106 BM109 BM112 BM115 BM117 BM120 BM123 BM126 BM129 BM132 BM135 AY311:AY314 BER295 BON295 BYJ295 CIF295 CSB295 DBX295 DLT295 DVP295 EFL295 EPH295 EZD295 FIZ295 FSV295 GCR295 GMN295 GWJ295 HGF295 HQB295 HZX295 IJT295 ITP295 JDL295 JNH295 JXD295 KGZ295 KQV295 LAR295 LKN295 LUJ295 MEF295 MOB295 MXX295 NHT295 NRP295 OBL295 OLH295 OVD295 PEZ295 POV295 PYR295 QIN295 QSJ295 RCF295 RMB295 RVX295 SFT295 SPP295 SZL295 TJH295 TTD295 UCZ295 UMV295 UWR295 VGN295 VQJ295 WAF295 WKB295 WTX295 HL295 RH295 ABD295 AKZ295 AY162:AY168 AY281:AY294 WXG204 AY204 KU204 UQ204 AEM204 AOI204 AYE204 BIA204 BRW204 CBS204 CLO204 CVK204 DFG204 DPC204 DYY204 EIU204 ESQ204 FCM204 FMI204 FWE204 GGA204 GPW204 GZS204 HJO204 HTK204 IDG204 INC204 IWY204 JGU204 JQQ204 KAM204 KKI204 KUE204 LEA204 LNW204 LXS204 MHO204 MRK204 NBG204 NLC204 NUY204 OEU204 OOQ204 OYM204 PII204 PSE204 QCA204 QLW204 QVS204 RFO204 RPK204 RZG204 SJC204 SSY204 TCU204 TMQ204 TWM204 UGI204 UQE204 VAA204 VJW204 VTS204 WDO204 AZ334 AWM319:AWM320 BGI319:BGI320 BQE319:BQE320 CAA319:CAA320 CJW319:CJW320 CTS319:CTS320 DDO319:DDO320 DNK319:DNK320 DXG319:DXG320 EHC319:EHC320 EQY319:EQY320 FAU319:FAU320 FKQ319:FKQ320 FUM319:FUM320 GEI319:GEI320 GOE319:GOE320 GYA319:GYA320 HHW319:HHW320 HRS319:HRS320 IBO319:IBO320 ILK319:ILK320 IVG319:IVG320 JFC319:JFC320 JOY319:JOY320 JYU319:JYU320 KIQ319:KIQ320 KSM319:KSM320 LCI319:LCI320 LME319:LME320 LWA319:LWA320 MFW319:MFW320 MPS319:MPS320 MZO319:MZO320 NJK319:NJK320 NTG319:NTG320 ODC319:ODC320 OMY319:OMY320 OWU319:OWU320 PGQ319:PGQ320 PQM319:PQM320 QAI319:QAI320 QKE319:QKE320 QUA319:QUA320 RDW319:RDW320 RNS319:RNS320 RXO319:RXO320 SHK319:SHK320 SRG319:SRG320 TBC319:TBC320 TKY319:TKY320 TUU319:TUU320 UEQ319:UEQ320 UOM319:UOM320 UYI319:UYI320 VIE319:VIE320 VSA319:VSA320 WBW319:WBW320 WLS319:WLS320 WVO319:WVO320 JC319:JC320 SY319:SY320 ACU319:ACU320 WNK204 AWM336 BA335 BGI336 BQE336 CAA336 CJW336 CTS336 DDO336 DNK336 DXG336 EHC336 EQY336 FAU336 FKQ336 FUM336 GEI336 GOE336 GYA336 HHW336 HRS336 IBO336 ILK336 IVG336 JFC336 JOY336 JYU336 KIQ336 KSM336 LCI336 LME336 LWA336 MFW336 MPS336 MZO336 NJK336 NTG336 ODC336 OMY336 OWU336 PGQ336 PQM336 QAI336 QKE336 QUA336 RDW336 RNS336 RXO336 SHK336 SRG336 TBC336 TKY336 TUU336 UEQ336 UOM336 UYI336 VIE336 VSA336 WBW336 WLS336 WVO336 JC336 SY336 ACU336 AMQ336 AY317:AY333 AMQ319:AMQ320 AY336 AZ337:AZ345 AZ348 AQ351 AQ349 WDC358:WDC1145 WMY358:WMY1145 WWU358:WWU1145 KI358:KI1145 UE358:UE1145 AEA358:AEA1145 ANW358:ANW1145 AXS358:AXS1145 BHO358:BHO1145 BRK358:BRK1145 CBG358:CBG1145 CLC358:CLC1145 CUY358:CUY1145 DEU358:DEU1145 DOQ358:DOQ1145 DYM358:DYM1145 EII358:EII1145 ESE358:ESE1145 FCA358:FCA1145 FLW358:FLW1145 FVS358:FVS1145 GFO358:GFO1145 GPK358:GPK1145 GZG358:GZG1145 HJC358:HJC1145 HSY358:HSY1145 ICU358:ICU1145 IMQ358:IMQ1145 IWM358:IWM1145 JGI358:JGI1145 JQE358:JQE1145 KAA358:KAA1145 KJW358:KJW1145 KTS358:KTS1145 LDO358:LDO1145 LNK358:LNK1145 LXG358:LXG1145 MHC358:MHC1145 MQY358:MQY1145 NAU358:NAU1145 NKQ358:NKQ1145 NUM358:NUM1145 OEI358:OEI1145 OOE358:OOE1145 OYA358:OYA1145 PHW358:PHW1145 PRS358:PRS1145 QBO358:QBO1145 QLK358:QLK1145 QVG358:QVG1145 RFC358:RFC1145 ROY358:ROY1145 RYU358:RYU1145 SIQ358:SIQ1145 SSM358:SSM1145 TCI358:TCI1145 TME358:TME1145 TWA358:TWA1145 UFW358:UFW1145 UPS358:UPS1145 UZO358:UZO1145 VJK358:VJK1145 VTG358:VTG1145 AY346:AY347 AY349:AY354 AY359:AY1151">
      <formula1>12</formula1>
    </dataValidation>
    <dataValidation type="whole" allowBlank="1" showInputMessage="1" showErrorMessage="1" sqref="W65815:Y66687 JC65809:JE66681 SY65809:TA66681 ACU65809:ACW66681 AMQ65809:AMS66681 AWM65809:AWO66681 BGI65809:BGK66681 BQE65809:BQG66681 CAA65809:CAC66681 CJW65809:CJY66681 CTS65809:CTU66681 DDO65809:DDQ66681 DNK65809:DNM66681 DXG65809:DXI66681 EHC65809:EHE66681 EQY65809:ERA66681 FAU65809:FAW66681 FKQ65809:FKS66681 FUM65809:FUO66681 GEI65809:GEK66681 GOE65809:GOG66681 GYA65809:GYC66681 HHW65809:HHY66681 HRS65809:HRU66681 IBO65809:IBQ66681 ILK65809:ILM66681 IVG65809:IVI66681 JFC65809:JFE66681 JOY65809:JPA66681 JYU65809:JYW66681 KIQ65809:KIS66681 KSM65809:KSO66681 LCI65809:LCK66681 LME65809:LMG66681 LWA65809:LWC66681 MFW65809:MFY66681 MPS65809:MPU66681 MZO65809:MZQ66681 NJK65809:NJM66681 NTG65809:NTI66681 ODC65809:ODE66681 OMY65809:ONA66681 OWU65809:OWW66681 PGQ65809:PGS66681 PQM65809:PQO66681 QAI65809:QAK66681 QKE65809:QKG66681 QUA65809:QUC66681 RDW65809:RDY66681 RNS65809:RNU66681 RXO65809:RXQ66681 SHK65809:SHM66681 SRG65809:SRI66681 TBC65809:TBE66681 TKY65809:TLA66681 TUU65809:TUW66681 UEQ65809:UES66681 UOM65809:UOO66681 UYI65809:UYK66681 VIE65809:VIG66681 VSA65809:VSC66681 WBW65809:WBY66681 WLS65809:WLU66681 WVO65809:WVQ66681 W131351:Y132223 JC131345:JE132217 SY131345:TA132217 ACU131345:ACW132217 AMQ131345:AMS132217 AWM131345:AWO132217 BGI131345:BGK132217 BQE131345:BQG132217 CAA131345:CAC132217 CJW131345:CJY132217 CTS131345:CTU132217 DDO131345:DDQ132217 DNK131345:DNM132217 DXG131345:DXI132217 EHC131345:EHE132217 EQY131345:ERA132217 FAU131345:FAW132217 FKQ131345:FKS132217 FUM131345:FUO132217 GEI131345:GEK132217 GOE131345:GOG132217 GYA131345:GYC132217 HHW131345:HHY132217 HRS131345:HRU132217 IBO131345:IBQ132217 ILK131345:ILM132217 IVG131345:IVI132217 JFC131345:JFE132217 JOY131345:JPA132217 JYU131345:JYW132217 KIQ131345:KIS132217 KSM131345:KSO132217 LCI131345:LCK132217 LME131345:LMG132217 LWA131345:LWC132217 MFW131345:MFY132217 MPS131345:MPU132217 MZO131345:MZQ132217 NJK131345:NJM132217 NTG131345:NTI132217 ODC131345:ODE132217 OMY131345:ONA132217 OWU131345:OWW132217 PGQ131345:PGS132217 PQM131345:PQO132217 QAI131345:QAK132217 QKE131345:QKG132217 QUA131345:QUC132217 RDW131345:RDY132217 RNS131345:RNU132217 RXO131345:RXQ132217 SHK131345:SHM132217 SRG131345:SRI132217 TBC131345:TBE132217 TKY131345:TLA132217 TUU131345:TUW132217 UEQ131345:UES132217 UOM131345:UOO132217 UYI131345:UYK132217 VIE131345:VIG132217 VSA131345:VSC132217 WBW131345:WBY132217 WLS131345:WLU132217 WVO131345:WVQ132217 W196887:Y197759 JC196881:JE197753 SY196881:TA197753 ACU196881:ACW197753 AMQ196881:AMS197753 AWM196881:AWO197753 BGI196881:BGK197753 BQE196881:BQG197753 CAA196881:CAC197753 CJW196881:CJY197753 CTS196881:CTU197753 DDO196881:DDQ197753 DNK196881:DNM197753 DXG196881:DXI197753 EHC196881:EHE197753 EQY196881:ERA197753 FAU196881:FAW197753 FKQ196881:FKS197753 FUM196881:FUO197753 GEI196881:GEK197753 GOE196881:GOG197753 GYA196881:GYC197753 HHW196881:HHY197753 HRS196881:HRU197753 IBO196881:IBQ197753 ILK196881:ILM197753 IVG196881:IVI197753 JFC196881:JFE197753 JOY196881:JPA197753 JYU196881:JYW197753 KIQ196881:KIS197753 KSM196881:KSO197753 LCI196881:LCK197753 LME196881:LMG197753 LWA196881:LWC197753 MFW196881:MFY197753 MPS196881:MPU197753 MZO196881:MZQ197753 NJK196881:NJM197753 NTG196881:NTI197753 ODC196881:ODE197753 OMY196881:ONA197753 OWU196881:OWW197753 PGQ196881:PGS197753 PQM196881:PQO197753 QAI196881:QAK197753 QKE196881:QKG197753 QUA196881:QUC197753 RDW196881:RDY197753 RNS196881:RNU197753 RXO196881:RXQ197753 SHK196881:SHM197753 SRG196881:SRI197753 TBC196881:TBE197753 TKY196881:TLA197753 TUU196881:TUW197753 UEQ196881:UES197753 UOM196881:UOO197753 UYI196881:UYK197753 VIE196881:VIG197753 VSA196881:VSC197753 WBW196881:WBY197753 WLS196881:WLU197753 WVO196881:WVQ197753 W262423:Y263295 JC262417:JE263289 SY262417:TA263289 ACU262417:ACW263289 AMQ262417:AMS263289 AWM262417:AWO263289 BGI262417:BGK263289 BQE262417:BQG263289 CAA262417:CAC263289 CJW262417:CJY263289 CTS262417:CTU263289 DDO262417:DDQ263289 DNK262417:DNM263289 DXG262417:DXI263289 EHC262417:EHE263289 EQY262417:ERA263289 FAU262417:FAW263289 FKQ262417:FKS263289 FUM262417:FUO263289 GEI262417:GEK263289 GOE262417:GOG263289 GYA262417:GYC263289 HHW262417:HHY263289 HRS262417:HRU263289 IBO262417:IBQ263289 ILK262417:ILM263289 IVG262417:IVI263289 JFC262417:JFE263289 JOY262417:JPA263289 JYU262417:JYW263289 KIQ262417:KIS263289 KSM262417:KSO263289 LCI262417:LCK263289 LME262417:LMG263289 LWA262417:LWC263289 MFW262417:MFY263289 MPS262417:MPU263289 MZO262417:MZQ263289 NJK262417:NJM263289 NTG262417:NTI263289 ODC262417:ODE263289 OMY262417:ONA263289 OWU262417:OWW263289 PGQ262417:PGS263289 PQM262417:PQO263289 QAI262417:QAK263289 QKE262417:QKG263289 QUA262417:QUC263289 RDW262417:RDY263289 RNS262417:RNU263289 RXO262417:RXQ263289 SHK262417:SHM263289 SRG262417:SRI263289 TBC262417:TBE263289 TKY262417:TLA263289 TUU262417:TUW263289 UEQ262417:UES263289 UOM262417:UOO263289 UYI262417:UYK263289 VIE262417:VIG263289 VSA262417:VSC263289 WBW262417:WBY263289 WLS262417:WLU263289 WVO262417:WVQ263289 W327959:Y328831 JC327953:JE328825 SY327953:TA328825 ACU327953:ACW328825 AMQ327953:AMS328825 AWM327953:AWO328825 BGI327953:BGK328825 BQE327953:BQG328825 CAA327953:CAC328825 CJW327953:CJY328825 CTS327953:CTU328825 DDO327953:DDQ328825 DNK327953:DNM328825 DXG327953:DXI328825 EHC327953:EHE328825 EQY327953:ERA328825 FAU327953:FAW328825 FKQ327953:FKS328825 FUM327953:FUO328825 GEI327953:GEK328825 GOE327953:GOG328825 GYA327953:GYC328825 HHW327953:HHY328825 HRS327953:HRU328825 IBO327953:IBQ328825 ILK327953:ILM328825 IVG327953:IVI328825 JFC327953:JFE328825 JOY327953:JPA328825 JYU327953:JYW328825 KIQ327953:KIS328825 KSM327953:KSO328825 LCI327953:LCK328825 LME327953:LMG328825 LWA327953:LWC328825 MFW327953:MFY328825 MPS327953:MPU328825 MZO327953:MZQ328825 NJK327953:NJM328825 NTG327953:NTI328825 ODC327953:ODE328825 OMY327953:ONA328825 OWU327953:OWW328825 PGQ327953:PGS328825 PQM327953:PQO328825 QAI327953:QAK328825 QKE327953:QKG328825 QUA327953:QUC328825 RDW327953:RDY328825 RNS327953:RNU328825 RXO327953:RXQ328825 SHK327953:SHM328825 SRG327953:SRI328825 TBC327953:TBE328825 TKY327953:TLA328825 TUU327953:TUW328825 UEQ327953:UES328825 UOM327953:UOO328825 UYI327953:UYK328825 VIE327953:VIG328825 VSA327953:VSC328825 WBW327953:WBY328825 WLS327953:WLU328825 WVO327953:WVQ328825 W393495:Y394367 JC393489:JE394361 SY393489:TA394361 ACU393489:ACW394361 AMQ393489:AMS394361 AWM393489:AWO394361 BGI393489:BGK394361 BQE393489:BQG394361 CAA393489:CAC394361 CJW393489:CJY394361 CTS393489:CTU394361 DDO393489:DDQ394361 DNK393489:DNM394361 DXG393489:DXI394361 EHC393489:EHE394361 EQY393489:ERA394361 FAU393489:FAW394361 FKQ393489:FKS394361 FUM393489:FUO394361 GEI393489:GEK394361 GOE393489:GOG394361 GYA393489:GYC394361 HHW393489:HHY394361 HRS393489:HRU394361 IBO393489:IBQ394361 ILK393489:ILM394361 IVG393489:IVI394361 JFC393489:JFE394361 JOY393489:JPA394361 JYU393489:JYW394361 KIQ393489:KIS394361 KSM393489:KSO394361 LCI393489:LCK394361 LME393489:LMG394361 LWA393489:LWC394361 MFW393489:MFY394361 MPS393489:MPU394361 MZO393489:MZQ394361 NJK393489:NJM394361 NTG393489:NTI394361 ODC393489:ODE394361 OMY393489:ONA394361 OWU393489:OWW394361 PGQ393489:PGS394361 PQM393489:PQO394361 QAI393489:QAK394361 QKE393489:QKG394361 QUA393489:QUC394361 RDW393489:RDY394361 RNS393489:RNU394361 RXO393489:RXQ394361 SHK393489:SHM394361 SRG393489:SRI394361 TBC393489:TBE394361 TKY393489:TLA394361 TUU393489:TUW394361 UEQ393489:UES394361 UOM393489:UOO394361 UYI393489:UYK394361 VIE393489:VIG394361 VSA393489:VSC394361 WBW393489:WBY394361 WLS393489:WLU394361 WVO393489:WVQ394361 W459031:Y459903 JC459025:JE459897 SY459025:TA459897 ACU459025:ACW459897 AMQ459025:AMS459897 AWM459025:AWO459897 BGI459025:BGK459897 BQE459025:BQG459897 CAA459025:CAC459897 CJW459025:CJY459897 CTS459025:CTU459897 DDO459025:DDQ459897 DNK459025:DNM459897 DXG459025:DXI459897 EHC459025:EHE459897 EQY459025:ERA459897 FAU459025:FAW459897 FKQ459025:FKS459897 FUM459025:FUO459897 GEI459025:GEK459897 GOE459025:GOG459897 GYA459025:GYC459897 HHW459025:HHY459897 HRS459025:HRU459897 IBO459025:IBQ459897 ILK459025:ILM459897 IVG459025:IVI459897 JFC459025:JFE459897 JOY459025:JPA459897 JYU459025:JYW459897 KIQ459025:KIS459897 KSM459025:KSO459897 LCI459025:LCK459897 LME459025:LMG459897 LWA459025:LWC459897 MFW459025:MFY459897 MPS459025:MPU459897 MZO459025:MZQ459897 NJK459025:NJM459897 NTG459025:NTI459897 ODC459025:ODE459897 OMY459025:ONA459897 OWU459025:OWW459897 PGQ459025:PGS459897 PQM459025:PQO459897 QAI459025:QAK459897 QKE459025:QKG459897 QUA459025:QUC459897 RDW459025:RDY459897 RNS459025:RNU459897 RXO459025:RXQ459897 SHK459025:SHM459897 SRG459025:SRI459897 TBC459025:TBE459897 TKY459025:TLA459897 TUU459025:TUW459897 UEQ459025:UES459897 UOM459025:UOO459897 UYI459025:UYK459897 VIE459025:VIG459897 VSA459025:VSC459897 WBW459025:WBY459897 WLS459025:WLU459897 WVO459025:WVQ459897 W524567:Y525439 JC524561:JE525433 SY524561:TA525433 ACU524561:ACW525433 AMQ524561:AMS525433 AWM524561:AWO525433 BGI524561:BGK525433 BQE524561:BQG525433 CAA524561:CAC525433 CJW524561:CJY525433 CTS524561:CTU525433 DDO524561:DDQ525433 DNK524561:DNM525433 DXG524561:DXI525433 EHC524561:EHE525433 EQY524561:ERA525433 FAU524561:FAW525433 FKQ524561:FKS525433 FUM524561:FUO525433 GEI524561:GEK525433 GOE524561:GOG525433 GYA524561:GYC525433 HHW524561:HHY525433 HRS524561:HRU525433 IBO524561:IBQ525433 ILK524561:ILM525433 IVG524561:IVI525433 JFC524561:JFE525433 JOY524561:JPA525433 JYU524561:JYW525433 KIQ524561:KIS525433 KSM524561:KSO525433 LCI524561:LCK525433 LME524561:LMG525433 LWA524561:LWC525433 MFW524561:MFY525433 MPS524561:MPU525433 MZO524561:MZQ525433 NJK524561:NJM525433 NTG524561:NTI525433 ODC524561:ODE525433 OMY524561:ONA525433 OWU524561:OWW525433 PGQ524561:PGS525433 PQM524561:PQO525433 QAI524561:QAK525433 QKE524561:QKG525433 QUA524561:QUC525433 RDW524561:RDY525433 RNS524561:RNU525433 RXO524561:RXQ525433 SHK524561:SHM525433 SRG524561:SRI525433 TBC524561:TBE525433 TKY524561:TLA525433 TUU524561:TUW525433 UEQ524561:UES525433 UOM524561:UOO525433 UYI524561:UYK525433 VIE524561:VIG525433 VSA524561:VSC525433 WBW524561:WBY525433 WLS524561:WLU525433 WVO524561:WVQ525433 W590103:Y590975 JC590097:JE590969 SY590097:TA590969 ACU590097:ACW590969 AMQ590097:AMS590969 AWM590097:AWO590969 BGI590097:BGK590969 BQE590097:BQG590969 CAA590097:CAC590969 CJW590097:CJY590969 CTS590097:CTU590969 DDO590097:DDQ590969 DNK590097:DNM590969 DXG590097:DXI590969 EHC590097:EHE590969 EQY590097:ERA590969 FAU590097:FAW590969 FKQ590097:FKS590969 FUM590097:FUO590969 GEI590097:GEK590969 GOE590097:GOG590969 GYA590097:GYC590969 HHW590097:HHY590969 HRS590097:HRU590969 IBO590097:IBQ590969 ILK590097:ILM590969 IVG590097:IVI590969 JFC590097:JFE590969 JOY590097:JPA590969 JYU590097:JYW590969 KIQ590097:KIS590969 KSM590097:KSO590969 LCI590097:LCK590969 LME590097:LMG590969 LWA590097:LWC590969 MFW590097:MFY590969 MPS590097:MPU590969 MZO590097:MZQ590969 NJK590097:NJM590969 NTG590097:NTI590969 ODC590097:ODE590969 OMY590097:ONA590969 OWU590097:OWW590969 PGQ590097:PGS590969 PQM590097:PQO590969 QAI590097:QAK590969 QKE590097:QKG590969 QUA590097:QUC590969 RDW590097:RDY590969 RNS590097:RNU590969 RXO590097:RXQ590969 SHK590097:SHM590969 SRG590097:SRI590969 TBC590097:TBE590969 TKY590097:TLA590969 TUU590097:TUW590969 UEQ590097:UES590969 UOM590097:UOO590969 UYI590097:UYK590969 VIE590097:VIG590969 VSA590097:VSC590969 WBW590097:WBY590969 WLS590097:WLU590969 WVO590097:WVQ590969 W655639:Y656511 JC655633:JE656505 SY655633:TA656505 ACU655633:ACW656505 AMQ655633:AMS656505 AWM655633:AWO656505 BGI655633:BGK656505 BQE655633:BQG656505 CAA655633:CAC656505 CJW655633:CJY656505 CTS655633:CTU656505 DDO655633:DDQ656505 DNK655633:DNM656505 DXG655633:DXI656505 EHC655633:EHE656505 EQY655633:ERA656505 FAU655633:FAW656505 FKQ655633:FKS656505 FUM655633:FUO656505 GEI655633:GEK656505 GOE655633:GOG656505 GYA655633:GYC656505 HHW655633:HHY656505 HRS655633:HRU656505 IBO655633:IBQ656505 ILK655633:ILM656505 IVG655633:IVI656505 JFC655633:JFE656505 JOY655633:JPA656505 JYU655633:JYW656505 KIQ655633:KIS656505 KSM655633:KSO656505 LCI655633:LCK656505 LME655633:LMG656505 LWA655633:LWC656505 MFW655633:MFY656505 MPS655633:MPU656505 MZO655633:MZQ656505 NJK655633:NJM656505 NTG655633:NTI656505 ODC655633:ODE656505 OMY655633:ONA656505 OWU655633:OWW656505 PGQ655633:PGS656505 PQM655633:PQO656505 QAI655633:QAK656505 QKE655633:QKG656505 QUA655633:QUC656505 RDW655633:RDY656505 RNS655633:RNU656505 RXO655633:RXQ656505 SHK655633:SHM656505 SRG655633:SRI656505 TBC655633:TBE656505 TKY655633:TLA656505 TUU655633:TUW656505 UEQ655633:UES656505 UOM655633:UOO656505 UYI655633:UYK656505 VIE655633:VIG656505 VSA655633:VSC656505 WBW655633:WBY656505 WLS655633:WLU656505 WVO655633:WVQ656505 W721175:Y722047 JC721169:JE722041 SY721169:TA722041 ACU721169:ACW722041 AMQ721169:AMS722041 AWM721169:AWO722041 BGI721169:BGK722041 BQE721169:BQG722041 CAA721169:CAC722041 CJW721169:CJY722041 CTS721169:CTU722041 DDO721169:DDQ722041 DNK721169:DNM722041 DXG721169:DXI722041 EHC721169:EHE722041 EQY721169:ERA722041 FAU721169:FAW722041 FKQ721169:FKS722041 FUM721169:FUO722041 GEI721169:GEK722041 GOE721169:GOG722041 GYA721169:GYC722041 HHW721169:HHY722041 HRS721169:HRU722041 IBO721169:IBQ722041 ILK721169:ILM722041 IVG721169:IVI722041 JFC721169:JFE722041 JOY721169:JPA722041 JYU721169:JYW722041 KIQ721169:KIS722041 KSM721169:KSO722041 LCI721169:LCK722041 LME721169:LMG722041 LWA721169:LWC722041 MFW721169:MFY722041 MPS721169:MPU722041 MZO721169:MZQ722041 NJK721169:NJM722041 NTG721169:NTI722041 ODC721169:ODE722041 OMY721169:ONA722041 OWU721169:OWW722041 PGQ721169:PGS722041 PQM721169:PQO722041 QAI721169:QAK722041 QKE721169:QKG722041 QUA721169:QUC722041 RDW721169:RDY722041 RNS721169:RNU722041 RXO721169:RXQ722041 SHK721169:SHM722041 SRG721169:SRI722041 TBC721169:TBE722041 TKY721169:TLA722041 TUU721169:TUW722041 UEQ721169:UES722041 UOM721169:UOO722041 UYI721169:UYK722041 VIE721169:VIG722041 VSA721169:VSC722041 WBW721169:WBY722041 WLS721169:WLU722041 WVO721169:WVQ722041 W786711:Y787583 JC786705:JE787577 SY786705:TA787577 ACU786705:ACW787577 AMQ786705:AMS787577 AWM786705:AWO787577 BGI786705:BGK787577 BQE786705:BQG787577 CAA786705:CAC787577 CJW786705:CJY787577 CTS786705:CTU787577 DDO786705:DDQ787577 DNK786705:DNM787577 DXG786705:DXI787577 EHC786705:EHE787577 EQY786705:ERA787577 FAU786705:FAW787577 FKQ786705:FKS787577 FUM786705:FUO787577 GEI786705:GEK787577 GOE786705:GOG787577 GYA786705:GYC787577 HHW786705:HHY787577 HRS786705:HRU787577 IBO786705:IBQ787577 ILK786705:ILM787577 IVG786705:IVI787577 JFC786705:JFE787577 JOY786705:JPA787577 JYU786705:JYW787577 KIQ786705:KIS787577 KSM786705:KSO787577 LCI786705:LCK787577 LME786705:LMG787577 LWA786705:LWC787577 MFW786705:MFY787577 MPS786705:MPU787577 MZO786705:MZQ787577 NJK786705:NJM787577 NTG786705:NTI787577 ODC786705:ODE787577 OMY786705:ONA787577 OWU786705:OWW787577 PGQ786705:PGS787577 PQM786705:PQO787577 QAI786705:QAK787577 QKE786705:QKG787577 QUA786705:QUC787577 RDW786705:RDY787577 RNS786705:RNU787577 RXO786705:RXQ787577 SHK786705:SHM787577 SRG786705:SRI787577 TBC786705:TBE787577 TKY786705:TLA787577 TUU786705:TUW787577 UEQ786705:UES787577 UOM786705:UOO787577 UYI786705:UYK787577 VIE786705:VIG787577 VSA786705:VSC787577 WBW786705:WBY787577 WLS786705:WLU787577 WVO786705:WVQ787577 W852247:Y853119 JC852241:JE853113 SY852241:TA853113 ACU852241:ACW853113 AMQ852241:AMS853113 AWM852241:AWO853113 BGI852241:BGK853113 BQE852241:BQG853113 CAA852241:CAC853113 CJW852241:CJY853113 CTS852241:CTU853113 DDO852241:DDQ853113 DNK852241:DNM853113 DXG852241:DXI853113 EHC852241:EHE853113 EQY852241:ERA853113 FAU852241:FAW853113 FKQ852241:FKS853113 FUM852241:FUO853113 GEI852241:GEK853113 GOE852241:GOG853113 GYA852241:GYC853113 HHW852241:HHY853113 HRS852241:HRU853113 IBO852241:IBQ853113 ILK852241:ILM853113 IVG852241:IVI853113 JFC852241:JFE853113 JOY852241:JPA853113 JYU852241:JYW853113 KIQ852241:KIS853113 KSM852241:KSO853113 LCI852241:LCK853113 LME852241:LMG853113 LWA852241:LWC853113 MFW852241:MFY853113 MPS852241:MPU853113 MZO852241:MZQ853113 NJK852241:NJM853113 NTG852241:NTI853113 ODC852241:ODE853113 OMY852241:ONA853113 OWU852241:OWW853113 PGQ852241:PGS853113 PQM852241:PQO853113 QAI852241:QAK853113 QKE852241:QKG853113 QUA852241:QUC853113 RDW852241:RDY853113 RNS852241:RNU853113 RXO852241:RXQ853113 SHK852241:SHM853113 SRG852241:SRI853113 TBC852241:TBE853113 TKY852241:TLA853113 TUU852241:TUW853113 UEQ852241:UES853113 UOM852241:UOO853113 UYI852241:UYK853113 VIE852241:VIG853113 VSA852241:VSC853113 WBW852241:WBY853113 WLS852241:WLU853113 WVO852241:WVQ853113 W917783:Y918655 JC917777:JE918649 SY917777:TA918649 ACU917777:ACW918649 AMQ917777:AMS918649 AWM917777:AWO918649 BGI917777:BGK918649 BQE917777:BQG918649 CAA917777:CAC918649 CJW917777:CJY918649 CTS917777:CTU918649 DDO917777:DDQ918649 DNK917777:DNM918649 DXG917777:DXI918649 EHC917777:EHE918649 EQY917777:ERA918649 FAU917777:FAW918649 FKQ917777:FKS918649 FUM917777:FUO918649 GEI917777:GEK918649 GOE917777:GOG918649 GYA917777:GYC918649 HHW917777:HHY918649 HRS917777:HRU918649 IBO917777:IBQ918649 ILK917777:ILM918649 IVG917777:IVI918649 JFC917777:JFE918649 JOY917777:JPA918649 JYU917777:JYW918649 KIQ917777:KIS918649 KSM917777:KSO918649 LCI917777:LCK918649 LME917777:LMG918649 LWA917777:LWC918649 MFW917777:MFY918649 MPS917777:MPU918649 MZO917777:MZQ918649 NJK917777:NJM918649 NTG917777:NTI918649 ODC917777:ODE918649 OMY917777:ONA918649 OWU917777:OWW918649 PGQ917777:PGS918649 PQM917777:PQO918649 QAI917777:QAK918649 QKE917777:QKG918649 QUA917777:QUC918649 RDW917777:RDY918649 RNS917777:RNU918649 RXO917777:RXQ918649 SHK917777:SHM918649 SRG917777:SRI918649 TBC917777:TBE918649 TKY917777:TLA918649 TUU917777:TUW918649 UEQ917777:UES918649 UOM917777:UOO918649 UYI917777:UYK918649 VIE917777:VIG918649 VSA917777:VSC918649 WBW917777:WBY918649 WLS917777:WLU918649 WVO917777:WVQ918649 W983319:Y984191 JC983313:JE984185 SY983313:TA984185 ACU983313:ACW984185 AMQ983313:AMS984185 AWM983313:AWO984185 BGI983313:BGK984185 BQE983313:BQG984185 CAA983313:CAC984185 CJW983313:CJY984185 CTS983313:CTU984185 DDO983313:DDQ984185 DNK983313:DNM984185 DXG983313:DXI984185 EHC983313:EHE984185 EQY983313:ERA984185 FAU983313:FAW984185 FKQ983313:FKS984185 FUM983313:FUO984185 GEI983313:GEK984185 GOE983313:GOG984185 GYA983313:GYC984185 HHW983313:HHY984185 HRS983313:HRU984185 IBO983313:IBQ984185 ILK983313:ILM984185 IVG983313:IVI984185 JFC983313:JFE984185 JOY983313:JPA984185 JYU983313:JYW984185 KIQ983313:KIS984185 KSM983313:KSO984185 LCI983313:LCK984185 LME983313:LMG984185 LWA983313:LWC984185 MFW983313:MFY984185 MPS983313:MPU984185 MZO983313:MZQ984185 NJK983313:NJM984185 NTG983313:NTI984185 ODC983313:ODE984185 OMY983313:ONA984185 OWU983313:OWW984185 PGQ983313:PGS984185 PQM983313:PQO984185 QAI983313:QAK984185 QKE983313:QKG984185 QUA983313:QUC984185 RDW983313:RDY984185 RNS983313:RNU984185 RXO983313:RXQ984185 SHK983313:SHM984185 SRG983313:SRI984185 TBC983313:TBE984185 TKY983313:TLA984185 TUU983313:TUW984185 UEQ983313:UES984185 UOM983313:UOO984185 UYI983313:UYK984185 VIE983313:VIG984185 VSA983313:VSC984185 WBW983313:WBY984185 WLS983313:WLU984185 WVO983313:WVQ984185 WVD983313:WVD984185 L65815:L66687 IR65809:IR66681 SN65809:SN66681 ACJ65809:ACJ66681 AMF65809:AMF66681 AWB65809:AWB66681 BFX65809:BFX66681 BPT65809:BPT66681 BZP65809:BZP66681 CJL65809:CJL66681 CTH65809:CTH66681 DDD65809:DDD66681 DMZ65809:DMZ66681 DWV65809:DWV66681 EGR65809:EGR66681 EQN65809:EQN66681 FAJ65809:FAJ66681 FKF65809:FKF66681 FUB65809:FUB66681 GDX65809:GDX66681 GNT65809:GNT66681 GXP65809:GXP66681 HHL65809:HHL66681 HRH65809:HRH66681 IBD65809:IBD66681 IKZ65809:IKZ66681 IUV65809:IUV66681 JER65809:JER66681 JON65809:JON66681 JYJ65809:JYJ66681 KIF65809:KIF66681 KSB65809:KSB66681 LBX65809:LBX66681 LLT65809:LLT66681 LVP65809:LVP66681 MFL65809:MFL66681 MPH65809:MPH66681 MZD65809:MZD66681 NIZ65809:NIZ66681 NSV65809:NSV66681 OCR65809:OCR66681 OMN65809:OMN66681 OWJ65809:OWJ66681 PGF65809:PGF66681 PQB65809:PQB66681 PZX65809:PZX66681 QJT65809:QJT66681 QTP65809:QTP66681 RDL65809:RDL66681 RNH65809:RNH66681 RXD65809:RXD66681 SGZ65809:SGZ66681 SQV65809:SQV66681 TAR65809:TAR66681 TKN65809:TKN66681 TUJ65809:TUJ66681 UEF65809:UEF66681 UOB65809:UOB66681 UXX65809:UXX66681 VHT65809:VHT66681 VRP65809:VRP66681 WBL65809:WBL66681 WLH65809:WLH66681 WVD65809:WVD66681 L131351:L132223 IR131345:IR132217 SN131345:SN132217 ACJ131345:ACJ132217 AMF131345:AMF132217 AWB131345:AWB132217 BFX131345:BFX132217 BPT131345:BPT132217 BZP131345:BZP132217 CJL131345:CJL132217 CTH131345:CTH132217 DDD131345:DDD132217 DMZ131345:DMZ132217 DWV131345:DWV132217 EGR131345:EGR132217 EQN131345:EQN132217 FAJ131345:FAJ132217 FKF131345:FKF132217 FUB131345:FUB132217 GDX131345:GDX132217 GNT131345:GNT132217 GXP131345:GXP132217 HHL131345:HHL132217 HRH131345:HRH132217 IBD131345:IBD132217 IKZ131345:IKZ132217 IUV131345:IUV132217 JER131345:JER132217 JON131345:JON132217 JYJ131345:JYJ132217 KIF131345:KIF132217 KSB131345:KSB132217 LBX131345:LBX132217 LLT131345:LLT132217 LVP131345:LVP132217 MFL131345:MFL132217 MPH131345:MPH132217 MZD131345:MZD132217 NIZ131345:NIZ132217 NSV131345:NSV132217 OCR131345:OCR132217 OMN131345:OMN132217 OWJ131345:OWJ132217 PGF131345:PGF132217 PQB131345:PQB132217 PZX131345:PZX132217 QJT131345:QJT132217 QTP131345:QTP132217 RDL131345:RDL132217 RNH131345:RNH132217 RXD131345:RXD132217 SGZ131345:SGZ132217 SQV131345:SQV132217 TAR131345:TAR132217 TKN131345:TKN132217 TUJ131345:TUJ132217 UEF131345:UEF132217 UOB131345:UOB132217 UXX131345:UXX132217 VHT131345:VHT132217 VRP131345:VRP132217 WBL131345:WBL132217 WLH131345:WLH132217 WVD131345:WVD132217 L196887:L197759 IR196881:IR197753 SN196881:SN197753 ACJ196881:ACJ197753 AMF196881:AMF197753 AWB196881:AWB197753 BFX196881:BFX197753 BPT196881:BPT197753 BZP196881:BZP197753 CJL196881:CJL197753 CTH196881:CTH197753 DDD196881:DDD197753 DMZ196881:DMZ197753 DWV196881:DWV197753 EGR196881:EGR197753 EQN196881:EQN197753 FAJ196881:FAJ197753 FKF196881:FKF197753 FUB196881:FUB197753 GDX196881:GDX197753 GNT196881:GNT197753 GXP196881:GXP197753 HHL196881:HHL197753 HRH196881:HRH197753 IBD196881:IBD197753 IKZ196881:IKZ197753 IUV196881:IUV197753 JER196881:JER197753 JON196881:JON197753 JYJ196881:JYJ197753 KIF196881:KIF197753 KSB196881:KSB197753 LBX196881:LBX197753 LLT196881:LLT197753 LVP196881:LVP197753 MFL196881:MFL197753 MPH196881:MPH197753 MZD196881:MZD197753 NIZ196881:NIZ197753 NSV196881:NSV197753 OCR196881:OCR197753 OMN196881:OMN197753 OWJ196881:OWJ197753 PGF196881:PGF197753 PQB196881:PQB197753 PZX196881:PZX197753 QJT196881:QJT197753 QTP196881:QTP197753 RDL196881:RDL197753 RNH196881:RNH197753 RXD196881:RXD197753 SGZ196881:SGZ197753 SQV196881:SQV197753 TAR196881:TAR197753 TKN196881:TKN197753 TUJ196881:TUJ197753 UEF196881:UEF197753 UOB196881:UOB197753 UXX196881:UXX197753 VHT196881:VHT197753 VRP196881:VRP197753 WBL196881:WBL197753 WLH196881:WLH197753 WVD196881:WVD197753 L262423:L263295 IR262417:IR263289 SN262417:SN263289 ACJ262417:ACJ263289 AMF262417:AMF263289 AWB262417:AWB263289 BFX262417:BFX263289 BPT262417:BPT263289 BZP262417:BZP263289 CJL262417:CJL263289 CTH262417:CTH263289 DDD262417:DDD263289 DMZ262417:DMZ263289 DWV262417:DWV263289 EGR262417:EGR263289 EQN262417:EQN263289 FAJ262417:FAJ263289 FKF262417:FKF263289 FUB262417:FUB263289 GDX262417:GDX263289 GNT262417:GNT263289 GXP262417:GXP263289 HHL262417:HHL263289 HRH262417:HRH263289 IBD262417:IBD263289 IKZ262417:IKZ263289 IUV262417:IUV263289 JER262417:JER263289 JON262417:JON263289 JYJ262417:JYJ263289 KIF262417:KIF263289 KSB262417:KSB263289 LBX262417:LBX263289 LLT262417:LLT263289 LVP262417:LVP263289 MFL262417:MFL263289 MPH262417:MPH263289 MZD262417:MZD263289 NIZ262417:NIZ263289 NSV262417:NSV263289 OCR262417:OCR263289 OMN262417:OMN263289 OWJ262417:OWJ263289 PGF262417:PGF263289 PQB262417:PQB263289 PZX262417:PZX263289 QJT262417:QJT263289 QTP262417:QTP263289 RDL262417:RDL263289 RNH262417:RNH263289 RXD262417:RXD263289 SGZ262417:SGZ263289 SQV262417:SQV263289 TAR262417:TAR263289 TKN262417:TKN263289 TUJ262417:TUJ263289 UEF262417:UEF263289 UOB262417:UOB263289 UXX262417:UXX263289 VHT262417:VHT263289 VRP262417:VRP263289 WBL262417:WBL263289 WLH262417:WLH263289 WVD262417:WVD263289 L327959:L328831 IR327953:IR328825 SN327953:SN328825 ACJ327953:ACJ328825 AMF327953:AMF328825 AWB327953:AWB328825 BFX327953:BFX328825 BPT327953:BPT328825 BZP327953:BZP328825 CJL327953:CJL328825 CTH327953:CTH328825 DDD327953:DDD328825 DMZ327953:DMZ328825 DWV327953:DWV328825 EGR327953:EGR328825 EQN327953:EQN328825 FAJ327953:FAJ328825 FKF327953:FKF328825 FUB327953:FUB328825 GDX327953:GDX328825 GNT327953:GNT328825 GXP327953:GXP328825 HHL327953:HHL328825 HRH327953:HRH328825 IBD327953:IBD328825 IKZ327953:IKZ328825 IUV327953:IUV328825 JER327953:JER328825 JON327953:JON328825 JYJ327953:JYJ328825 KIF327953:KIF328825 KSB327953:KSB328825 LBX327953:LBX328825 LLT327953:LLT328825 LVP327953:LVP328825 MFL327953:MFL328825 MPH327953:MPH328825 MZD327953:MZD328825 NIZ327953:NIZ328825 NSV327953:NSV328825 OCR327953:OCR328825 OMN327953:OMN328825 OWJ327953:OWJ328825 PGF327953:PGF328825 PQB327953:PQB328825 PZX327953:PZX328825 QJT327953:QJT328825 QTP327953:QTP328825 RDL327953:RDL328825 RNH327953:RNH328825 RXD327953:RXD328825 SGZ327953:SGZ328825 SQV327953:SQV328825 TAR327953:TAR328825 TKN327953:TKN328825 TUJ327953:TUJ328825 UEF327953:UEF328825 UOB327953:UOB328825 UXX327953:UXX328825 VHT327953:VHT328825 VRP327953:VRP328825 WBL327953:WBL328825 WLH327953:WLH328825 WVD327953:WVD328825 L393495:L394367 IR393489:IR394361 SN393489:SN394361 ACJ393489:ACJ394361 AMF393489:AMF394361 AWB393489:AWB394361 BFX393489:BFX394361 BPT393489:BPT394361 BZP393489:BZP394361 CJL393489:CJL394361 CTH393489:CTH394361 DDD393489:DDD394361 DMZ393489:DMZ394361 DWV393489:DWV394361 EGR393489:EGR394361 EQN393489:EQN394361 FAJ393489:FAJ394361 FKF393489:FKF394361 FUB393489:FUB394361 GDX393489:GDX394361 GNT393489:GNT394361 GXP393489:GXP394361 HHL393489:HHL394361 HRH393489:HRH394361 IBD393489:IBD394361 IKZ393489:IKZ394361 IUV393489:IUV394361 JER393489:JER394361 JON393489:JON394361 JYJ393489:JYJ394361 KIF393489:KIF394361 KSB393489:KSB394361 LBX393489:LBX394361 LLT393489:LLT394361 LVP393489:LVP394361 MFL393489:MFL394361 MPH393489:MPH394361 MZD393489:MZD394361 NIZ393489:NIZ394361 NSV393489:NSV394361 OCR393489:OCR394361 OMN393489:OMN394361 OWJ393489:OWJ394361 PGF393489:PGF394361 PQB393489:PQB394361 PZX393489:PZX394361 QJT393489:QJT394361 QTP393489:QTP394361 RDL393489:RDL394361 RNH393489:RNH394361 RXD393489:RXD394361 SGZ393489:SGZ394361 SQV393489:SQV394361 TAR393489:TAR394361 TKN393489:TKN394361 TUJ393489:TUJ394361 UEF393489:UEF394361 UOB393489:UOB394361 UXX393489:UXX394361 VHT393489:VHT394361 VRP393489:VRP394361 WBL393489:WBL394361 WLH393489:WLH394361 WVD393489:WVD394361 L459031:L459903 IR459025:IR459897 SN459025:SN459897 ACJ459025:ACJ459897 AMF459025:AMF459897 AWB459025:AWB459897 BFX459025:BFX459897 BPT459025:BPT459897 BZP459025:BZP459897 CJL459025:CJL459897 CTH459025:CTH459897 DDD459025:DDD459897 DMZ459025:DMZ459897 DWV459025:DWV459897 EGR459025:EGR459897 EQN459025:EQN459897 FAJ459025:FAJ459897 FKF459025:FKF459897 FUB459025:FUB459897 GDX459025:GDX459897 GNT459025:GNT459897 GXP459025:GXP459897 HHL459025:HHL459897 HRH459025:HRH459897 IBD459025:IBD459897 IKZ459025:IKZ459897 IUV459025:IUV459897 JER459025:JER459897 JON459025:JON459897 JYJ459025:JYJ459897 KIF459025:KIF459897 KSB459025:KSB459897 LBX459025:LBX459897 LLT459025:LLT459897 LVP459025:LVP459897 MFL459025:MFL459897 MPH459025:MPH459897 MZD459025:MZD459897 NIZ459025:NIZ459897 NSV459025:NSV459897 OCR459025:OCR459897 OMN459025:OMN459897 OWJ459025:OWJ459897 PGF459025:PGF459897 PQB459025:PQB459897 PZX459025:PZX459897 QJT459025:QJT459897 QTP459025:QTP459897 RDL459025:RDL459897 RNH459025:RNH459897 RXD459025:RXD459897 SGZ459025:SGZ459897 SQV459025:SQV459897 TAR459025:TAR459897 TKN459025:TKN459897 TUJ459025:TUJ459897 UEF459025:UEF459897 UOB459025:UOB459897 UXX459025:UXX459897 VHT459025:VHT459897 VRP459025:VRP459897 WBL459025:WBL459897 WLH459025:WLH459897 WVD459025:WVD459897 L524567:L525439 IR524561:IR525433 SN524561:SN525433 ACJ524561:ACJ525433 AMF524561:AMF525433 AWB524561:AWB525433 BFX524561:BFX525433 BPT524561:BPT525433 BZP524561:BZP525433 CJL524561:CJL525433 CTH524561:CTH525433 DDD524561:DDD525433 DMZ524561:DMZ525433 DWV524561:DWV525433 EGR524561:EGR525433 EQN524561:EQN525433 FAJ524561:FAJ525433 FKF524561:FKF525433 FUB524561:FUB525433 GDX524561:GDX525433 GNT524561:GNT525433 GXP524561:GXP525433 HHL524561:HHL525433 HRH524561:HRH525433 IBD524561:IBD525433 IKZ524561:IKZ525433 IUV524561:IUV525433 JER524561:JER525433 JON524561:JON525433 JYJ524561:JYJ525433 KIF524561:KIF525433 KSB524561:KSB525433 LBX524561:LBX525433 LLT524561:LLT525433 LVP524561:LVP525433 MFL524561:MFL525433 MPH524561:MPH525433 MZD524561:MZD525433 NIZ524561:NIZ525433 NSV524561:NSV525433 OCR524561:OCR525433 OMN524561:OMN525433 OWJ524561:OWJ525433 PGF524561:PGF525433 PQB524561:PQB525433 PZX524561:PZX525433 QJT524561:QJT525433 QTP524561:QTP525433 RDL524561:RDL525433 RNH524561:RNH525433 RXD524561:RXD525433 SGZ524561:SGZ525433 SQV524561:SQV525433 TAR524561:TAR525433 TKN524561:TKN525433 TUJ524561:TUJ525433 UEF524561:UEF525433 UOB524561:UOB525433 UXX524561:UXX525433 VHT524561:VHT525433 VRP524561:VRP525433 WBL524561:WBL525433 WLH524561:WLH525433 WVD524561:WVD525433 L590103:L590975 IR590097:IR590969 SN590097:SN590969 ACJ590097:ACJ590969 AMF590097:AMF590969 AWB590097:AWB590969 BFX590097:BFX590969 BPT590097:BPT590969 BZP590097:BZP590969 CJL590097:CJL590969 CTH590097:CTH590969 DDD590097:DDD590969 DMZ590097:DMZ590969 DWV590097:DWV590969 EGR590097:EGR590969 EQN590097:EQN590969 FAJ590097:FAJ590969 FKF590097:FKF590969 FUB590097:FUB590969 GDX590097:GDX590969 GNT590097:GNT590969 GXP590097:GXP590969 HHL590097:HHL590969 HRH590097:HRH590969 IBD590097:IBD590969 IKZ590097:IKZ590969 IUV590097:IUV590969 JER590097:JER590969 JON590097:JON590969 JYJ590097:JYJ590969 KIF590097:KIF590969 KSB590097:KSB590969 LBX590097:LBX590969 LLT590097:LLT590969 LVP590097:LVP590969 MFL590097:MFL590969 MPH590097:MPH590969 MZD590097:MZD590969 NIZ590097:NIZ590969 NSV590097:NSV590969 OCR590097:OCR590969 OMN590097:OMN590969 OWJ590097:OWJ590969 PGF590097:PGF590969 PQB590097:PQB590969 PZX590097:PZX590969 QJT590097:QJT590969 QTP590097:QTP590969 RDL590097:RDL590969 RNH590097:RNH590969 RXD590097:RXD590969 SGZ590097:SGZ590969 SQV590097:SQV590969 TAR590097:TAR590969 TKN590097:TKN590969 TUJ590097:TUJ590969 UEF590097:UEF590969 UOB590097:UOB590969 UXX590097:UXX590969 VHT590097:VHT590969 VRP590097:VRP590969 WBL590097:WBL590969 WLH590097:WLH590969 WVD590097:WVD590969 L655639:L656511 IR655633:IR656505 SN655633:SN656505 ACJ655633:ACJ656505 AMF655633:AMF656505 AWB655633:AWB656505 BFX655633:BFX656505 BPT655633:BPT656505 BZP655633:BZP656505 CJL655633:CJL656505 CTH655633:CTH656505 DDD655633:DDD656505 DMZ655633:DMZ656505 DWV655633:DWV656505 EGR655633:EGR656505 EQN655633:EQN656505 FAJ655633:FAJ656505 FKF655633:FKF656505 FUB655633:FUB656505 GDX655633:GDX656505 GNT655633:GNT656505 GXP655633:GXP656505 HHL655633:HHL656505 HRH655633:HRH656505 IBD655633:IBD656505 IKZ655633:IKZ656505 IUV655633:IUV656505 JER655633:JER656505 JON655633:JON656505 JYJ655633:JYJ656505 KIF655633:KIF656505 KSB655633:KSB656505 LBX655633:LBX656505 LLT655633:LLT656505 LVP655633:LVP656505 MFL655633:MFL656505 MPH655633:MPH656505 MZD655633:MZD656505 NIZ655633:NIZ656505 NSV655633:NSV656505 OCR655633:OCR656505 OMN655633:OMN656505 OWJ655633:OWJ656505 PGF655633:PGF656505 PQB655633:PQB656505 PZX655633:PZX656505 QJT655633:QJT656505 QTP655633:QTP656505 RDL655633:RDL656505 RNH655633:RNH656505 RXD655633:RXD656505 SGZ655633:SGZ656505 SQV655633:SQV656505 TAR655633:TAR656505 TKN655633:TKN656505 TUJ655633:TUJ656505 UEF655633:UEF656505 UOB655633:UOB656505 UXX655633:UXX656505 VHT655633:VHT656505 VRP655633:VRP656505 WBL655633:WBL656505 WLH655633:WLH656505 WVD655633:WVD656505 L721175:L722047 IR721169:IR722041 SN721169:SN722041 ACJ721169:ACJ722041 AMF721169:AMF722041 AWB721169:AWB722041 BFX721169:BFX722041 BPT721169:BPT722041 BZP721169:BZP722041 CJL721169:CJL722041 CTH721169:CTH722041 DDD721169:DDD722041 DMZ721169:DMZ722041 DWV721169:DWV722041 EGR721169:EGR722041 EQN721169:EQN722041 FAJ721169:FAJ722041 FKF721169:FKF722041 FUB721169:FUB722041 GDX721169:GDX722041 GNT721169:GNT722041 GXP721169:GXP722041 HHL721169:HHL722041 HRH721169:HRH722041 IBD721169:IBD722041 IKZ721169:IKZ722041 IUV721169:IUV722041 JER721169:JER722041 JON721169:JON722041 JYJ721169:JYJ722041 KIF721169:KIF722041 KSB721169:KSB722041 LBX721169:LBX722041 LLT721169:LLT722041 LVP721169:LVP722041 MFL721169:MFL722041 MPH721169:MPH722041 MZD721169:MZD722041 NIZ721169:NIZ722041 NSV721169:NSV722041 OCR721169:OCR722041 OMN721169:OMN722041 OWJ721169:OWJ722041 PGF721169:PGF722041 PQB721169:PQB722041 PZX721169:PZX722041 QJT721169:QJT722041 QTP721169:QTP722041 RDL721169:RDL722041 RNH721169:RNH722041 RXD721169:RXD722041 SGZ721169:SGZ722041 SQV721169:SQV722041 TAR721169:TAR722041 TKN721169:TKN722041 TUJ721169:TUJ722041 UEF721169:UEF722041 UOB721169:UOB722041 UXX721169:UXX722041 VHT721169:VHT722041 VRP721169:VRP722041 WBL721169:WBL722041 WLH721169:WLH722041 WVD721169:WVD722041 L786711:L787583 IR786705:IR787577 SN786705:SN787577 ACJ786705:ACJ787577 AMF786705:AMF787577 AWB786705:AWB787577 BFX786705:BFX787577 BPT786705:BPT787577 BZP786705:BZP787577 CJL786705:CJL787577 CTH786705:CTH787577 DDD786705:DDD787577 DMZ786705:DMZ787577 DWV786705:DWV787577 EGR786705:EGR787577 EQN786705:EQN787577 FAJ786705:FAJ787577 FKF786705:FKF787577 FUB786705:FUB787577 GDX786705:GDX787577 GNT786705:GNT787577 GXP786705:GXP787577 HHL786705:HHL787577 HRH786705:HRH787577 IBD786705:IBD787577 IKZ786705:IKZ787577 IUV786705:IUV787577 JER786705:JER787577 JON786705:JON787577 JYJ786705:JYJ787577 KIF786705:KIF787577 KSB786705:KSB787577 LBX786705:LBX787577 LLT786705:LLT787577 LVP786705:LVP787577 MFL786705:MFL787577 MPH786705:MPH787577 MZD786705:MZD787577 NIZ786705:NIZ787577 NSV786705:NSV787577 OCR786705:OCR787577 OMN786705:OMN787577 OWJ786705:OWJ787577 PGF786705:PGF787577 PQB786705:PQB787577 PZX786705:PZX787577 QJT786705:QJT787577 QTP786705:QTP787577 RDL786705:RDL787577 RNH786705:RNH787577 RXD786705:RXD787577 SGZ786705:SGZ787577 SQV786705:SQV787577 TAR786705:TAR787577 TKN786705:TKN787577 TUJ786705:TUJ787577 UEF786705:UEF787577 UOB786705:UOB787577 UXX786705:UXX787577 VHT786705:VHT787577 VRP786705:VRP787577 WBL786705:WBL787577 WLH786705:WLH787577 WVD786705:WVD787577 L852247:L853119 IR852241:IR853113 SN852241:SN853113 ACJ852241:ACJ853113 AMF852241:AMF853113 AWB852241:AWB853113 BFX852241:BFX853113 BPT852241:BPT853113 BZP852241:BZP853113 CJL852241:CJL853113 CTH852241:CTH853113 DDD852241:DDD853113 DMZ852241:DMZ853113 DWV852241:DWV853113 EGR852241:EGR853113 EQN852241:EQN853113 FAJ852241:FAJ853113 FKF852241:FKF853113 FUB852241:FUB853113 GDX852241:GDX853113 GNT852241:GNT853113 GXP852241:GXP853113 HHL852241:HHL853113 HRH852241:HRH853113 IBD852241:IBD853113 IKZ852241:IKZ853113 IUV852241:IUV853113 JER852241:JER853113 JON852241:JON853113 JYJ852241:JYJ853113 KIF852241:KIF853113 KSB852241:KSB853113 LBX852241:LBX853113 LLT852241:LLT853113 LVP852241:LVP853113 MFL852241:MFL853113 MPH852241:MPH853113 MZD852241:MZD853113 NIZ852241:NIZ853113 NSV852241:NSV853113 OCR852241:OCR853113 OMN852241:OMN853113 OWJ852241:OWJ853113 PGF852241:PGF853113 PQB852241:PQB853113 PZX852241:PZX853113 QJT852241:QJT853113 QTP852241:QTP853113 RDL852241:RDL853113 RNH852241:RNH853113 RXD852241:RXD853113 SGZ852241:SGZ853113 SQV852241:SQV853113 TAR852241:TAR853113 TKN852241:TKN853113 TUJ852241:TUJ853113 UEF852241:UEF853113 UOB852241:UOB853113 UXX852241:UXX853113 VHT852241:VHT853113 VRP852241:VRP853113 WBL852241:WBL853113 WLH852241:WLH853113 WVD852241:WVD853113 L917783:L918655 IR917777:IR918649 SN917777:SN918649 ACJ917777:ACJ918649 AMF917777:AMF918649 AWB917777:AWB918649 BFX917777:BFX918649 BPT917777:BPT918649 BZP917777:BZP918649 CJL917777:CJL918649 CTH917777:CTH918649 DDD917777:DDD918649 DMZ917777:DMZ918649 DWV917777:DWV918649 EGR917777:EGR918649 EQN917777:EQN918649 FAJ917777:FAJ918649 FKF917777:FKF918649 FUB917777:FUB918649 GDX917777:GDX918649 GNT917777:GNT918649 GXP917777:GXP918649 HHL917777:HHL918649 HRH917777:HRH918649 IBD917777:IBD918649 IKZ917777:IKZ918649 IUV917777:IUV918649 JER917777:JER918649 JON917777:JON918649 JYJ917777:JYJ918649 KIF917777:KIF918649 KSB917777:KSB918649 LBX917777:LBX918649 LLT917777:LLT918649 LVP917777:LVP918649 MFL917777:MFL918649 MPH917777:MPH918649 MZD917777:MZD918649 NIZ917777:NIZ918649 NSV917777:NSV918649 OCR917777:OCR918649 OMN917777:OMN918649 OWJ917777:OWJ918649 PGF917777:PGF918649 PQB917777:PQB918649 PZX917777:PZX918649 QJT917777:QJT918649 QTP917777:QTP918649 RDL917777:RDL918649 RNH917777:RNH918649 RXD917777:RXD918649 SGZ917777:SGZ918649 SQV917777:SQV918649 TAR917777:TAR918649 TKN917777:TKN918649 TUJ917777:TUJ918649 UEF917777:UEF918649 UOB917777:UOB918649 UXX917777:UXX918649 VHT917777:VHT918649 VRP917777:VRP918649 WBL917777:WBL918649 WLH917777:WLH918649 WVD917777:WVD918649 L983319:L984191 IR983313:IR984185 SN983313:SN984185 ACJ983313:ACJ984185 AMF983313:AMF984185 AWB983313:AWB984185 BFX983313:BFX984185 BPT983313:BPT984185 BZP983313:BZP984185 CJL983313:CJL984185 CTH983313:CTH984185 DDD983313:DDD984185 DMZ983313:DMZ984185 DWV983313:DWV984185 EGR983313:EGR984185 EQN983313:EQN984185 FAJ983313:FAJ984185 FKF983313:FKF984185 FUB983313:FUB984185 GDX983313:GDX984185 GNT983313:GNT984185 GXP983313:GXP984185 HHL983313:HHL984185 HRH983313:HRH984185 IBD983313:IBD984185 IKZ983313:IKZ984185 IUV983313:IUV984185 JER983313:JER984185 JON983313:JON984185 JYJ983313:JYJ984185 KIF983313:KIF984185 KSB983313:KSB984185 LBX983313:LBX984185 LLT983313:LLT984185 LVP983313:LVP984185 MFL983313:MFL984185 MPH983313:MPH984185 MZD983313:MZD984185 NIZ983313:NIZ984185 NSV983313:NSV984185 OCR983313:OCR984185 OMN983313:OMN984185 OWJ983313:OWJ984185 PGF983313:PGF984185 PQB983313:PQB984185 PZX983313:PZX984185 QJT983313:QJT984185 QTP983313:QTP984185 RDL983313:RDL984185 RNH983313:RNH984185 RXD983313:RXD984185 SGZ983313:SGZ984185 SQV983313:SQV984185 TAR983313:TAR984185 TKN983313:TKN984185 TUJ983313:TUJ984185 UEF983313:UEF984185 UOB983313:UOB984185 UXX983313:UXX984185 VHT983313:VHT984185 VRP983313:VRP984185 WBL983313:WBL984185 WLH983313:WLH984185 BA214:BA219 L23 ACU23:ACW23 AMQ23:AMS23 AWM23:AWO23 BGI23:BGK23 BQE23:BQG23 CAA23:CAC23 CJW23:CJY23 CTS23:CTU23 DDO23:DDQ23 DNK23:DNM23 DXG23:DXI23 EHC23:EHE23 EQY23:ERA23 FAU23:FAW23 FKQ23:FKS23 FUM23:FUO23 GEI23:GEK23 GOE23:GOG23 GYA23:GYC23 HHW23:HHY23 HRS23:HRU23 IBO23:IBQ23 ILK23:ILM23 IVG23:IVI23 JFC23:JFE23 JOY23:JPA23 JYU23:JYW23 KIQ23:KIS23 KSM23:KSO23 LCI23:LCK23 LME23:LMG23 LWA23:LWC23 MFW23:MFY23 MPS23:MPU23 MZO23:MZQ23 NJK23:NJM23 NTG23:NTI23 ODC23:ODE23 OMY23:ONA23 OWU23:OWW23 PGQ23:PGS23 PQM23:PQO23 QAI23:QAK23 QKE23:QKG23 QUA23:QUC23 RDW23:RDY23 RNS23:RNU23 RXO23:RXQ23 SHK23:SHM23 SRG23:SRI23 TBC23:TBE23 TKY23:TLA23 TUU23:TUW23 UEQ23:UES23 UOM23:UOO23 UYI23:UYK23 VIE23:VIG23 VSA23:VSC23 WBW23:WBY23 WLS23:WLU23 WVO23:WVQ23 IR23 SN23 ACJ23 AMF23 AWB23 BFX23 BPT23 BZP23 CJL23 CTH23 DDD23 DMZ23 DWV23 EGR23 EQN23 FAJ23 FKF23 FUB23 GDX23 GNT23 GXP23 HHL23 HRH23 IBD23 IKZ23 IUV23 JER23 JON23 JYJ23 KIF23 KSB23 LBX23 LLT23 LVP23 MFL23 MPH23 MZD23 NIZ23 NSV23 OCR23 OMN23 OWJ23 PGF23 PQB23 PZX23 QJT23 QTP23 RDL23 RNH23 RXD23 SGZ23 SQV23 TAR23 TKN23 TUJ23 UEF23 UOB23 UXX23 VHT23 VRP23 WBL23 WLH23 WVD23 JC23:JE23 SY23:TA23 W23:Y23 AMQ162:AMS162 AWM162:AWO162 BGI162:BGK162 BQE162:BQG162 CAA162:CAC162 CJW162:CJY162 CTS162:CTU162 DDO162:DDQ162 DNK162:DNM162 DXG162:DXI162 EHC162:EHE162 EQY162:ERA162 FAU162:FAW162 FKQ162:FKS162 FUM162:FUO162 GEI162:GEK162 GOE162:GOG162 GYA162:GYC162 HHW162:HHY162 HRS162:HRU162 IBO162:IBQ162 ILK162:ILM162 IVG162:IVI162 JFC162:JFE162 JOY162:JPA162 JYU162:JYW162 KIQ162:KIS162 KSM162:KSO162 LCI162:LCK162 LME162:LMG162 LWA162:LWC162 MFW162:MFY162 MPS162:MPU162 MZO162:MZQ162 NJK162:NJM162 NTG162:NTI162 ODC162:ODE162 OMY162:ONA162 OWU162:OWW162 PGQ162:PGS162 PQM162:PQO162 QAI162:QAK162 QKE162:QKG162 QUA162:QUC162 RDW162:RDY162 RNS162:RNU162 RXO162:RXQ162 SHK162:SHM162 SRG162:SRI162 TBC162:TBE162 TKY162:TLA162 TUU162:TUW162 UEQ162:UES162 UOM162:UOO162 UYI162:UYK162 VIE162:VIG162 VSA162:VSC162 WBW162:WBY162 WLS162:WLU162 WVO162:WVQ162 IR162 SN162 ACJ162 AMF162 AWB162 BFX162 BPT162 BZP162 CJL162 CTH162 DDD162 DMZ162 DWV162 EGR162 EQN162 FAJ162 FKF162 FUB162 GDX162 GNT162 GXP162 HHL162 HRH162 IBD162 IKZ162 IUV162 JER162 JON162 JYJ162 KIF162 KSB162 LBX162 LLT162 LVP162 MFL162 MPH162 MZD162 NIZ162 NSV162 OCR162 OMN162 OWJ162 PGF162 PQB162 PZX162 QJT162 QTP162 RDL162 RNH162 RXD162 SGZ162 SQV162 TAR162 TKN162 TUJ162 UEF162 UOB162 UXX162 VHT162 VRP162 WBL162 WLH162 WVD162 JC162:JE162 I161 T161:V161 SY162:TA162 ACR161:ACT161 SV161:SX161 IZ161:JB161 WVA161 WLE161 WBI161 VRM161 VHQ161 UXU161 UNY161 UEC161 TUG161 TKK161 TAO161 SQS161 SGW161 RXA161 RNE161 RDI161 QTM161 QJQ161 PZU161 PPY161 PGC161 OWG161 OMK161 OCO161 NSS161 NIW161 MZA161 MPE161 MFI161 LVM161 LLQ161 LBU161 KRY161 KIC161 JYG161 JOK161 JEO161 IUS161 IKW161 IBA161 HRE161 HHI161 GXM161 GNQ161 GDU161 FTY161 FKC161 FAG161 EQK161 EGO161 DWS161 DMW161 DDA161 CTE161 CJI161 BZM161 BPQ161 BFU161 AVY161 AMC161 ACG161 SK161 IO161 WVL161:WVN161 WLP161:WLR161 WBT161:WBV161 VRX161:VRZ161 VIB161:VID161 UYF161:UYH161 UOJ161:UOL161 UEN161:UEP161 TUR161:TUT161 TKV161:TKX161 TAZ161:TBB161 SRD161:SRF161 SHH161:SHJ161 RXL161:RXN161 RNP161:RNR161 RDT161:RDV161 QTX161:QTZ161 QKB161:QKD161 QAF161:QAH161 PQJ161:PQL161 PGN161:PGP161 OWR161:OWT161 OMV161:OMX161 OCZ161:ODB161 NTD161:NTF161 NJH161:NJJ161 MZL161:MZN161 MPP161:MPR161 MFT161:MFV161 LVX161:LVZ161 LMB161:LMD161 LCF161:LCH161 KSJ161:KSL161 KIN161:KIP161 JYR161:JYT161 JOV161:JOX161 JEZ161:JFB161 IVD161:IVF161 ILH161:ILJ161 IBL161:IBN161 HRP161:HRR161 HHT161:HHV161 GXX161:GXZ161 GOB161:GOD161 GEF161:GEH161 FUJ161:FUL161 FKN161:FKP161 FAR161:FAT161 EQV161:EQX161 EGZ161:EHB161 DXD161:DXF161 DNH161:DNJ161 DDL161:DDN161 CTP161:CTR161 CJT161:CJV161 BZX161:BZZ161 BQB161:BQD161 BGF161:BGH161 AWJ161:AWL161 AMN161:AMP161 ACU162:ACW162 W162:Y168 M355:M356 W174:Y174 L174 L259:L260 W259:Y261 W269:W271 L267:L268 WBF276 VRJ276 VHN276 UXR276 UNV276 UDZ276 TUD276 TKH276 TAL276 SQP276 SGT276 RWX276 RNB276 RDF276 QTJ276 QJN276 PZR276 PPV276 PFZ276 OWD276 OMH276 OCL276 NSP276 NIT276 MYX276 MPB276 MFF276 LVJ276 LLN276 LBR276 KRV276 KHZ276 JYD276 JOH276 JEL276 IUP276 IKT276 IAX276 HRB276 HHF276 GXJ276 GNN276 GDR276 FTV276 FJZ276 FAD276 EQH276 EGL276 DWP276 DMT276 DCX276 CTB276 CJF276 BZJ276 BPN276 BFR276 AVV276 ALZ276 ACD276 SH276 IL276 WVI276:WVK276 WLM276:WLO276 WBQ276:WBS276 VRU276:VRW276 VHY276:VIA276 UYC276:UYE276 UOG276:UOI276 UEK276:UEM276 TUO276:TUQ276 TKS276:TKU276 TAW276:TAY276 SRA276:SRC276 SHE276:SHG276 RXI276:RXK276 RNM276:RNO276 RDQ276:RDS276 QTU276:QTW276 QJY276:QKA276 QAC276:QAE276 PQG276:PQI276 PGK276:PGM276 OWO276:OWQ276 OMS276:OMU276 OCW276:OCY276 NTA276:NTC276 NJE276:NJG276 MZI276:MZK276 MPM276:MPO276 MFQ276:MFS276 LVU276:LVW276 LLY276:LMA276 LCC276:LCE276 KSG276:KSI276 KIK276:KIM276 JYO276:JYQ276 JOS276:JOU276 JEW276:JEY276 IVA276:IVC276 ILE276:ILG276 IBI276:IBK276 HRM276:HRO276 HHQ276:HHS276 GXU276:GXW276 GNY276:GOA276 GEC276:GEE276 FUG276:FUI276 FKK276:FKM276 FAO276:FAQ276 EQS276:EQU276 EGW276:EGY276 DXA276:DXC276 DNE276:DNG276 DDI276:DDK276 CTM276:CTO276 CJQ276:CJS276 BZU276:BZW276 BPY276:BQA276 BGC276:BGE276 AWG276:AWI276 AMK276:AMM276 ACO276:ACQ276 SS276:SU276 IW276:IY276 WUX276 WLB276 BWV282 CJQ267:CJQ268 X355:Z356 AMH355:AMH356 ACL355:ACL356 SP355:SP356 IT355:IT356 WVQ355:WVS356 WLU355:WLW356 WBY355:WCA356 VSC355:VSE356 VIG355:VII356 UYK355:UYM356 UOO355:UOQ356 UES355:UEU356 TUW355:TUY356 TLA355:TLC356 TBE355:TBG356 SRI355:SRK356 SHM355:SHO356 RXQ355:RXS356 RNU355:RNW356 RDY355:REA356 QUC355:QUE356 QKG355:QKI356 QAK355:QAM356 PQO355:PQQ356 PGS355:PGU356 OWW355:OWY356 ONA355:ONC356 ODE355:ODG356 NTI355:NTK356 NJM355:NJO356 MZQ355:MZS356 MPU355:MPW356 MFY355:MGA356 LWC355:LWE356 LMG355:LMI356 LCK355:LCM356 KSO355:KSQ356 KIS355:KIU356 JYW355:JYY356 JPA355:JPC356 JFE355:JFG356 IVI355:IVK356 ILM355:ILO356 IBQ355:IBS356 HRU355:HRW356 HHY355:HIA356 GYC355:GYE356 GOG355:GOI356 GEK355:GEM356 FUO355:FUQ356 FKS355:FKU356 FAW355:FAY356 ERA355:ERC356 EHE355:EHG356 DXI355:DXK356 DNM355:DNO356 DDQ355:DDS356 CTU355:CTW356 CJY355:CKA356 CAC355:CAE356 BQG355:BQI356 BGK355:BGM356 AWO355:AWQ356 AMS355:AMU356 ACW355:ACY356 TA355:TC356 JE355:JG356 WVF355:WVF356 WLJ355:WLJ356 WBN355:WBN356 VRR355:VRR356 VHV355:VHV356 UXZ355:UXZ356 UOD355:UOD356 UEH355:UEH356 TUL355:TUL356 TKP355:TKP356 TAT355:TAT356 SQX355:SQX356 SHB355:SHB356 RXF355:RXF356 RNJ355:RNJ356 RDN355:RDN356 QTR355:QTR356 QJV355:QJV356 PZZ355:PZZ356 PQD355:PQD356 PGH355:PGH356 OWL355:OWL356 OMP355:OMP356 OCT355:OCT356 NSX355:NSX356 NJB355:NJB356 MZF355:MZF356 MPJ355:MPJ356 MFN355:MFN356 LVR355:LVR356 LLV355:LLV356 LBZ355:LBZ356 KSD355:KSD356 KIH355:KIH356 JYL355:JYL356 JOP355:JOP356 JET355:JET356 IUX355:IUX356 ILB355:ILB356 IBF355:IBF356 HRJ355:HRJ356 HHN355:HHN356 GXR355:GXR356 GNV355:GNV356 GDZ355:GDZ356 FUD355:FUD356 FKH355:FKH356 FAL355:FAL356 EQP355:EQP356 EGT355:EGT356 DWX355:DWX356 DNB355:DNB356 DDF355:DDF356 CTJ355:CTJ356 CJN355:CJN356 BZR355:BZR356 BPV355:BPV356 BFZ355:BFZ356 AWD355:AWD356 DDI267:DDI268 DNE267:DNE268 DXA267:DXA268 EGW267:EGW268 EQS267:EQS268 FAO267:FAO268 FKK267:FKK268 FUG267:FUG268 GEC267:GEC268 GNY267:GNY268 GXU267:GXU268 HHQ267:HHQ268 HRM267:HRM268 IBI267:IBI268 ILE267:ILE268 IVA267:IVA268 JEW267:JEW268 JOS267:JOS268 JYO267:JYO268 KIK267:KIK268 KSG267:KSG268 LCC267:LCC268 LLY267:LLY268 LVU267:LVU268 MFQ267:MFQ268 MPM267:MPM268 MZI267:MZI268 NJE267:NJE268 NTA267:NTA268 OCW267:OCW268 OMS267:OMS268 OWO267:OWO268 PGK267:PGK268 PQG267:PQG268 QAC267:QAC268 QJY267:QJY268 QTU267:QTU268 RDQ267:RDQ268 RNM267:RNM268 RXI267:RXI268 SHE267:SHE268 SRA267:SRA268 TAW267:TAW268 TKS267:TKS268 TUO267:TUO268 UEK267:UEK268 UOG267:UOG268 UYC267:UYC268 VHY267:VHY268 VRU267:VRU268 WBQ267:WBQ268 WLM267:WLM268 WVI267:WVI268 JH267:JJ268 TD267:TF268 ACZ267:ADB268 AMV267:AMX268 AWR267:AWT268 BGN267:BGP268 BQJ267:BQL268 CAF267:CAH268 CKB267:CKD268 CTX267:CTZ268 DDT267:DDV268 DNP267:DNR268 DXL267:DXN268 EHH267:EHJ268 ERD267:ERF268 FAZ267:FBB268 FKV267:FKX268 FUR267:FUT268 GEN267:GEP268 GOJ267:GOL268 GYF267:GYH268 HIB267:HID268 HRX267:HRZ268 IBT267:IBV268 ILP267:ILR268 IVL267:IVN268 JFH267:JFJ268 JPD267:JPF268 JYZ267:JZB268 KIV267:KIX268 KSR267:KST268 LCN267:LCP268 LMJ267:LML268 LWF267:LWH268 MGB267:MGD268 MPX267:MPZ268 MZT267:MZV268 NJP267:NJR268 NTL267:NTN268 ODH267:ODJ268 OND267:ONF268 OWZ267:OXB268 PGV267:PGX268 PQR267:PQT268 QAN267:QAP268 QKJ267:QKL268 QUF267:QUH268 REB267:RED268 RNX267:RNZ268 RXT267:RXV268 SHP267:SHR268 SRL267:SRN268 TBH267:TBJ268 TLD267:TLF268 TUZ267:TVB268 UEV267:UEX268 UOR267:UOT268 UYN267:UYP268 VIJ267:VIL268 VSF267:VSH268 WCB267:WCD268 WLX267:WLZ268 WVT267:WVV268 IW267:IW268 SS267:SS268 ACO267:ACO268 AMK267:AMK268 AWG267:AWG268 BGC267:BGC268 BPY267:BPY268 BZU267:BZU268 CTM267:CTM268 W280:Y280 BER281 CSB281 CIF281 DBX281 DLT281 DVP281 EFL281 EPH281 EZD281 FIZ281 FSV281 GCR281 GMN281 GWJ281 HGF281 HQB281 HZX281 IJT281 ITP281 JDL281 JNH281 JXD281 KGZ281 KQV281 LAR281 LKN281 LUJ281 MEF281 MOB281 MXX281 NHT281 NRP281 OBL281 OLH281 OVD281 PEZ281 POV281 PYR281 QIN281 QSJ281 RCF281 RMB281 RVX281 SFT281 SPP281 SZL281 TJH281 TTD281 UCZ281 UMV281 UWR281 VGN281 VQJ281 WAF281 WKB281 WTX281 HW281:HY281 RS281:RU281 ABO281:ABQ281 ALK281:ALM281 AVG281:AVI281 BFC281:BFE281 BOY281:BPA281 BYU281:BYW281 CIQ281:CIS281 CSM281:CSO281 DCI281:DCK281 DME281:DMG281 DWA281:DWC281 EFW281:EFY281 EPS281:EPU281 EZO281:EZQ281 FJK281:FJM281 FTG281:FTI281 GDC281:GDE281 GMY281:GNA281 GWU281:GWW281 HGQ281:HGS281 HQM281:HQO281 IAI281:IAK281 IKE281:IKG281 IUA281:IUC281 JDW281:JDY281 JNS281:JNU281 JXO281:JXQ281 KHK281:KHM281 KRG281:KRI281 LBC281:LBE281 LKY281:LLA281 LUU281:LUW281 MEQ281:MES281 MOM281:MOO281 MYI281:MYK281 NIE281:NIG281 NSA281:NSC281 OBW281:OBY281 OLS281:OLU281 OVO281:OVQ281 PFK281:PFM281 PPG281:PPI281 PZC281:PZE281 QIY281:QJA281 QSU281:QSW281 RCQ281:RCS281 RMM281:RMO281 RWI281:RWK281 SGE281:SGG281 SQA281:SQC281 SZW281:SZY281 TJS281:TJU281 TTO281:TTQ281 UDK281:UDM281 UNG281:UNI281 UXC281:UXE281 VGY281:VHA281 VQU281:VQW281 WAQ281:WAS281 WKM281:WKO281 WUI281:WUK281 HL281 RH281 ABD281 AKZ281 AUV281 BON281 BYJ281 L231:L233 BDD282 CQN282 CGR282 DAJ282 DKF282 DUB282 EDX282 ENT282 EXP282 FHL282 FRH282 GBD282 GKZ282 GUV282 HER282 HON282 HYJ282 IIF282 ISB282 JBX282 JLT282 JVP282 KFL282 KPH282 KZD282 LIZ282 LSV282 MCR282 MMN282 MWJ282 NGF282 NQB282 NZX282 OJT282 OTP282 PDL282 PNH282 PXD282 QGZ282 QQV282 RAR282 RKN282 RUJ282 SEF282 SOB282 SXX282 THT282 TRP282 UBL282 ULH282 UVD282 VEZ282 VOV282 VYR282 WIN282 WSJ282 GI282:GK282 QE282:QG282 AAA282:AAC282 AJW282:AJY282 ATS282:ATU282 BDO282:BDQ282 BNK282:BNM282 BXG282:BXI282 CHC282:CHE282 CQY282:CRA282 DAU282:DAW282 DKQ282:DKS282 DUM282:DUO282 EEI282:EEK282 EOE282:EOG282 EYA282:EYC282 FHW282:FHY282 FRS282:FRU282 GBO282:GBQ282 GLK282:GLM282 GVG282:GVI282 HFC282:HFE282 HOY282:HPA282 HYU282:HYW282 IIQ282:IIS282 ISM282:ISO282 JCI282:JCK282 JME282:JMG282 JWA282:JWC282 KFW282:KFY282 KPS282:KPU282 KZO282:KZQ282 LJK282:LJM282 LTG282:LTI282 MDC282:MDE282 MMY282:MNA282 MWU282:MWW282 NGQ282:NGS282 NQM282:NQO282 OAI282:OAK282 OKE282:OKG282 OUA282:OUC282 PDW282:PDY282 PNS282:PNU282 PXO282:PXQ282 QHK282:QHM282 QRG282:QRI282 RBC282:RBE282 RKY282:RLA282 RUU282:RUW282 SEQ282:SES282 SOM282:SOO282 SYI282:SYK282 TIE282:TIG282 TSA282:TSC282 UBW282:UBY282 ULS282:ULU282 UVO282:UVQ282 VFK282:VFM282 VPG282:VPI282 VZC282:VZE282 WIY282:WJA282 WSU282:WSW282 FX282 PT282 ZP282 AJL282 ATH282 BMZ282 W311:Y314 Z141 BWS295 BDA295 CQK295 CGO295 DAG295 DKC295 DTY295 EDU295 ENQ295 EXM295 FHI295 FRE295 GBA295 GKW295 GUS295 HEO295 HOK295 HYG295 IIC295 IRY295 JBU295 JLQ295 JVM295 KFI295 KPE295 KZA295 LIW295 LSS295 MCO295 MMK295 MWG295 NGC295 NPY295 NZU295 OJQ295 OTM295 PDI295 PNE295 PXA295 QGW295 QQS295 RAO295 RKK295 RUG295 SEC295 SNY295 SXU295 THQ295 TRM295 UBI295 ULE295 UVA295 VEW295 VOS295 VYO295 WIK295 WSG295 GF295:GH295 QB295:QD295 ZX295:ZZ295 AJT295:AJV295 ATP295:ATR295 BDL295:BDN295 BNH295:BNJ295 BXD295:BXF295 CGZ295:CHB295 CQV295:CQX295 DAR295:DAT295 DKN295:DKP295 DUJ295:DUL295 EEF295:EEH295 EOB295:EOD295 EXX295:EXZ295 FHT295:FHV295 FRP295:FRR295 GBL295:GBN295 GLH295:GLJ295 GVD295:GVF295 HEZ295:HFB295 HOV295:HOX295 HYR295:HYT295 IIN295:IIP295 ISJ295:ISL295 JCF295:JCH295 JMB295:JMD295 JVX295:JVZ295 KFT295:KFV295 KPP295:KPR295 KZL295:KZN295 LJH295:LJJ295 LTD295:LTF295 MCZ295:MDB295 MMV295:MMX295 MWR295:MWT295 NGN295:NGP295 NQJ295:NQL295 OAF295:OAH295 OKB295:OKD295 OTX295:OTZ295 PDT295:PDV295 PNP295:PNR295 PXL295:PXN295 QHH295:QHJ295 QRD295:QRF295 RAZ295:RBB295 RKV295:RKX295 RUR295:RUT295 SEN295:SEP295 SOJ295:SOL295 SYF295:SYH295 TIB295:TID295 TRX295:TRZ295 UBT295:UBV295 ULP295:ULR295 UVL295:UVN295 VFH295:VFJ295 VPD295:VPF295 VYZ295:VZB295 WIV295:WIX295 WSR295:WST295 FU295 PQ295 ZM295 AJI295 ATE295 BMW295 Y269:Y271 W273:Y277 L162:L168 L311:L314 W282:Y294 L273:L297 AS265:AS266 W204:Y204 X143:X160 WLX204 WVT204 L204 JS204:JU204 TO204:TQ204 ADK204:ADM204 ANG204:ANI204 AXC204:AXE204 BGY204:BHA204 BQU204:BQW204 CAQ204:CAS204 CKM204:CKO204 CUI204:CUK204 DEE204:DEG204 DOA204:DOC204 DXW204:DXY204 EHS204:EHU204 ERO204:ERQ204 FBK204:FBM204 FLG204:FLI204 FVC204:FVE204 GEY204:GFA204 GOU204:GOW204 GYQ204:GYS204 HIM204:HIO204 HSI204:HSK204 ICE204:ICG204 IMA204:IMC204 IVW204:IVY204 JFS204:JFU204 JPO204:JPQ204 JZK204:JZM204 KJG204:KJI204 KTC204:KTE204 LCY204:LDA204 LMU204:LMW204 LWQ204:LWS204 MGM204:MGO204 MQI204:MQK204 NAE204:NAG204 NKA204:NKC204 NTW204:NTY204 ODS204:ODU204 ONO204:ONQ204 OXK204:OXM204 PHG204:PHI204 PRC204:PRE204 QAY204:QBA204 QKU204:QKW204 QUQ204:QUS204 REM204:REO204 ROI204:ROK204 RYE204:RYG204 SIA204:SIC204 SRW204:SRY204 TBS204:TBU204 TLO204:TLQ204 TVK204:TVM204 UFG204:UFI204 UPC204:UPE204 UYY204:UZA204 VIU204:VIW204 VSQ204:VSS204 WCM204:WCO204 WMI204:WMK204 WWE204:WWG204 JH204 TD204 ACZ204 AMV204 AWR204 BGN204 BQJ204 CAF204 CKB204 CTX204 DDT204 DNP204 DXL204 EHH204 ERD204 FAZ204 FKV204 FUR204 GEN204 GOJ204 GYF204 HIB204 HRX204 IBT204 ILP204 IVL204 JFH204 JPD204 JYZ204 KIV204 KSR204 LCN204 LMJ204 LWF204 MGB204 MPX204 MZT204 NJP204 NTL204 ODH204 OND204 OWZ204 PGV204 PQR204 QAN204 QKJ204 QUF204 REB204 RNX204 RXT204 SHP204 SRL204 TBH204 TLD204 TUZ204 UEV204 UOR204 UYN204 VIJ204 VSF204 J335 W317:Y318 BER319:BER320 CSB319:CSB320 CIF319:CIF320 DBX319:DBX320 DLT319:DLT320 DVP319:DVP320 EFL319:EFL320 EPH319:EPH320 EZD319:EZD320 FIZ319:FIZ320 FSV319:FSV320 GCR319:GCR320 GMN319:GMN320 GWJ319:GWJ320 HGF319:HGF320 HQB319:HQB320 HZX319:HZX320 IJT319:IJT320 ITP319:ITP320 JDL319:JDL320 JNH319:JNH320 JXD319:JXD320 KGZ319:KGZ320 KQV319:KQV320 LAR319:LAR320 LKN319:LKN320 LUJ319:LUJ320 MEF319:MEF320 MOB319:MOB320 MXX319:MXX320 NHT319:NHT320 NRP319:NRP320 OBL319:OBL320 OLH319:OLH320 OVD319:OVD320 PEZ319:PEZ320 POV319:POV320 PYR319:PYR320 QIN319:QIN320 QSJ319:QSJ320 RCF319:RCF320 RMB319:RMB320 RVX319:RVX320 SFT319:SFT320 SPP319:SPP320 SZL319:SZL320 TJH319:TJH320 TTD319:TTD320 UCZ319:UCZ320 UMV319:UMV320 UWR319:UWR320 VGN319:VGN320 VQJ319:VQJ320 WAF319:WAF320 WKB319:WKB320 WTX319:WTX320 HW319:HY320 RS319:RU320 ABO319:ABQ320 ALK319:ALM320 AVG319:AVI320 BFC319:BFE320 BOY319:BPA320 BYU319:BYW320 CIQ319:CIS320 CSM319:CSO320 DCI319:DCK320 DME319:DMG320 DWA319:DWC320 EFW319:EFY320 EPS319:EPU320 EZO319:EZQ320 FJK319:FJM320 FTG319:FTI320 GDC319:GDE320 GMY319:GNA320 GWU319:GWW320 HGQ319:HGS320 HQM319:HQO320 IAI319:IAK320 IKE319:IKG320 IUA319:IUC320 JDW319:JDY320 JNS319:JNU320 JXO319:JXQ320 KHK319:KHM320 KRG319:KRI320 LBC319:LBE320 LKY319:LLA320 LUU319:LUW320 MEQ319:MES320 MOM319:MOO320 MYI319:MYK320 NIE319:NIG320 NSA319:NSC320 OBW319:OBY320 OLS319:OLU320 OVO319:OVQ320 PFK319:PFM320 PPG319:PPI320 PZC319:PZE320 QIY319:QJA320 QSU319:QSW320 RCQ319:RCS320 RMM319:RMO320 RWI319:RWK320 SGE319:SGG320 SQA319:SQC320 SZW319:SZY320 TJS319:TJU320 TTO319:TTQ320 UDK319:UDM320 UNG319:UNI320 UXC319:UXE320 VGY319:VHA320 VQU319:VQW320 WAQ319:WAS320 WKM319:WKO320 WUI319:WUK320 HL319:HL320 RH319:RH320 ABD319:ABD320 AKZ319:AKZ320 AUV319:AUV320 BON319:BON320 BER336 WCB204 T334:V334 U335:W335 L336 CSB336 CIF336 DBX336 DLT336 DVP336 EFL336 EPH336 EZD336 FIZ336 FSV336 GCR336 GMN336 GWJ336 HGF336 HQB336 HZX336 IJT336 ITP336 JDL336 JNH336 JXD336 KGZ336 KQV336 LAR336 LKN336 LUJ336 MEF336 MOB336 MXX336 NHT336 NRP336 OBL336 OLH336 OVD336 PEZ336 POV336 PYR336 QIN336 QSJ336 RCF336 RMB336 RVX336 SFT336 SPP336 SZL336 TJH336 TTD336 UCZ336 UMV336 UWR336 VGN336 VQJ336 WAF336 WKB336 WTX336 HW336:HY336 RS336:RU336 ABO336:ABQ336 ALK336:ALM336 AVG336:AVI336 BFC336:BFE336 BOY336:BPA336 BYU336:BYW336 CIQ336:CIS336 CSM336:CSO336 DCI336:DCK336 DME336:DMG336 DWA336:DWC336 EFW336:EFY336 EPS336:EPU336 EZO336:EZQ336 FJK336:FJM336 FTG336:FTI336 GDC336:GDE336 GMY336:GNA336 GWU336:GWW336 HGQ336:HGS336 HQM336:HQO336 IAI336:IAK336 IKE336:IKG336 IUA336:IUC336 JDW336:JDY336 JNS336:JNU336 JXO336:JXQ336 KHK336:KHM336 KRG336:KRI336 LBC336:LBE336 LKY336:LLA336 LUU336:LUW336 MEQ336:MES336 MOM336:MOO336 MYI336:MYK336 NIE336:NIG336 NSA336:NSC336 OBW336:OBY336 OLS336:OLU336 OVO336:OVQ336 PFK336:PFM336 PPG336:PPI336 PZC336:PZE336 QIY336:QJA336 QSU336:QSW336 RCQ336:RCS336 RMM336:RMO336 RWI336:RWK336 SGE336:SGG336 SQA336:SQC336 SZW336:SZY336 TJS336:TJU336 TTO336:TTQ336 UDK336:UDM336 UNG336:UNI336 UXC336:UXE336 VGY336:VHA336 VQU336:VQW336 WAQ336:WAS336 WKM336:WKO336 WUI336:WUK336 HL336 RH336 ABD336 AKZ336 AUV336 BON336 W321:Y333 BYJ319:BYJ320 L317:L333 BYJ336 BA212 BE213 X343:X345 Y337:Y345 X348:Y348 X349:X352 VHT358:VHT1145 VRP358:VRP1145 WBL358:WBL1145 WLH358:WLH1145 WVD358:WVD1145 JC358:JE1145 SY358:TA1145 ACU358:ACW1145 AMQ358:AMS1145 AWM358:AWO1145 BGI358:BGK1145 BQE358:BQG1145 CAA358:CAC1145 CJW358:CJY1145 CTS358:CTU1145 DDO358:DDQ1145 DNK358:DNM1145 DXG358:DXI1145 EHC358:EHE1145 EQY358:ERA1145 FAU358:FAW1145 FKQ358:FKS1145 FUM358:FUO1145 GEI358:GEK1145 GOE358:GOG1145 GYA358:GYC1145 HHW358:HHY1145 HRS358:HRU1145 IBO358:IBQ1145 ILK358:ILM1145 IVG358:IVI1145 JFC358:JFE1145 JOY358:JPA1145 JYU358:JYW1145 KIQ358:KIS1145 KSM358:KSO1145 LCI358:LCK1145 LME358:LMG1145 LWA358:LWC1145 MFW358:MFY1145 MPS358:MPU1145 MZO358:MZQ1145 NJK358:NJM1145 NTG358:NTI1145 ODC358:ODE1145 OMY358:ONA1145 OWU358:OWW1145 PGQ358:PGS1145 PQM358:PQO1145 QAI358:QAK1145 QKE358:QKG1145 QUA358:QUC1145 RDW358:RDY1145 RNS358:RNU1145 RXO358:RXQ1145 SHK358:SHM1145 SRG358:SRI1145 TBC358:TBE1145 TKY358:TLA1145 TUU358:TUW1145 UEQ358:UES1145 UOM358:UOO1145 UYI358:UYK1145 VIE358:VIG1145 VSA358:VSC1145 WBW358:WBY1145 WLS358:WLU1145 WVO358:WVQ1145 IR358:IR1145 SN358:SN1145 ACJ358:ACJ1145 AMF358:AMF1145 AWB358:AWB1145 BFX358:BFX1145 BPT358:BPT1145 BZP358:BZP1145 CJL358:CJL1145 CTH358:CTH1145 DDD358:DDD1145 DMZ358:DMZ1145 DWV358:DWV1145 EGR358:EGR1145 EQN358:EQN1145 FAJ358:FAJ1145 FKF358:FKF1145 FUB358:FUB1145 GDX358:GDX1145 GNT358:GNT1145 GXP358:GXP1145 HHL358:HHL1145 HRH358:HRH1145 IBD358:IBD1145 IKZ358:IKZ1145 IUV358:IUV1145 JER358:JER1145 JON358:JON1145 JYJ358:JYJ1145 KIF358:KIF1145 KSB358:KSB1145 LBX358:LBX1145 LLT358:LLT1145 LVP358:LVP1145 MFL358:MFL1145 MPH358:MPH1145 MZD358:MZD1145 NIZ358:NIZ1145 NSV358:NSV1145 OCR358:OCR1145 OMN358:OMN1145 OWJ358:OWJ1145 PGF358:PGF1145 PQB358:PQB1145 PZX358:PZX1145 QJT358:QJT1145 QTP358:QTP1145 RDL358:RDL1145 RNH358:RNH1145 RXD358:RXD1145 SGZ358:SGZ1145 SQV358:SQV1145 TAR358:TAR1145 TKN358:TKN1145 TUJ358:TUJ1145 UEF358:UEF1145 UOB358:UOB1145 UXX358:UXX1145 W346:Y347 L346:L347 L353:L354 L359:L1151 W353:Y354 W359:Y1151">
      <formula1>0</formula1>
      <formula2>100</formula2>
    </dataValidation>
    <dataValidation type="custom" allowBlank="1" showInputMessage="1" showErrorMessage="1" sqref="WVV983313:WVV984185 JJ65809:JJ66681 TF65809:TF66681 ADB65809:ADB66681 AMX65809:AMX66681 AWT65809:AWT66681 BGP65809:BGP66681 BQL65809:BQL66681 CAH65809:CAH66681 CKD65809:CKD66681 CTZ65809:CTZ66681 DDV65809:DDV66681 DNR65809:DNR66681 DXN65809:DXN66681 EHJ65809:EHJ66681 ERF65809:ERF66681 FBB65809:FBB66681 FKX65809:FKX66681 FUT65809:FUT66681 GEP65809:GEP66681 GOL65809:GOL66681 GYH65809:GYH66681 HID65809:HID66681 HRZ65809:HRZ66681 IBV65809:IBV66681 ILR65809:ILR66681 IVN65809:IVN66681 JFJ65809:JFJ66681 JPF65809:JPF66681 JZB65809:JZB66681 KIX65809:KIX66681 KST65809:KST66681 LCP65809:LCP66681 LML65809:LML66681 LWH65809:LWH66681 MGD65809:MGD66681 MPZ65809:MPZ66681 MZV65809:MZV66681 NJR65809:NJR66681 NTN65809:NTN66681 ODJ65809:ODJ66681 ONF65809:ONF66681 OXB65809:OXB66681 PGX65809:PGX66681 PQT65809:PQT66681 QAP65809:QAP66681 QKL65809:QKL66681 QUH65809:QUH66681 RED65809:RED66681 RNZ65809:RNZ66681 RXV65809:RXV66681 SHR65809:SHR66681 SRN65809:SRN66681 TBJ65809:TBJ66681 TLF65809:TLF66681 TVB65809:TVB66681 UEX65809:UEX66681 UOT65809:UOT66681 UYP65809:UYP66681 VIL65809:VIL66681 VSH65809:VSH66681 WCD65809:WCD66681 WLZ65809:WLZ66681 WVV65809:WVV66681 JJ131345:JJ132217 TF131345:TF132217 ADB131345:ADB132217 AMX131345:AMX132217 AWT131345:AWT132217 BGP131345:BGP132217 BQL131345:BQL132217 CAH131345:CAH132217 CKD131345:CKD132217 CTZ131345:CTZ132217 DDV131345:DDV132217 DNR131345:DNR132217 DXN131345:DXN132217 EHJ131345:EHJ132217 ERF131345:ERF132217 FBB131345:FBB132217 FKX131345:FKX132217 FUT131345:FUT132217 GEP131345:GEP132217 GOL131345:GOL132217 GYH131345:GYH132217 HID131345:HID132217 HRZ131345:HRZ132217 IBV131345:IBV132217 ILR131345:ILR132217 IVN131345:IVN132217 JFJ131345:JFJ132217 JPF131345:JPF132217 JZB131345:JZB132217 KIX131345:KIX132217 KST131345:KST132217 LCP131345:LCP132217 LML131345:LML132217 LWH131345:LWH132217 MGD131345:MGD132217 MPZ131345:MPZ132217 MZV131345:MZV132217 NJR131345:NJR132217 NTN131345:NTN132217 ODJ131345:ODJ132217 ONF131345:ONF132217 OXB131345:OXB132217 PGX131345:PGX132217 PQT131345:PQT132217 QAP131345:QAP132217 QKL131345:QKL132217 QUH131345:QUH132217 RED131345:RED132217 RNZ131345:RNZ132217 RXV131345:RXV132217 SHR131345:SHR132217 SRN131345:SRN132217 TBJ131345:TBJ132217 TLF131345:TLF132217 TVB131345:TVB132217 UEX131345:UEX132217 UOT131345:UOT132217 UYP131345:UYP132217 VIL131345:VIL132217 VSH131345:VSH132217 WCD131345:WCD132217 WLZ131345:WLZ132217 WVV131345:WVV132217 JJ196881:JJ197753 TF196881:TF197753 ADB196881:ADB197753 AMX196881:AMX197753 AWT196881:AWT197753 BGP196881:BGP197753 BQL196881:BQL197753 CAH196881:CAH197753 CKD196881:CKD197753 CTZ196881:CTZ197753 DDV196881:DDV197753 DNR196881:DNR197753 DXN196881:DXN197753 EHJ196881:EHJ197753 ERF196881:ERF197753 FBB196881:FBB197753 FKX196881:FKX197753 FUT196881:FUT197753 GEP196881:GEP197753 GOL196881:GOL197753 GYH196881:GYH197753 HID196881:HID197753 HRZ196881:HRZ197753 IBV196881:IBV197753 ILR196881:ILR197753 IVN196881:IVN197753 JFJ196881:JFJ197753 JPF196881:JPF197753 JZB196881:JZB197753 KIX196881:KIX197753 KST196881:KST197753 LCP196881:LCP197753 LML196881:LML197753 LWH196881:LWH197753 MGD196881:MGD197753 MPZ196881:MPZ197753 MZV196881:MZV197753 NJR196881:NJR197753 NTN196881:NTN197753 ODJ196881:ODJ197753 ONF196881:ONF197753 OXB196881:OXB197753 PGX196881:PGX197753 PQT196881:PQT197753 QAP196881:QAP197753 QKL196881:QKL197753 QUH196881:QUH197753 RED196881:RED197753 RNZ196881:RNZ197753 RXV196881:RXV197753 SHR196881:SHR197753 SRN196881:SRN197753 TBJ196881:TBJ197753 TLF196881:TLF197753 TVB196881:TVB197753 UEX196881:UEX197753 UOT196881:UOT197753 UYP196881:UYP197753 VIL196881:VIL197753 VSH196881:VSH197753 WCD196881:WCD197753 WLZ196881:WLZ197753 WVV196881:WVV197753 JJ262417:JJ263289 TF262417:TF263289 ADB262417:ADB263289 AMX262417:AMX263289 AWT262417:AWT263289 BGP262417:BGP263289 BQL262417:BQL263289 CAH262417:CAH263289 CKD262417:CKD263289 CTZ262417:CTZ263289 DDV262417:DDV263289 DNR262417:DNR263289 DXN262417:DXN263289 EHJ262417:EHJ263289 ERF262417:ERF263289 FBB262417:FBB263289 FKX262417:FKX263289 FUT262417:FUT263289 GEP262417:GEP263289 GOL262417:GOL263289 GYH262417:GYH263289 HID262417:HID263289 HRZ262417:HRZ263289 IBV262417:IBV263289 ILR262417:ILR263289 IVN262417:IVN263289 JFJ262417:JFJ263289 JPF262417:JPF263289 JZB262417:JZB263289 KIX262417:KIX263289 KST262417:KST263289 LCP262417:LCP263289 LML262417:LML263289 LWH262417:LWH263289 MGD262417:MGD263289 MPZ262417:MPZ263289 MZV262417:MZV263289 NJR262417:NJR263289 NTN262417:NTN263289 ODJ262417:ODJ263289 ONF262417:ONF263289 OXB262417:OXB263289 PGX262417:PGX263289 PQT262417:PQT263289 QAP262417:QAP263289 QKL262417:QKL263289 QUH262417:QUH263289 RED262417:RED263289 RNZ262417:RNZ263289 RXV262417:RXV263289 SHR262417:SHR263289 SRN262417:SRN263289 TBJ262417:TBJ263289 TLF262417:TLF263289 TVB262417:TVB263289 UEX262417:UEX263289 UOT262417:UOT263289 UYP262417:UYP263289 VIL262417:VIL263289 VSH262417:VSH263289 WCD262417:WCD263289 WLZ262417:WLZ263289 WVV262417:WVV263289 JJ327953:JJ328825 TF327953:TF328825 ADB327953:ADB328825 AMX327953:AMX328825 AWT327953:AWT328825 BGP327953:BGP328825 BQL327953:BQL328825 CAH327953:CAH328825 CKD327953:CKD328825 CTZ327953:CTZ328825 DDV327953:DDV328825 DNR327953:DNR328825 DXN327953:DXN328825 EHJ327953:EHJ328825 ERF327953:ERF328825 FBB327953:FBB328825 FKX327953:FKX328825 FUT327953:FUT328825 GEP327953:GEP328825 GOL327953:GOL328825 GYH327953:GYH328825 HID327953:HID328825 HRZ327953:HRZ328825 IBV327953:IBV328825 ILR327953:ILR328825 IVN327953:IVN328825 JFJ327953:JFJ328825 JPF327953:JPF328825 JZB327953:JZB328825 KIX327953:KIX328825 KST327953:KST328825 LCP327953:LCP328825 LML327953:LML328825 LWH327953:LWH328825 MGD327953:MGD328825 MPZ327953:MPZ328825 MZV327953:MZV328825 NJR327953:NJR328825 NTN327953:NTN328825 ODJ327953:ODJ328825 ONF327953:ONF328825 OXB327953:OXB328825 PGX327953:PGX328825 PQT327953:PQT328825 QAP327953:QAP328825 QKL327953:QKL328825 QUH327953:QUH328825 RED327953:RED328825 RNZ327953:RNZ328825 RXV327953:RXV328825 SHR327953:SHR328825 SRN327953:SRN328825 TBJ327953:TBJ328825 TLF327953:TLF328825 TVB327953:TVB328825 UEX327953:UEX328825 UOT327953:UOT328825 UYP327953:UYP328825 VIL327953:VIL328825 VSH327953:VSH328825 WCD327953:WCD328825 WLZ327953:WLZ328825 WVV327953:WVV328825 JJ393489:JJ394361 TF393489:TF394361 ADB393489:ADB394361 AMX393489:AMX394361 AWT393489:AWT394361 BGP393489:BGP394361 BQL393489:BQL394361 CAH393489:CAH394361 CKD393489:CKD394361 CTZ393489:CTZ394361 DDV393489:DDV394361 DNR393489:DNR394361 DXN393489:DXN394361 EHJ393489:EHJ394361 ERF393489:ERF394361 FBB393489:FBB394361 FKX393489:FKX394361 FUT393489:FUT394361 GEP393489:GEP394361 GOL393489:GOL394361 GYH393489:GYH394361 HID393489:HID394361 HRZ393489:HRZ394361 IBV393489:IBV394361 ILR393489:ILR394361 IVN393489:IVN394361 JFJ393489:JFJ394361 JPF393489:JPF394361 JZB393489:JZB394361 KIX393489:KIX394361 KST393489:KST394361 LCP393489:LCP394361 LML393489:LML394361 LWH393489:LWH394361 MGD393489:MGD394361 MPZ393489:MPZ394361 MZV393489:MZV394361 NJR393489:NJR394361 NTN393489:NTN394361 ODJ393489:ODJ394361 ONF393489:ONF394361 OXB393489:OXB394361 PGX393489:PGX394361 PQT393489:PQT394361 QAP393489:QAP394361 QKL393489:QKL394361 QUH393489:QUH394361 RED393489:RED394361 RNZ393489:RNZ394361 RXV393489:RXV394361 SHR393489:SHR394361 SRN393489:SRN394361 TBJ393489:TBJ394361 TLF393489:TLF394361 TVB393489:TVB394361 UEX393489:UEX394361 UOT393489:UOT394361 UYP393489:UYP394361 VIL393489:VIL394361 VSH393489:VSH394361 WCD393489:WCD394361 WLZ393489:WLZ394361 WVV393489:WVV394361 JJ459025:JJ459897 TF459025:TF459897 ADB459025:ADB459897 AMX459025:AMX459897 AWT459025:AWT459897 BGP459025:BGP459897 BQL459025:BQL459897 CAH459025:CAH459897 CKD459025:CKD459897 CTZ459025:CTZ459897 DDV459025:DDV459897 DNR459025:DNR459897 DXN459025:DXN459897 EHJ459025:EHJ459897 ERF459025:ERF459897 FBB459025:FBB459897 FKX459025:FKX459897 FUT459025:FUT459897 GEP459025:GEP459897 GOL459025:GOL459897 GYH459025:GYH459897 HID459025:HID459897 HRZ459025:HRZ459897 IBV459025:IBV459897 ILR459025:ILR459897 IVN459025:IVN459897 JFJ459025:JFJ459897 JPF459025:JPF459897 JZB459025:JZB459897 KIX459025:KIX459897 KST459025:KST459897 LCP459025:LCP459897 LML459025:LML459897 LWH459025:LWH459897 MGD459025:MGD459897 MPZ459025:MPZ459897 MZV459025:MZV459897 NJR459025:NJR459897 NTN459025:NTN459897 ODJ459025:ODJ459897 ONF459025:ONF459897 OXB459025:OXB459897 PGX459025:PGX459897 PQT459025:PQT459897 QAP459025:QAP459897 QKL459025:QKL459897 QUH459025:QUH459897 RED459025:RED459897 RNZ459025:RNZ459897 RXV459025:RXV459897 SHR459025:SHR459897 SRN459025:SRN459897 TBJ459025:TBJ459897 TLF459025:TLF459897 TVB459025:TVB459897 UEX459025:UEX459897 UOT459025:UOT459897 UYP459025:UYP459897 VIL459025:VIL459897 VSH459025:VSH459897 WCD459025:WCD459897 WLZ459025:WLZ459897 WVV459025:WVV459897 JJ524561:JJ525433 TF524561:TF525433 ADB524561:ADB525433 AMX524561:AMX525433 AWT524561:AWT525433 BGP524561:BGP525433 BQL524561:BQL525433 CAH524561:CAH525433 CKD524561:CKD525433 CTZ524561:CTZ525433 DDV524561:DDV525433 DNR524561:DNR525433 DXN524561:DXN525433 EHJ524561:EHJ525433 ERF524561:ERF525433 FBB524561:FBB525433 FKX524561:FKX525433 FUT524561:FUT525433 GEP524561:GEP525433 GOL524561:GOL525433 GYH524561:GYH525433 HID524561:HID525433 HRZ524561:HRZ525433 IBV524561:IBV525433 ILR524561:ILR525433 IVN524561:IVN525433 JFJ524561:JFJ525433 JPF524561:JPF525433 JZB524561:JZB525433 KIX524561:KIX525433 KST524561:KST525433 LCP524561:LCP525433 LML524561:LML525433 LWH524561:LWH525433 MGD524561:MGD525433 MPZ524561:MPZ525433 MZV524561:MZV525433 NJR524561:NJR525433 NTN524561:NTN525433 ODJ524561:ODJ525433 ONF524561:ONF525433 OXB524561:OXB525433 PGX524561:PGX525433 PQT524561:PQT525433 QAP524561:QAP525433 QKL524561:QKL525433 QUH524561:QUH525433 RED524561:RED525433 RNZ524561:RNZ525433 RXV524561:RXV525433 SHR524561:SHR525433 SRN524561:SRN525433 TBJ524561:TBJ525433 TLF524561:TLF525433 TVB524561:TVB525433 UEX524561:UEX525433 UOT524561:UOT525433 UYP524561:UYP525433 VIL524561:VIL525433 VSH524561:VSH525433 WCD524561:WCD525433 WLZ524561:WLZ525433 WVV524561:WVV525433 JJ590097:JJ590969 TF590097:TF590969 ADB590097:ADB590969 AMX590097:AMX590969 AWT590097:AWT590969 BGP590097:BGP590969 BQL590097:BQL590969 CAH590097:CAH590969 CKD590097:CKD590969 CTZ590097:CTZ590969 DDV590097:DDV590969 DNR590097:DNR590969 DXN590097:DXN590969 EHJ590097:EHJ590969 ERF590097:ERF590969 FBB590097:FBB590969 FKX590097:FKX590969 FUT590097:FUT590969 GEP590097:GEP590969 GOL590097:GOL590969 GYH590097:GYH590969 HID590097:HID590969 HRZ590097:HRZ590969 IBV590097:IBV590969 ILR590097:ILR590969 IVN590097:IVN590969 JFJ590097:JFJ590969 JPF590097:JPF590969 JZB590097:JZB590969 KIX590097:KIX590969 KST590097:KST590969 LCP590097:LCP590969 LML590097:LML590969 LWH590097:LWH590969 MGD590097:MGD590969 MPZ590097:MPZ590969 MZV590097:MZV590969 NJR590097:NJR590969 NTN590097:NTN590969 ODJ590097:ODJ590969 ONF590097:ONF590969 OXB590097:OXB590969 PGX590097:PGX590969 PQT590097:PQT590969 QAP590097:QAP590969 QKL590097:QKL590969 QUH590097:QUH590969 RED590097:RED590969 RNZ590097:RNZ590969 RXV590097:RXV590969 SHR590097:SHR590969 SRN590097:SRN590969 TBJ590097:TBJ590969 TLF590097:TLF590969 TVB590097:TVB590969 UEX590097:UEX590969 UOT590097:UOT590969 UYP590097:UYP590969 VIL590097:VIL590969 VSH590097:VSH590969 WCD590097:WCD590969 WLZ590097:WLZ590969 WVV590097:WVV590969 JJ655633:JJ656505 TF655633:TF656505 ADB655633:ADB656505 AMX655633:AMX656505 AWT655633:AWT656505 BGP655633:BGP656505 BQL655633:BQL656505 CAH655633:CAH656505 CKD655633:CKD656505 CTZ655633:CTZ656505 DDV655633:DDV656505 DNR655633:DNR656505 DXN655633:DXN656505 EHJ655633:EHJ656505 ERF655633:ERF656505 FBB655633:FBB656505 FKX655633:FKX656505 FUT655633:FUT656505 GEP655633:GEP656505 GOL655633:GOL656505 GYH655633:GYH656505 HID655633:HID656505 HRZ655633:HRZ656505 IBV655633:IBV656505 ILR655633:ILR656505 IVN655633:IVN656505 JFJ655633:JFJ656505 JPF655633:JPF656505 JZB655633:JZB656505 KIX655633:KIX656505 KST655633:KST656505 LCP655633:LCP656505 LML655633:LML656505 LWH655633:LWH656505 MGD655633:MGD656505 MPZ655633:MPZ656505 MZV655633:MZV656505 NJR655633:NJR656505 NTN655633:NTN656505 ODJ655633:ODJ656505 ONF655633:ONF656505 OXB655633:OXB656505 PGX655633:PGX656505 PQT655633:PQT656505 QAP655633:QAP656505 QKL655633:QKL656505 QUH655633:QUH656505 RED655633:RED656505 RNZ655633:RNZ656505 RXV655633:RXV656505 SHR655633:SHR656505 SRN655633:SRN656505 TBJ655633:TBJ656505 TLF655633:TLF656505 TVB655633:TVB656505 UEX655633:UEX656505 UOT655633:UOT656505 UYP655633:UYP656505 VIL655633:VIL656505 VSH655633:VSH656505 WCD655633:WCD656505 WLZ655633:WLZ656505 WVV655633:WVV656505 JJ721169:JJ722041 TF721169:TF722041 ADB721169:ADB722041 AMX721169:AMX722041 AWT721169:AWT722041 BGP721169:BGP722041 BQL721169:BQL722041 CAH721169:CAH722041 CKD721169:CKD722041 CTZ721169:CTZ722041 DDV721169:DDV722041 DNR721169:DNR722041 DXN721169:DXN722041 EHJ721169:EHJ722041 ERF721169:ERF722041 FBB721169:FBB722041 FKX721169:FKX722041 FUT721169:FUT722041 GEP721169:GEP722041 GOL721169:GOL722041 GYH721169:GYH722041 HID721169:HID722041 HRZ721169:HRZ722041 IBV721169:IBV722041 ILR721169:ILR722041 IVN721169:IVN722041 JFJ721169:JFJ722041 JPF721169:JPF722041 JZB721169:JZB722041 KIX721169:KIX722041 KST721169:KST722041 LCP721169:LCP722041 LML721169:LML722041 LWH721169:LWH722041 MGD721169:MGD722041 MPZ721169:MPZ722041 MZV721169:MZV722041 NJR721169:NJR722041 NTN721169:NTN722041 ODJ721169:ODJ722041 ONF721169:ONF722041 OXB721169:OXB722041 PGX721169:PGX722041 PQT721169:PQT722041 QAP721169:QAP722041 QKL721169:QKL722041 QUH721169:QUH722041 RED721169:RED722041 RNZ721169:RNZ722041 RXV721169:RXV722041 SHR721169:SHR722041 SRN721169:SRN722041 TBJ721169:TBJ722041 TLF721169:TLF722041 TVB721169:TVB722041 UEX721169:UEX722041 UOT721169:UOT722041 UYP721169:UYP722041 VIL721169:VIL722041 VSH721169:VSH722041 WCD721169:WCD722041 WLZ721169:WLZ722041 WVV721169:WVV722041 JJ786705:JJ787577 TF786705:TF787577 ADB786705:ADB787577 AMX786705:AMX787577 AWT786705:AWT787577 BGP786705:BGP787577 BQL786705:BQL787577 CAH786705:CAH787577 CKD786705:CKD787577 CTZ786705:CTZ787577 DDV786705:DDV787577 DNR786705:DNR787577 DXN786705:DXN787577 EHJ786705:EHJ787577 ERF786705:ERF787577 FBB786705:FBB787577 FKX786705:FKX787577 FUT786705:FUT787577 GEP786705:GEP787577 GOL786705:GOL787577 GYH786705:GYH787577 HID786705:HID787577 HRZ786705:HRZ787577 IBV786705:IBV787577 ILR786705:ILR787577 IVN786705:IVN787577 JFJ786705:JFJ787577 JPF786705:JPF787577 JZB786705:JZB787577 KIX786705:KIX787577 KST786705:KST787577 LCP786705:LCP787577 LML786705:LML787577 LWH786705:LWH787577 MGD786705:MGD787577 MPZ786705:MPZ787577 MZV786705:MZV787577 NJR786705:NJR787577 NTN786705:NTN787577 ODJ786705:ODJ787577 ONF786705:ONF787577 OXB786705:OXB787577 PGX786705:PGX787577 PQT786705:PQT787577 QAP786705:QAP787577 QKL786705:QKL787577 QUH786705:QUH787577 RED786705:RED787577 RNZ786705:RNZ787577 RXV786705:RXV787577 SHR786705:SHR787577 SRN786705:SRN787577 TBJ786705:TBJ787577 TLF786705:TLF787577 TVB786705:TVB787577 UEX786705:UEX787577 UOT786705:UOT787577 UYP786705:UYP787577 VIL786705:VIL787577 VSH786705:VSH787577 WCD786705:WCD787577 WLZ786705:WLZ787577 WVV786705:WVV787577 JJ852241:JJ853113 TF852241:TF853113 ADB852241:ADB853113 AMX852241:AMX853113 AWT852241:AWT853113 BGP852241:BGP853113 BQL852241:BQL853113 CAH852241:CAH853113 CKD852241:CKD853113 CTZ852241:CTZ853113 DDV852241:DDV853113 DNR852241:DNR853113 DXN852241:DXN853113 EHJ852241:EHJ853113 ERF852241:ERF853113 FBB852241:FBB853113 FKX852241:FKX853113 FUT852241:FUT853113 GEP852241:GEP853113 GOL852241:GOL853113 GYH852241:GYH853113 HID852241:HID853113 HRZ852241:HRZ853113 IBV852241:IBV853113 ILR852241:ILR853113 IVN852241:IVN853113 JFJ852241:JFJ853113 JPF852241:JPF853113 JZB852241:JZB853113 KIX852241:KIX853113 KST852241:KST853113 LCP852241:LCP853113 LML852241:LML853113 LWH852241:LWH853113 MGD852241:MGD853113 MPZ852241:MPZ853113 MZV852241:MZV853113 NJR852241:NJR853113 NTN852241:NTN853113 ODJ852241:ODJ853113 ONF852241:ONF853113 OXB852241:OXB853113 PGX852241:PGX853113 PQT852241:PQT853113 QAP852241:QAP853113 QKL852241:QKL853113 QUH852241:QUH853113 RED852241:RED853113 RNZ852241:RNZ853113 RXV852241:RXV853113 SHR852241:SHR853113 SRN852241:SRN853113 TBJ852241:TBJ853113 TLF852241:TLF853113 TVB852241:TVB853113 UEX852241:UEX853113 UOT852241:UOT853113 UYP852241:UYP853113 VIL852241:VIL853113 VSH852241:VSH853113 WCD852241:WCD853113 WLZ852241:WLZ853113 WVV852241:WVV853113 JJ917777:JJ918649 TF917777:TF918649 ADB917777:ADB918649 AMX917777:AMX918649 AWT917777:AWT918649 BGP917777:BGP918649 BQL917777:BQL918649 CAH917777:CAH918649 CKD917777:CKD918649 CTZ917777:CTZ918649 DDV917777:DDV918649 DNR917777:DNR918649 DXN917777:DXN918649 EHJ917777:EHJ918649 ERF917777:ERF918649 FBB917777:FBB918649 FKX917777:FKX918649 FUT917777:FUT918649 GEP917777:GEP918649 GOL917777:GOL918649 GYH917777:GYH918649 HID917777:HID918649 HRZ917777:HRZ918649 IBV917777:IBV918649 ILR917777:ILR918649 IVN917777:IVN918649 JFJ917777:JFJ918649 JPF917777:JPF918649 JZB917777:JZB918649 KIX917777:KIX918649 KST917777:KST918649 LCP917777:LCP918649 LML917777:LML918649 LWH917777:LWH918649 MGD917777:MGD918649 MPZ917777:MPZ918649 MZV917777:MZV918649 NJR917777:NJR918649 NTN917777:NTN918649 ODJ917777:ODJ918649 ONF917777:ONF918649 OXB917777:OXB918649 PGX917777:PGX918649 PQT917777:PQT918649 QAP917777:QAP918649 QKL917777:QKL918649 QUH917777:QUH918649 RED917777:RED918649 RNZ917777:RNZ918649 RXV917777:RXV918649 SHR917777:SHR918649 SRN917777:SRN918649 TBJ917777:TBJ918649 TLF917777:TLF918649 TVB917777:TVB918649 UEX917777:UEX918649 UOT917777:UOT918649 UYP917777:UYP918649 VIL917777:VIL918649 VSH917777:VSH918649 WCD917777:WCD918649 WLZ917777:WLZ918649 WVV917777:WVV918649 JJ983313:JJ984185 TF983313:TF984185 ADB983313:ADB984185 AMX983313:AMX984185 AWT983313:AWT984185 BGP983313:BGP984185 BQL983313:BQL984185 CAH983313:CAH984185 CKD983313:CKD984185 CTZ983313:CTZ984185 DDV983313:DDV984185 DNR983313:DNR984185 DXN983313:DXN984185 EHJ983313:EHJ984185 ERF983313:ERF984185 FBB983313:FBB984185 FKX983313:FKX984185 FUT983313:FUT984185 GEP983313:GEP984185 GOL983313:GOL984185 GYH983313:GYH984185 HID983313:HID984185 HRZ983313:HRZ984185 IBV983313:IBV984185 ILR983313:ILR984185 IVN983313:IVN984185 JFJ983313:JFJ984185 JPF983313:JPF984185 JZB983313:JZB984185 KIX983313:KIX984185 KST983313:KST984185 LCP983313:LCP984185 LML983313:LML984185 LWH983313:LWH984185 MGD983313:MGD984185 MPZ983313:MPZ984185 MZV983313:MZV984185 NJR983313:NJR984185 NTN983313:NTN984185 ODJ983313:ODJ984185 ONF983313:ONF984185 OXB983313:OXB984185 PGX983313:PGX984185 PQT983313:PQT984185 QAP983313:QAP984185 QKL983313:QKL984185 QUH983313:QUH984185 RED983313:RED984185 RNZ983313:RNZ984185 RXV983313:RXV984185 SHR983313:SHR984185 SRN983313:SRN984185 TBJ983313:TBJ984185 TLF983313:TLF984185 TVB983313:TVB984185 UEX983313:UEX984185 UOT983313:UOT984185 UYP983313:UYP984185 VIL983313:VIL984185 VSH983313:VSH984185 WCD983313:WCD984185 WLZ983313:WLZ984185 UXJ336 UEX23 UOT23 UYP23 VIL23 VSH23 WCD23 WLZ23 WVV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LF23 TBJ23 TVB23 UEX162 UOT162 UYP162 VIL162 VSH162 WCD162 WLZ162 WVV162 JJ162 TF162 ADB162 AMX162 AWT162 BGP162 BQL162 CAH162 CKD162 CTZ162 DDV162 DNR162 DXN162 EHJ162 ERF162 FBB162 FKX162 FUT162 GEP162 GOL162 GYH162 HID162 HRZ162 IBV162 ILR162 IVN162 JFJ162 JPF162 JZB162 KIX162 KST162 LCP162 LML162 LWH162 MGD162 MPZ162 MZV162 NJR162 NTN162 ODJ162 ONF162 OXB162 PGX162 PQT162 QAP162 QKL162 QUH162 RED162 RNZ162 RXV162 SHR162 SRN162 TLF162 TBJ162 TUY161 TBG161 TLC161 SRK161 SHO161 RXS161 RNW161 REA161 QUE161 QKI161 QAM161 PQQ161 PGU161 OWY161 ONC161 ODG161 NTK161 NJO161 MZS161 MPW161 MGA161 LWE161 LMI161 LCM161 KSQ161 KIU161 JYY161 JPC161 JFG161 IVK161 ILO161 IBS161 HRW161 HIA161 GYE161 GOI161 GEM161 FUQ161 FKU161 FAY161 ERC161 EHG161 DXK161 DNO161 DDS161 CTW161 CKA161 CAE161 BQI161 BGM161 AWQ161 AMU161 ACY161 TC161 JG161 WVS161 WLW161 WCA161 VSE161 VII161 UYM161 UOQ161 UEU161 TVB162 AMZ355:AMZ356 JD276 WVP276 WLT276 WBX276 VSB276 VIF276 UYJ276 UON276 UER276 TUV276 TKZ276 TBD276 SRH276 SHL276 RXP276 RNT276 RDX276 QUB276 QKF276 QAJ276 PQN276 PGR276 OWV276 OMZ276 ODD276 NTH276 NJL276 MZP276 MPT276 MFX276 LWB276 LMF276 LCJ276 KSN276 KIR276 JYV276 JOZ276 JFD276 IVH276 ILL276 IBP276 HRT276 HHX276 GYB276 GOF276 GEJ276 FUN276 FKR276 FAV276 EQZ276 EHD276 DXH276 DNL276 DDP276 CTT276 CJX276 CAB276 BQF276 BGJ276 AWN276 AMR276 ACV276 SZ276 CAJ355:CAJ356 CKF355:CKF356 AWV355:AWV356 CUB355:CUB356 BGR355:BGR356 DDX355:DDX356 BQN355:BQN356 DNT355:DNT356 DXP355:DXP356 EHL355:EHL356 ERH355:ERH356 FBD355:FBD356 FKZ355:FKZ356 FUV355:FUV356 GER355:GER356 GON355:GON356 GYJ355:GYJ356 HIF355:HIF356 HSB355:HSB356 IBX355:IBX356 ILT355:ILT356 IVP355:IVP356 JFL355:JFL356 JPH355:JPH356 JZD355:JZD356 KIZ355:KIZ356 KSV355:KSV356 LCR355:LCR356 LMN355:LMN356 LWJ355:LWJ356 MGF355:MGF356 MQB355:MQB356 MZX355:MZX356 NJT355:NJT356 NTP355:NTP356 ODL355:ODL356 ONH355:ONH356 OXD355:OXD356 PGZ355:PGZ356 PQV355:PQV356 QAR355:QAR356 QKN355:QKN356 QUJ355:QUJ356 REF355:REF356 ROB355:ROB356 RXX355:RXX356 SHT355:SHT356 SRP355:SRP356 TBL355:TBL356 TLH355:TLH356 TVD355:TVD356 UEZ355:UEZ356 UOV355:UOV356 UYR355:UYR356 VIN355:VIN356 VSJ355:VSJ356 WCF355:WCF356 WMB355:WMB356 WVX355:WVX356 JL355:JL356 TH355:TH356 ADD355:ADD356 VSM267:VSM268 WCI267:WCI268 WME267:WME268 WWA267:WWA268 JO267:JO268 TK267:TK268 ADG267:ADG268 ANC267:ANC268 AWY267:AWY268 BGU267:BGU268 BQQ267:BQQ268 CAM267:CAM268 CKI267:CKI268 CUE267:CUE268 DEA267:DEA268 DNW267:DNW268 DXS267:DXS268 EHO267:EHO268 ERK267:ERK268 FBG267:FBG268 FLC267:FLC268 FUY267:FUY268 GEU267:GEU268 GOQ267:GOQ268 GYM267:GYM268 HII267:HII268 HSE267:HSE268 ICA267:ICA268 ILW267:ILW268 IVS267:IVS268 JFO267:JFO268 JPK267:JPK268 JZG267:JZG268 KJC267:KJC268 KSY267:KSY268 LCU267:LCU268 LMQ267:LMQ268 LWM267:LWM268 MGI267:MGI268 MQE267:MQE268 NAA267:NAA268 NJW267:NJW268 NTS267:NTS268 ODO267:ODO268 ONK267:ONK268 OXG267:OXG268 PHC267:PHC268 PQY267:PQY268 QAU267:QAU268 QKQ267:QKQ268 QUM267:QUM268 REI267:REI268 ROE267:ROE268 RYA267:RYA268 SHW267:SHW268 SRS267:SRS268 TBO267:TBO268 TLK267:TLK268 TVG267:TVG268 UFC267:UFC268 UOY267:UOY268 UYU267:UYU268 VIQ267:VIQ268 WAX281 WKT281 WUP281 ID281 RZ281 ABV281 ALR281 AVN281 BFJ281 BPF281 BZB281 CIX281 CST281 DCP281 DML281 DWH281 EGD281 EPZ281 EZV281 FJR281 FTN281 GDJ281 GNF281 GXB281 HGX281 HQT281 IAP281 IKL281 IUH281 JED281 JNZ281 JXV281 KHR281 KRN281 LBJ281 LLF281 LVB281 MEX281 MOT281 MYP281 NIL281 NSH281 OCD281 OLZ281 OVV281 PFR281 PPN281 PZJ281 QJF281 QTB281 RCX281 RMT281 RWP281 SGL281 SQH281 TAD281 TJZ281 TTV281 UDR281 UNN281 UXJ281 VHF281 VRB281 VPN282 VZJ282 WJF282 WTB282 GP282 QL282 AAH282 AKD282 ATZ282 BDV282 BNR282 BXN282 CHJ282 CRF282 DBB282 DKX282 DUT282 EEP282 EOL282 EYH282 FID282 FRZ282 GBV282 GLR282 GVN282 HFJ282 HPF282 HZB282 IIX282 IST282 JCP282 JML282 JWH282 KGD282 KPZ282 KZV282 LJR282 LTN282 MDJ282 MNF282 MXB282 NGX282 NQT282 OAP282 OKL282 OUH282 PED282 PNZ282 PXV282 QHR282 QRN282 RBJ282 RLF282 RVB282 SEX282 SOT282 SYP282 TIL282 TSH282 UCD282 ULZ282 UVV282 VFR282 VPK295 VZG295 WJC295 WSY295 GM295 QI295 AAE295 AKA295 ATW295 BDS295 BNO295 BXK295 CHG295 CRC295 DAY295 DKU295 DUQ295 EEM295 EOI295 EYE295 FIA295 FRW295 GBS295 GLO295 GVK295 HFG295 HPC295 HYY295 IIU295 ISQ295 JCM295 JMI295 JWE295 KGA295 KPW295 KZS295 LJO295 LTK295 MDG295 MNC295 MWY295 NGU295 NQQ295 OAM295 OKI295 OUE295 PEA295 PNW295 PXS295 QHO295 QRK295 RBG295 RLC295 RUY295 SEU295 SOQ295 SYM295 TII295 TSE295 UCA295 ULW295 UVS295 VFO295 AE141:AE142 VRB319:VRB320 WAX319:WAX320 WKT319:WKT320 WUP319:WUP320 ID319:ID320 RZ319:RZ320 ABV319:ABV320 ALR319:ALR320 AVN319:AVN320 BFJ319:BFJ320 BPF319:BPF320 BZB319:BZB320 CIX319:CIX320 CST319:CST320 DCP319:DCP320 DML319:DML320 DWH319:DWH320 EGD319:EGD320 EPZ319:EPZ320 EZV319:EZV320 FJR319:FJR320 FTN319:FTN320 GDJ319:GDJ320 GNF319:GNF320 GXB319:GXB320 HGX319:HGX320 HQT319:HQT320 IAP319:IAP320 IKL319:IKL320 IUH319:IUH320 JED319:JED320 JNZ319:JNZ320 JXV319:JXV320 KHR319:KHR320 KRN319:KRN320 LBJ319:LBJ320 LLF319:LLF320 LVB319:LVB320 MEX319:MEX320 MOT319:MOT320 MYP319:MYP320 NIL319:NIL320 NSH319:NSH320 OCD319:OCD320 OLZ319:OLZ320 OVV319:OVV320 PFR319:PFR320 PPN319:PPN320 PZJ319:PZJ320 QJF319:QJF320 QTB319:QTB320 RCX319:RCX320 RMT319:RMT320 RWP319:RWP320 SGL319:SGL320 SQH319:SQH320 TAD319:TAD320 TJZ319:TJZ320 TTV319:TTV320 UDR319:UDR320 UNN319:UNN320 UXJ319:UXJ320 VHF336 AM335 AQ335 AU335:AV335 AT334:AU334 AH334 AL334 AP334 AI335 VRB336 WAX336 WKT336 WUP336 ID336 RZ336 ABV336 ALR336 AVN336 BFJ336 BPF336 BZB336 CIX336 CST336 DCP336 DML336 DWH336 EGD336 EPZ336 EZV336 FJR336 FTN336 GDJ336 GNF336 GXB336 HGX336 HQT336 IAP336 IKL336 IUH336 JED336 JNZ336 JXV336 KHR336 KRN336 LBJ336 LLF336 LVB336 MEX336 MOT336 MYP336 NIL336 NSH336 OCD336 OLZ336 OVV336 PFR336 PPN336 PZJ336 QJF336 QTB336 RCX336 RMT336 RWP336 SGL336 SQH336 TAD336 TJZ336 TTV336 UDR336 UNN336 VHF319:VHF320 AH353 AL353 WCD358:WCD1145 WLZ358:WLZ1145 WVV358:WVV1145 JJ358:JJ1145 TF358:TF1145 ADB358:ADB1145 AMX358:AMX1145 AWT358:AWT1145 BGP358:BGP1145 BQL358:BQL1145 CAH358:CAH1145 CKD358:CKD1145 CTZ358:CTZ1145 DDV358:DDV1145 DNR358:DNR1145 DXN358:DXN1145 EHJ358:EHJ1145 ERF358:ERF1145 FBB358:FBB1145 FKX358:FKX1145 FUT358:FUT1145 GEP358:GEP1145 GOL358:GOL1145 GYH358:GYH1145 HID358:HID1145 HRZ358:HRZ1145 IBV358:IBV1145 ILR358:ILR1145 IVN358:IVN1145 JFJ358:JFJ1145 JPF358:JPF1145 JZB358:JZB1145 KIX358:KIX1145 KST358:KST1145 LCP358:LCP1145 LML358:LML1145 LWH358:LWH1145 MGD358:MGD1145 MPZ358:MPZ1145 MZV358:MZV1145 NJR358:NJR1145 NTN358:NTN1145 ODJ358:ODJ1145 ONF358:ONF1145 OXB358:OXB1145 PGX358:PGX1145 PQT358:PQT1145 QAP358:QAP1145 QKL358:QKL1145 QUH358:QUH1145 RED358:RED1145 RNZ358:RNZ1145 RXV358:RXV1145 SHR358:SHR1145 SRN358:SRN1145 TBJ358:TBJ1145 TLF358:TLF1145 TVB358:TVB1145 UEX358:UEX1145 UOT358:UOT1145 UYP358:UYP1145 VIL358:VIL1145 VSH358:VSH1145 AD353">
      <formula1>AB23*AC23</formula1>
    </dataValidation>
    <dataValidation type="list" allowBlank="1" showInputMessage="1" showErrorMessage="1" sqref="WVS983313:WVS983339 AA65815:AA65841 JG65809:JG65835 TC65809:TC65835 ACY65809:ACY65835 AMU65809:AMU65835 AWQ65809:AWQ65835 BGM65809:BGM65835 BQI65809:BQI65835 CAE65809:CAE65835 CKA65809:CKA65835 CTW65809:CTW65835 DDS65809:DDS65835 DNO65809:DNO65835 DXK65809:DXK65835 EHG65809:EHG65835 ERC65809:ERC65835 FAY65809:FAY65835 FKU65809:FKU65835 FUQ65809:FUQ65835 GEM65809:GEM65835 GOI65809:GOI65835 GYE65809:GYE65835 HIA65809:HIA65835 HRW65809:HRW65835 IBS65809:IBS65835 ILO65809:ILO65835 IVK65809:IVK65835 JFG65809:JFG65835 JPC65809:JPC65835 JYY65809:JYY65835 KIU65809:KIU65835 KSQ65809:KSQ65835 LCM65809:LCM65835 LMI65809:LMI65835 LWE65809:LWE65835 MGA65809:MGA65835 MPW65809:MPW65835 MZS65809:MZS65835 NJO65809:NJO65835 NTK65809:NTK65835 ODG65809:ODG65835 ONC65809:ONC65835 OWY65809:OWY65835 PGU65809:PGU65835 PQQ65809:PQQ65835 QAM65809:QAM65835 QKI65809:QKI65835 QUE65809:QUE65835 REA65809:REA65835 RNW65809:RNW65835 RXS65809:RXS65835 SHO65809:SHO65835 SRK65809:SRK65835 TBG65809:TBG65835 TLC65809:TLC65835 TUY65809:TUY65835 UEU65809:UEU65835 UOQ65809:UOQ65835 UYM65809:UYM65835 VII65809:VII65835 VSE65809:VSE65835 WCA65809:WCA65835 WLW65809:WLW65835 WVS65809:WVS65835 AA131351:AA131377 JG131345:JG131371 TC131345:TC131371 ACY131345:ACY131371 AMU131345:AMU131371 AWQ131345:AWQ131371 BGM131345:BGM131371 BQI131345:BQI131371 CAE131345:CAE131371 CKA131345:CKA131371 CTW131345:CTW131371 DDS131345:DDS131371 DNO131345:DNO131371 DXK131345:DXK131371 EHG131345:EHG131371 ERC131345:ERC131371 FAY131345:FAY131371 FKU131345:FKU131371 FUQ131345:FUQ131371 GEM131345:GEM131371 GOI131345:GOI131371 GYE131345:GYE131371 HIA131345:HIA131371 HRW131345:HRW131371 IBS131345:IBS131371 ILO131345:ILO131371 IVK131345:IVK131371 JFG131345:JFG131371 JPC131345:JPC131371 JYY131345:JYY131371 KIU131345:KIU131371 KSQ131345:KSQ131371 LCM131345:LCM131371 LMI131345:LMI131371 LWE131345:LWE131371 MGA131345:MGA131371 MPW131345:MPW131371 MZS131345:MZS131371 NJO131345:NJO131371 NTK131345:NTK131371 ODG131345:ODG131371 ONC131345:ONC131371 OWY131345:OWY131371 PGU131345:PGU131371 PQQ131345:PQQ131371 QAM131345:QAM131371 QKI131345:QKI131371 QUE131345:QUE131371 REA131345:REA131371 RNW131345:RNW131371 RXS131345:RXS131371 SHO131345:SHO131371 SRK131345:SRK131371 TBG131345:TBG131371 TLC131345:TLC131371 TUY131345:TUY131371 UEU131345:UEU131371 UOQ131345:UOQ131371 UYM131345:UYM131371 VII131345:VII131371 VSE131345:VSE131371 WCA131345:WCA131371 WLW131345:WLW131371 WVS131345:WVS131371 AA196887:AA196913 JG196881:JG196907 TC196881:TC196907 ACY196881:ACY196907 AMU196881:AMU196907 AWQ196881:AWQ196907 BGM196881:BGM196907 BQI196881:BQI196907 CAE196881:CAE196907 CKA196881:CKA196907 CTW196881:CTW196907 DDS196881:DDS196907 DNO196881:DNO196907 DXK196881:DXK196907 EHG196881:EHG196907 ERC196881:ERC196907 FAY196881:FAY196907 FKU196881:FKU196907 FUQ196881:FUQ196907 GEM196881:GEM196907 GOI196881:GOI196907 GYE196881:GYE196907 HIA196881:HIA196907 HRW196881:HRW196907 IBS196881:IBS196907 ILO196881:ILO196907 IVK196881:IVK196907 JFG196881:JFG196907 JPC196881:JPC196907 JYY196881:JYY196907 KIU196881:KIU196907 KSQ196881:KSQ196907 LCM196881:LCM196907 LMI196881:LMI196907 LWE196881:LWE196907 MGA196881:MGA196907 MPW196881:MPW196907 MZS196881:MZS196907 NJO196881:NJO196907 NTK196881:NTK196907 ODG196881:ODG196907 ONC196881:ONC196907 OWY196881:OWY196907 PGU196881:PGU196907 PQQ196881:PQQ196907 QAM196881:QAM196907 QKI196881:QKI196907 QUE196881:QUE196907 REA196881:REA196907 RNW196881:RNW196907 RXS196881:RXS196907 SHO196881:SHO196907 SRK196881:SRK196907 TBG196881:TBG196907 TLC196881:TLC196907 TUY196881:TUY196907 UEU196881:UEU196907 UOQ196881:UOQ196907 UYM196881:UYM196907 VII196881:VII196907 VSE196881:VSE196907 WCA196881:WCA196907 WLW196881:WLW196907 WVS196881:WVS196907 AA262423:AA262449 JG262417:JG262443 TC262417:TC262443 ACY262417:ACY262443 AMU262417:AMU262443 AWQ262417:AWQ262443 BGM262417:BGM262443 BQI262417:BQI262443 CAE262417:CAE262443 CKA262417:CKA262443 CTW262417:CTW262443 DDS262417:DDS262443 DNO262417:DNO262443 DXK262417:DXK262443 EHG262417:EHG262443 ERC262417:ERC262443 FAY262417:FAY262443 FKU262417:FKU262443 FUQ262417:FUQ262443 GEM262417:GEM262443 GOI262417:GOI262443 GYE262417:GYE262443 HIA262417:HIA262443 HRW262417:HRW262443 IBS262417:IBS262443 ILO262417:ILO262443 IVK262417:IVK262443 JFG262417:JFG262443 JPC262417:JPC262443 JYY262417:JYY262443 KIU262417:KIU262443 KSQ262417:KSQ262443 LCM262417:LCM262443 LMI262417:LMI262443 LWE262417:LWE262443 MGA262417:MGA262443 MPW262417:MPW262443 MZS262417:MZS262443 NJO262417:NJO262443 NTK262417:NTK262443 ODG262417:ODG262443 ONC262417:ONC262443 OWY262417:OWY262443 PGU262417:PGU262443 PQQ262417:PQQ262443 QAM262417:QAM262443 QKI262417:QKI262443 QUE262417:QUE262443 REA262417:REA262443 RNW262417:RNW262443 RXS262417:RXS262443 SHO262417:SHO262443 SRK262417:SRK262443 TBG262417:TBG262443 TLC262417:TLC262443 TUY262417:TUY262443 UEU262417:UEU262443 UOQ262417:UOQ262443 UYM262417:UYM262443 VII262417:VII262443 VSE262417:VSE262443 WCA262417:WCA262443 WLW262417:WLW262443 WVS262417:WVS262443 AA327959:AA327985 JG327953:JG327979 TC327953:TC327979 ACY327953:ACY327979 AMU327953:AMU327979 AWQ327953:AWQ327979 BGM327953:BGM327979 BQI327953:BQI327979 CAE327953:CAE327979 CKA327953:CKA327979 CTW327953:CTW327979 DDS327953:DDS327979 DNO327953:DNO327979 DXK327953:DXK327979 EHG327953:EHG327979 ERC327953:ERC327979 FAY327953:FAY327979 FKU327953:FKU327979 FUQ327953:FUQ327979 GEM327953:GEM327979 GOI327953:GOI327979 GYE327953:GYE327979 HIA327953:HIA327979 HRW327953:HRW327979 IBS327953:IBS327979 ILO327953:ILO327979 IVK327953:IVK327979 JFG327953:JFG327979 JPC327953:JPC327979 JYY327953:JYY327979 KIU327953:KIU327979 KSQ327953:KSQ327979 LCM327953:LCM327979 LMI327953:LMI327979 LWE327953:LWE327979 MGA327953:MGA327979 MPW327953:MPW327979 MZS327953:MZS327979 NJO327953:NJO327979 NTK327953:NTK327979 ODG327953:ODG327979 ONC327953:ONC327979 OWY327953:OWY327979 PGU327953:PGU327979 PQQ327953:PQQ327979 QAM327953:QAM327979 QKI327953:QKI327979 QUE327953:QUE327979 REA327953:REA327979 RNW327953:RNW327979 RXS327953:RXS327979 SHO327953:SHO327979 SRK327953:SRK327979 TBG327953:TBG327979 TLC327953:TLC327979 TUY327953:TUY327979 UEU327953:UEU327979 UOQ327953:UOQ327979 UYM327953:UYM327979 VII327953:VII327979 VSE327953:VSE327979 WCA327953:WCA327979 WLW327953:WLW327979 WVS327953:WVS327979 AA393495:AA393521 JG393489:JG393515 TC393489:TC393515 ACY393489:ACY393515 AMU393489:AMU393515 AWQ393489:AWQ393515 BGM393489:BGM393515 BQI393489:BQI393515 CAE393489:CAE393515 CKA393489:CKA393515 CTW393489:CTW393515 DDS393489:DDS393515 DNO393489:DNO393515 DXK393489:DXK393515 EHG393489:EHG393515 ERC393489:ERC393515 FAY393489:FAY393515 FKU393489:FKU393515 FUQ393489:FUQ393515 GEM393489:GEM393515 GOI393489:GOI393515 GYE393489:GYE393515 HIA393489:HIA393515 HRW393489:HRW393515 IBS393489:IBS393515 ILO393489:ILO393515 IVK393489:IVK393515 JFG393489:JFG393515 JPC393489:JPC393515 JYY393489:JYY393515 KIU393489:KIU393515 KSQ393489:KSQ393515 LCM393489:LCM393515 LMI393489:LMI393515 LWE393489:LWE393515 MGA393489:MGA393515 MPW393489:MPW393515 MZS393489:MZS393515 NJO393489:NJO393515 NTK393489:NTK393515 ODG393489:ODG393515 ONC393489:ONC393515 OWY393489:OWY393515 PGU393489:PGU393515 PQQ393489:PQQ393515 QAM393489:QAM393515 QKI393489:QKI393515 QUE393489:QUE393515 REA393489:REA393515 RNW393489:RNW393515 RXS393489:RXS393515 SHO393489:SHO393515 SRK393489:SRK393515 TBG393489:TBG393515 TLC393489:TLC393515 TUY393489:TUY393515 UEU393489:UEU393515 UOQ393489:UOQ393515 UYM393489:UYM393515 VII393489:VII393515 VSE393489:VSE393515 WCA393489:WCA393515 WLW393489:WLW393515 WVS393489:WVS393515 AA459031:AA459057 JG459025:JG459051 TC459025:TC459051 ACY459025:ACY459051 AMU459025:AMU459051 AWQ459025:AWQ459051 BGM459025:BGM459051 BQI459025:BQI459051 CAE459025:CAE459051 CKA459025:CKA459051 CTW459025:CTW459051 DDS459025:DDS459051 DNO459025:DNO459051 DXK459025:DXK459051 EHG459025:EHG459051 ERC459025:ERC459051 FAY459025:FAY459051 FKU459025:FKU459051 FUQ459025:FUQ459051 GEM459025:GEM459051 GOI459025:GOI459051 GYE459025:GYE459051 HIA459025:HIA459051 HRW459025:HRW459051 IBS459025:IBS459051 ILO459025:ILO459051 IVK459025:IVK459051 JFG459025:JFG459051 JPC459025:JPC459051 JYY459025:JYY459051 KIU459025:KIU459051 KSQ459025:KSQ459051 LCM459025:LCM459051 LMI459025:LMI459051 LWE459025:LWE459051 MGA459025:MGA459051 MPW459025:MPW459051 MZS459025:MZS459051 NJO459025:NJO459051 NTK459025:NTK459051 ODG459025:ODG459051 ONC459025:ONC459051 OWY459025:OWY459051 PGU459025:PGU459051 PQQ459025:PQQ459051 QAM459025:QAM459051 QKI459025:QKI459051 QUE459025:QUE459051 REA459025:REA459051 RNW459025:RNW459051 RXS459025:RXS459051 SHO459025:SHO459051 SRK459025:SRK459051 TBG459025:TBG459051 TLC459025:TLC459051 TUY459025:TUY459051 UEU459025:UEU459051 UOQ459025:UOQ459051 UYM459025:UYM459051 VII459025:VII459051 VSE459025:VSE459051 WCA459025:WCA459051 WLW459025:WLW459051 WVS459025:WVS459051 AA524567:AA524593 JG524561:JG524587 TC524561:TC524587 ACY524561:ACY524587 AMU524561:AMU524587 AWQ524561:AWQ524587 BGM524561:BGM524587 BQI524561:BQI524587 CAE524561:CAE524587 CKA524561:CKA524587 CTW524561:CTW524587 DDS524561:DDS524587 DNO524561:DNO524587 DXK524561:DXK524587 EHG524561:EHG524587 ERC524561:ERC524587 FAY524561:FAY524587 FKU524561:FKU524587 FUQ524561:FUQ524587 GEM524561:GEM524587 GOI524561:GOI524587 GYE524561:GYE524587 HIA524561:HIA524587 HRW524561:HRW524587 IBS524561:IBS524587 ILO524561:ILO524587 IVK524561:IVK524587 JFG524561:JFG524587 JPC524561:JPC524587 JYY524561:JYY524587 KIU524561:KIU524587 KSQ524561:KSQ524587 LCM524561:LCM524587 LMI524561:LMI524587 LWE524561:LWE524587 MGA524561:MGA524587 MPW524561:MPW524587 MZS524561:MZS524587 NJO524561:NJO524587 NTK524561:NTK524587 ODG524561:ODG524587 ONC524561:ONC524587 OWY524561:OWY524587 PGU524561:PGU524587 PQQ524561:PQQ524587 QAM524561:QAM524587 QKI524561:QKI524587 QUE524561:QUE524587 REA524561:REA524587 RNW524561:RNW524587 RXS524561:RXS524587 SHO524561:SHO524587 SRK524561:SRK524587 TBG524561:TBG524587 TLC524561:TLC524587 TUY524561:TUY524587 UEU524561:UEU524587 UOQ524561:UOQ524587 UYM524561:UYM524587 VII524561:VII524587 VSE524561:VSE524587 WCA524561:WCA524587 WLW524561:WLW524587 WVS524561:WVS524587 AA590103:AA590129 JG590097:JG590123 TC590097:TC590123 ACY590097:ACY590123 AMU590097:AMU590123 AWQ590097:AWQ590123 BGM590097:BGM590123 BQI590097:BQI590123 CAE590097:CAE590123 CKA590097:CKA590123 CTW590097:CTW590123 DDS590097:DDS590123 DNO590097:DNO590123 DXK590097:DXK590123 EHG590097:EHG590123 ERC590097:ERC590123 FAY590097:FAY590123 FKU590097:FKU590123 FUQ590097:FUQ590123 GEM590097:GEM590123 GOI590097:GOI590123 GYE590097:GYE590123 HIA590097:HIA590123 HRW590097:HRW590123 IBS590097:IBS590123 ILO590097:ILO590123 IVK590097:IVK590123 JFG590097:JFG590123 JPC590097:JPC590123 JYY590097:JYY590123 KIU590097:KIU590123 KSQ590097:KSQ590123 LCM590097:LCM590123 LMI590097:LMI590123 LWE590097:LWE590123 MGA590097:MGA590123 MPW590097:MPW590123 MZS590097:MZS590123 NJO590097:NJO590123 NTK590097:NTK590123 ODG590097:ODG590123 ONC590097:ONC590123 OWY590097:OWY590123 PGU590097:PGU590123 PQQ590097:PQQ590123 QAM590097:QAM590123 QKI590097:QKI590123 QUE590097:QUE590123 REA590097:REA590123 RNW590097:RNW590123 RXS590097:RXS590123 SHO590097:SHO590123 SRK590097:SRK590123 TBG590097:TBG590123 TLC590097:TLC590123 TUY590097:TUY590123 UEU590097:UEU590123 UOQ590097:UOQ590123 UYM590097:UYM590123 VII590097:VII590123 VSE590097:VSE590123 WCA590097:WCA590123 WLW590097:WLW590123 WVS590097:WVS590123 AA655639:AA655665 JG655633:JG655659 TC655633:TC655659 ACY655633:ACY655659 AMU655633:AMU655659 AWQ655633:AWQ655659 BGM655633:BGM655659 BQI655633:BQI655659 CAE655633:CAE655659 CKA655633:CKA655659 CTW655633:CTW655659 DDS655633:DDS655659 DNO655633:DNO655659 DXK655633:DXK655659 EHG655633:EHG655659 ERC655633:ERC655659 FAY655633:FAY655659 FKU655633:FKU655659 FUQ655633:FUQ655659 GEM655633:GEM655659 GOI655633:GOI655659 GYE655633:GYE655659 HIA655633:HIA655659 HRW655633:HRW655659 IBS655633:IBS655659 ILO655633:ILO655659 IVK655633:IVK655659 JFG655633:JFG655659 JPC655633:JPC655659 JYY655633:JYY655659 KIU655633:KIU655659 KSQ655633:KSQ655659 LCM655633:LCM655659 LMI655633:LMI655659 LWE655633:LWE655659 MGA655633:MGA655659 MPW655633:MPW655659 MZS655633:MZS655659 NJO655633:NJO655659 NTK655633:NTK655659 ODG655633:ODG655659 ONC655633:ONC655659 OWY655633:OWY655659 PGU655633:PGU655659 PQQ655633:PQQ655659 QAM655633:QAM655659 QKI655633:QKI655659 QUE655633:QUE655659 REA655633:REA655659 RNW655633:RNW655659 RXS655633:RXS655659 SHO655633:SHO655659 SRK655633:SRK655659 TBG655633:TBG655659 TLC655633:TLC655659 TUY655633:TUY655659 UEU655633:UEU655659 UOQ655633:UOQ655659 UYM655633:UYM655659 VII655633:VII655659 VSE655633:VSE655659 WCA655633:WCA655659 WLW655633:WLW655659 WVS655633:WVS655659 AA721175:AA721201 JG721169:JG721195 TC721169:TC721195 ACY721169:ACY721195 AMU721169:AMU721195 AWQ721169:AWQ721195 BGM721169:BGM721195 BQI721169:BQI721195 CAE721169:CAE721195 CKA721169:CKA721195 CTW721169:CTW721195 DDS721169:DDS721195 DNO721169:DNO721195 DXK721169:DXK721195 EHG721169:EHG721195 ERC721169:ERC721195 FAY721169:FAY721195 FKU721169:FKU721195 FUQ721169:FUQ721195 GEM721169:GEM721195 GOI721169:GOI721195 GYE721169:GYE721195 HIA721169:HIA721195 HRW721169:HRW721195 IBS721169:IBS721195 ILO721169:ILO721195 IVK721169:IVK721195 JFG721169:JFG721195 JPC721169:JPC721195 JYY721169:JYY721195 KIU721169:KIU721195 KSQ721169:KSQ721195 LCM721169:LCM721195 LMI721169:LMI721195 LWE721169:LWE721195 MGA721169:MGA721195 MPW721169:MPW721195 MZS721169:MZS721195 NJO721169:NJO721195 NTK721169:NTK721195 ODG721169:ODG721195 ONC721169:ONC721195 OWY721169:OWY721195 PGU721169:PGU721195 PQQ721169:PQQ721195 QAM721169:QAM721195 QKI721169:QKI721195 QUE721169:QUE721195 REA721169:REA721195 RNW721169:RNW721195 RXS721169:RXS721195 SHO721169:SHO721195 SRK721169:SRK721195 TBG721169:TBG721195 TLC721169:TLC721195 TUY721169:TUY721195 UEU721169:UEU721195 UOQ721169:UOQ721195 UYM721169:UYM721195 VII721169:VII721195 VSE721169:VSE721195 WCA721169:WCA721195 WLW721169:WLW721195 WVS721169:WVS721195 AA786711:AA786737 JG786705:JG786731 TC786705:TC786731 ACY786705:ACY786731 AMU786705:AMU786731 AWQ786705:AWQ786731 BGM786705:BGM786731 BQI786705:BQI786731 CAE786705:CAE786731 CKA786705:CKA786731 CTW786705:CTW786731 DDS786705:DDS786731 DNO786705:DNO786731 DXK786705:DXK786731 EHG786705:EHG786731 ERC786705:ERC786731 FAY786705:FAY786731 FKU786705:FKU786731 FUQ786705:FUQ786731 GEM786705:GEM786731 GOI786705:GOI786731 GYE786705:GYE786731 HIA786705:HIA786731 HRW786705:HRW786731 IBS786705:IBS786731 ILO786705:ILO786731 IVK786705:IVK786731 JFG786705:JFG786731 JPC786705:JPC786731 JYY786705:JYY786731 KIU786705:KIU786731 KSQ786705:KSQ786731 LCM786705:LCM786731 LMI786705:LMI786731 LWE786705:LWE786731 MGA786705:MGA786731 MPW786705:MPW786731 MZS786705:MZS786731 NJO786705:NJO786731 NTK786705:NTK786731 ODG786705:ODG786731 ONC786705:ONC786731 OWY786705:OWY786731 PGU786705:PGU786731 PQQ786705:PQQ786731 QAM786705:QAM786731 QKI786705:QKI786731 QUE786705:QUE786731 REA786705:REA786731 RNW786705:RNW786731 RXS786705:RXS786731 SHO786705:SHO786731 SRK786705:SRK786731 TBG786705:TBG786731 TLC786705:TLC786731 TUY786705:TUY786731 UEU786705:UEU786731 UOQ786705:UOQ786731 UYM786705:UYM786731 VII786705:VII786731 VSE786705:VSE786731 WCA786705:WCA786731 WLW786705:WLW786731 WVS786705:WVS786731 AA852247:AA852273 JG852241:JG852267 TC852241:TC852267 ACY852241:ACY852267 AMU852241:AMU852267 AWQ852241:AWQ852267 BGM852241:BGM852267 BQI852241:BQI852267 CAE852241:CAE852267 CKA852241:CKA852267 CTW852241:CTW852267 DDS852241:DDS852267 DNO852241:DNO852267 DXK852241:DXK852267 EHG852241:EHG852267 ERC852241:ERC852267 FAY852241:FAY852267 FKU852241:FKU852267 FUQ852241:FUQ852267 GEM852241:GEM852267 GOI852241:GOI852267 GYE852241:GYE852267 HIA852241:HIA852267 HRW852241:HRW852267 IBS852241:IBS852267 ILO852241:ILO852267 IVK852241:IVK852267 JFG852241:JFG852267 JPC852241:JPC852267 JYY852241:JYY852267 KIU852241:KIU852267 KSQ852241:KSQ852267 LCM852241:LCM852267 LMI852241:LMI852267 LWE852241:LWE852267 MGA852241:MGA852267 MPW852241:MPW852267 MZS852241:MZS852267 NJO852241:NJO852267 NTK852241:NTK852267 ODG852241:ODG852267 ONC852241:ONC852267 OWY852241:OWY852267 PGU852241:PGU852267 PQQ852241:PQQ852267 QAM852241:QAM852267 QKI852241:QKI852267 QUE852241:QUE852267 REA852241:REA852267 RNW852241:RNW852267 RXS852241:RXS852267 SHO852241:SHO852267 SRK852241:SRK852267 TBG852241:TBG852267 TLC852241:TLC852267 TUY852241:TUY852267 UEU852241:UEU852267 UOQ852241:UOQ852267 UYM852241:UYM852267 VII852241:VII852267 VSE852241:VSE852267 WCA852241:WCA852267 WLW852241:WLW852267 WVS852241:WVS852267 AA917783:AA917809 JG917777:JG917803 TC917777:TC917803 ACY917777:ACY917803 AMU917777:AMU917803 AWQ917777:AWQ917803 BGM917777:BGM917803 BQI917777:BQI917803 CAE917777:CAE917803 CKA917777:CKA917803 CTW917777:CTW917803 DDS917777:DDS917803 DNO917777:DNO917803 DXK917777:DXK917803 EHG917777:EHG917803 ERC917777:ERC917803 FAY917777:FAY917803 FKU917777:FKU917803 FUQ917777:FUQ917803 GEM917777:GEM917803 GOI917777:GOI917803 GYE917777:GYE917803 HIA917777:HIA917803 HRW917777:HRW917803 IBS917777:IBS917803 ILO917777:ILO917803 IVK917777:IVK917803 JFG917777:JFG917803 JPC917777:JPC917803 JYY917777:JYY917803 KIU917777:KIU917803 KSQ917777:KSQ917803 LCM917777:LCM917803 LMI917777:LMI917803 LWE917777:LWE917803 MGA917777:MGA917803 MPW917777:MPW917803 MZS917777:MZS917803 NJO917777:NJO917803 NTK917777:NTK917803 ODG917777:ODG917803 ONC917777:ONC917803 OWY917777:OWY917803 PGU917777:PGU917803 PQQ917777:PQQ917803 QAM917777:QAM917803 QKI917777:QKI917803 QUE917777:QUE917803 REA917777:REA917803 RNW917777:RNW917803 RXS917777:RXS917803 SHO917777:SHO917803 SRK917777:SRK917803 TBG917777:TBG917803 TLC917777:TLC917803 TUY917777:TUY917803 UEU917777:UEU917803 UOQ917777:UOQ917803 UYM917777:UYM917803 VII917777:VII917803 VSE917777:VSE917803 WCA917777:WCA917803 WLW917777:WLW917803 WVS917777:WVS917803 AA983319:AA983345 JG983313:JG983339 TC983313:TC983339 ACY983313:ACY983339 AMU983313:AMU983339 AWQ983313:AWQ983339 BGM983313:BGM983339 BQI983313:BQI983339 CAE983313:CAE983339 CKA983313:CKA983339 CTW983313:CTW983339 DDS983313:DDS983339 DNO983313:DNO983339 DXK983313:DXK983339 EHG983313:EHG983339 ERC983313:ERC983339 FAY983313:FAY983339 FKU983313:FKU983339 FUQ983313:FUQ983339 GEM983313:GEM983339 GOI983313:GOI983339 GYE983313:GYE983339 HIA983313:HIA983339 HRW983313:HRW983339 IBS983313:IBS983339 ILO983313:ILO983339 IVK983313:IVK983339 JFG983313:JFG983339 JPC983313:JPC983339 JYY983313:JYY983339 KIU983313:KIU983339 KSQ983313:KSQ983339 LCM983313:LCM983339 LMI983313:LMI983339 LWE983313:LWE983339 MGA983313:MGA983339 MPW983313:MPW983339 MZS983313:MZS983339 NJO983313:NJO983339 NTK983313:NTK983339 ODG983313:ODG983339 ONC983313:ONC983339 OWY983313:OWY983339 PGU983313:PGU983339 PQQ983313:PQQ983339 QAM983313:QAM983339 QKI983313:QKI983339 QUE983313:QUE983339 REA983313:REA983339 RNW983313:RNW983339 RXS983313:RXS983339 SHO983313:SHO983339 SRK983313:SRK983339 TBG983313:TBG983339 TLC983313:TLC983339 TUY983313:TUY983339 UEU983313:UEU983339 UOQ983313:UOQ983339 UYM983313:UYM983339 VII983313:VII983339 VSE983313:VSE983339 WCA983313:WCA983339 WLW983313:WLW983339 BGM162 BQI162 CAE162 CKA162 CTW162 DDS162 DNO162 DXK162 EHG162 ERC162 FAY162 FKU162 FUQ162 GEM162 GOI162 GYE162 HIA162 HRW162 IBS162 ILO162 IVK162 JFG162 JPC162 JYY162 KIU162 KSQ162 LCM162 LMI162 LWE162 MGA162 MPW162 MZS162 NJO162 NTK162 ODG162 ONC162 OWY162 PGU162 PQQ162 QAM162 QKI162 QUE162 REA162 RNW162 RXS162 SHO162 SRK162 TBG162 TLC162 TUY162 UEU162 UOQ162 UYM162 VII162 VSE162 WCA162 WLW162 WVS162 JG162 TC162 ACY162 AMU162 AWQ162 AA259:AA264 Z176:Z183 AB141 Z143:Z160 AA333 ANK199:ANK207 AXG199:AXG207 BHC199:BHC207 BQY199:BQY207 CAU199:CAU207 CKQ199:CKQ207 CUM199:CUM207 DEI199:DEI207 DOE199:DOE207 DYA199:DYA207 EHW199:EHW207 ERS199:ERS207 FBO199:FBO207 FLK199:FLK207 FVG199:FVG207 GFC199:GFC207 GOY199:GOY207 GYU199:GYU207 HIQ199:HIQ207 HSM199:HSM207 ICI199:ICI207 IME199:IME207 IWA199:IWA207 JFW199:JFW207 JPS199:JPS207 JZO199:JZO207 KJK199:KJK207 KTG199:KTG207 LDC199:LDC207 LMY199:LMY207 LWU199:LWU207 MGQ199:MGQ207 MQM199:MQM207 NAI199:NAI207 NKE199:NKE207 NUA199:NUA207 ODW199:ODW207 ONS199:ONS207 OXO199:OXO207 PHK199:PHK207 PRG199:PRG207 QBC199:QBC207 QKY199:QKY207 QUU199:QUU207 REQ199:REQ207 ROM199:ROM207 RYI199:RYI207 SIE199:SIE207 SSA199:SSA207 TBW199:TBW207 TLS199:TLS207 TVO199:TVO207 UFK199:UFK207 UPG199:UPG207 UZC199:UZC207 VIY199:VIY207 VSU199:VSU207 WCQ199:WCQ207 WMM199:WMM207 AA184:AA207 WWI199:WWI207 JW199:JW207 TS199:TS207 ADO199:ADO207 AA353">
      <formula1>НДС</formula1>
    </dataValidation>
    <dataValidation type="list" allowBlank="1" showInputMessage="1" showErrorMessage="1" sqref="S174 S259 S262 S273:S275 S280:S281 S277 S265:S271 S319:S320 JO204 TK204 ADG204 ANC204 AWY204 BGU204 BQQ204 CAM204 CKI204 CUE204 DEA204 DNW204 DXS204 EHO204 ERK204 FBG204 FLC204 FUY204 GEU204 GOQ204 GYM204 HII204 HSE204 ICA204 ILW204 IVS204 JFO204 JPK204 JZG204 KJC204 KSY204 LCU204 LMQ204 LWM204 MGI204 MQE204 NAA204 NJW204 NTS204 ODO204 ONK204 OXG204 PHC204 PQY204 QAU204 QKQ204 QUM204 REI204 ROE204 RYA204 SHW204 SRS204 TBO204 TLK204 TVG204 UFC204 UOY204 UYU204 VIQ204 VSM204 WCI204 WME204 WWA204 S204 S333 S336">
      <formula1>Инкотермс</formula1>
    </dataValidation>
    <dataValidation type="list" allowBlank="1" showInputMessage="1" showErrorMessage="1" sqref="Z174">
      <formula1>ЕИ</formula1>
    </dataValidation>
    <dataValidation type="list" allowBlank="1" showInputMessage="1" showErrorMessage="1" sqref="J262 J212:J220 J315:J316">
      <formula1>основания150</formula1>
    </dataValidation>
    <dataValidation type="custom" allowBlank="1" showInputMessage="1" showErrorMessage="1" sqref="AG143:AG160">
      <formula1>AA143*AF143</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dcterms:created xsi:type="dcterms:W3CDTF">2018-10-16T14:16:40Z</dcterms:created>
  <dcterms:modified xsi:type="dcterms:W3CDTF">2021-10-25T03:45:46Z</dcterms:modified>
</cp:coreProperties>
</file>