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2435"/>
  </bookViews>
  <sheets>
    <sheet name="2021-2025-14" sheetId="2" r:id="rId1"/>
  </sheets>
  <externalReferences>
    <externalReference r:id="rId2"/>
    <externalReference r:id="rId3"/>
    <externalReference r:id="rId4"/>
    <externalReference r:id="rId5"/>
    <externalReference r:id="rId6"/>
  </externalReferences>
  <definedNames>
    <definedName name="_xlnm._FilterDatabase" localSheetId="0" hidden="1">'2021-2025-14'!$A$24:$WXF$354</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66" i="2" l="1"/>
  <c r="AX266" i="2" s="1"/>
  <c r="AW284" i="2"/>
  <c r="AX284" i="2" s="1"/>
  <c r="AI284" i="2"/>
  <c r="AE284" i="2"/>
  <c r="AW231" i="2" l="1"/>
  <c r="AX231" i="2" s="1"/>
  <c r="AE231" i="2"/>
  <c r="AK360" i="2" l="1"/>
  <c r="AH360" i="2"/>
  <c r="AI360" i="2" s="1"/>
  <c r="AW360" i="2" l="1"/>
  <c r="AX360" i="2" s="1"/>
  <c r="AL360" i="2"/>
  <c r="AW352" i="2"/>
  <c r="AX352" i="2" s="1"/>
  <c r="AU352" i="2"/>
  <c r="AQ352" i="2"/>
  <c r="AM352" i="2"/>
  <c r="AI352" i="2"/>
  <c r="AE352" i="2"/>
  <c r="AK359" i="2"/>
  <c r="AL359" i="2" s="1"/>
  <c r="AH359" i="2"/>
  <c r="AX359" i="2" s="1"/>
  <c r="AI359" i="2" l="1"/>
  <c r="AP357" i="2"/>
  <c r="AQ357" i="2" s="1"/>
  <c r="AL357" i="2"/>
  <c r="AM357" i="2" s="1"/>
  <c r="AH357" i="2"/>
  <c r="AI357" i="2" s="1"/>
  <c r="AP355" i="2"/>
  <c r="AQ355" i="2" s="1"/>
  <c r="AL355" i="2"/>
  <c r="AM355" i="2" s="1"/>
  <c r="AH355" i="2"/>
  <c r="AI355" i="2" s="1"/>
  <c r="AL358" i="2" l="1"/>
  <c r="AM358" i="2" s="1"/>
  <c r="AH358" i="2"/>
  <c r="AI358" i="2" s="1"/>
  <c r="AD358" i="2"/>
  <c r="AE358" i="2" s="1"/>
  <c r="AL356" i="2"/>
  <c r="AM356" i="2" s="1"/>
  <c r="AH356" i="2"/>
  <c r="AI356" i="2" s="1"/>
  <c r="AD356" i="2"/>
  <c r="AE356" i="2" s="1"/>
  <c r="AL354" i="2"/>
  <c r="AM354" i="2" s="1"/>
  <c r="AH354" i="2"/>
  <c r="AI354" i="2" s="1"/>
  <c r="AD354" i="2"/>
  <c r="AX351" i="2"/>
  <c r="AU351" i="2"/>
  <c r="AQ351" i="2"/>
  <c r="AM351" i="2"/>
  <c r="AI351" i="2"/>
  <c r="AE351" i="2"/>
  <c r="AE354" i="2" l="1"/>
  <c r="AW358" i="2"/>
  <c r="AX358" i="2" s="1"/>
  <c r="AW261" i="2" l="1"/>
  <c r="AX261" i="2" s="1"/>
  <c r="AM261" i="2"/>
  <c r="AI261" i="2"/>
  <c r="AE261" i="2"/>
  <c r="AD233" i="2"/>
  <c r="AW233" i="2" s="1"/>
  <c r="AX233" i="2" s="1"/>
  <c r="AD224" i="2"/>
  <c r="AW224" i="2" s="1"/>
  <c r="AX224" i="2" s="1"/>
  <c r="AD228" i="2"/>
  <c r="AW228" i="2" s="1"/>
  <c r="AX228" i="2" s="1"/>
  <c r="AD230" i="2"/>
  <c r="AX230" i="2" s="1"/>
  <c r="AD226" i="2"/>
  <c r="AW226" i="2" s="1"/>
  <c r="AX226" i="2" s="1"/>
  <c r="AE321" i="2"/>
  <c r="AD221" i="2"/>
  <c r="AW221" i="2" s="1"/>
  <c r="AX221" i="2" s="1"/>
  <c r="AD219" i="2"/>
  <c r="AW219" i="2" s="1"/>
  <c r="AX219" i="2" s="1"/>
  <c r="AD217" i="2"/>
  <c r="AW217" i="2" s="1"/>
  <c r="AX217" i="2" s="1"/>
  <c r="AD215" i="2"/>
  <c r="AW215" i="2" s="1"/>
  <c r="AX215" i="2" s="1"/>
  <c r="AE215" i="2" l="1"/>
  <c r="AE233" i="2"/>
  <c r="AE224" i="2"/>
  <c r="AE228" i="2"/>
  <c r="AE230" i="2"/>
  <c r="AE226" i="2"/>
  <c r="AE221" i="2"/>
  <c r="AE219" i="2"/>
  <c r="AE217" i="2"/>
  <c r="AM339" i="2"/>
  <c r="AI339" i="2"/>
  <c r="AW205" i="2" l="1"/>
  <c r="AX205" i="2" s="1"/>
  <c r="AX204" i="2" l="1"/>
  <c r="AW207" i="2"/>
  <c r="AX340" i="2" l="1"/>
  <c r="AU340" i="2"/>
  <c r="AQ340" i="2"/>
  <c r="AM340" i="2"/>
  <c r="AI340" i="2"/>
  <c r="AM206" i="2"/>
  <c r="AI206" i="2"/>
  <c r="AE206" i="2"/>
  <c r="AI203" i="2"/>
  <c r="AE203" i="2"/>
  <c r="AV162" i="2"/>
  <c r="AL162" i="2"/>
  <c r="AM162" i="2" s="1"/>
  <c r="AH162" i="2"/>
  <c r="AV160" i="2"/>
  <c r="AL160" i="2"/>
  <c r="AM160" i="2" s="1"/>
  <c r="AH160" i="2"/>
  <c r="AV158" i="2"/>
  <c r="AL158" i="2"/>
  <c r="AM158" i="2" s="1"/>
  <c r="AH158" i="2"/>
  <c r="AV156" i="2"/>
  <c r="AL156" i="2"/>
  <c r="AM156" i="2" s="1"/>
  <c r="AH156" i="2"/>
  <c r="AV154" i="2"/>
  <c r="AL154" i="2"/>
  <c r="AM154" i="2" s="1"/>
  <c r="AH154" i="2"/>
  <c r="AV152" i="2"/>
  <c r="AL152" i="2"/>
  <c r="AM152" i="2" s="1"/>
  <c r="AH152" i="2"/>
  <c r="AV150" i="2"/>
  <c r="AL150" i="2"/>
  <c r="AM150" i="2" s="1"/>
  <c r="AH150" i="2"/>
  <c r="AV148" i="2"/>
  <c r="AL148" i="2"/>
  <c r="AM148" i="2" s="1"/>
  <c r="AH148" i="2"/>
  <c r="AV146" i="2"/>
  <c r="AL146" i="2"/>
  <c r="AM146" i="2" s="1"/>
  <c r="AH146" i="2"/>
  <c r="AW146" i="2" l="1"/>
  <c r="AX146" i="2" s="1"/>
  <c r="AW148" i="2"/>
  <c r="AX148" i="2" s="1"/>
  <c r="AW150" i="2"/>
  <c r="AX150" i="2" s="1"/>
  <c r="AW152" i="2"/>
  <c r="AX152" i="2" s="1"/>
  <c r="AW154" i="2"/>
  <c r="AX154" i="2" s="1"/>
  <c r="AW156" i="2"/>
  <c r="AX156" i="2" s="1"/>
  <c r="AW158" i="2"/>
  <c r="AX158" i="2" s="1"/>
  <c r="AW160" i="2"/>
  <c r="AX160" i="2" s="1"/>
  <c r="AW162" i="2"/>
  <c r="AX162" i="2" s="1"/>
  <c r="AI162" i="2"/>
  <c r="AI160" i="2"/>
  <c r="AI158" i="2"/>
  <c r="AI156" i="2"/>
  <c r="AI154" i="2"/>
  <c r="AI152" i="2"/>
  <c r="AI150" i="2"/>
  <c r="AI148" i="2"/>
  <c r="AI146" i="2"/>
  <c r="AX180" i="2"/>
  <c r="AX169" i="2"/>
  <c r="AX334" i="2"/>
  <c r="AX330" i="2"/>
  <c r="AX326" i="2"/>
  <c r="AX335" i="2"/>
  <c r="AU335" i="2"/>
  <c r="AQ335" i="2"/>
  <c r="AM335" i="2"/>
  <c r="AI335" i="2"/>
  <c r="AE335" i="2"/>
  <c r="AX331" i="2"/>
  <c r="AU331" i="2"/>
  <c r="AQ331" i="2"/>
  <c r="AM331" i="2"/>
  <c r="AI331" i="2"/>
  <c r="AE331" i="2"/>
  <c r="AX327" i="2"/>
  <c r="AU327" i="2"/>
  <c r="AQ327" i="2"/>
  <c r="AM327" i="2"/>
  <c r="AI327" i="2"/>
  <c r="AE327" i="2"/>
  <c r="AX323" i="2"/>
  <c r="AU323" i="2"/>
  <c r="AQ323" i="2"/>
  <c r="AM323" i="2"/>
  <c r="AI323" i="2"/>
  <c r="AE323" i="2"/>
  <c r="AX181" i="2"/>
  <c r="AI181" i="2"/>
  <c r="AE181" i="2"/>
  <c r="AW170" i="2"/>
  <c r="AX170" i="2" s="1"/>
  <c r="AI170" i="2"/>
  <c r="AE170" i="2"/>
  <c r="AX338" i="2" l="1"/>
  <c r="AM338" i="2"/>
  <c r="AI338" i="2"/>
  <c r="AE338" i="2"/>
  <c r="AW270" i="2"/>
  <c r="AX270" i="2" s="1"/>
  <c r="AM270" i="2"/>
  <c r="AI270" i="2"/>
  <c r="AE270" i="2"/>
  <c r="AX202" i="2"/>
  <c r="AI202" i="2"/>
  <c r="AE202" i="2"/>
  <c r="AW191" i="2"/>
  <c r="AX191" i="2" s="1"/>
  <c r="AI191" i="2"/>
  <c r="AE191" i="2"/>
  <c r="AX298" i="2" l="1"/>
  <c r="AX294" i="2"/>
  <c r="AX291" i="2"/>
  <c r="AX289" i="2"/>
  <c r="AX199" i="2"/>
  <c r="AX197" i="2"/>
  <c r="AX195" i="2"/>
  <c r="AX193" i="2"/>
  <c r="AX187" i="2"/>
  <c r="AX184" i="2"/>
  <c r="AU334" i="2"/>
  <c r="AQ334" i="2"/>
  <c r="AM334" i="2"/>
  <c r="AI334" i="2"/>
  <c r="AE334" i="2"/>
  <c r="AU330" i="2"/>
  <c r="AQ330" i="2"/>
  <c r="AM330" i="2"/>
  <c r="AI330" i="2"/>
  <c r="AE330" i="2"/>
  <c r="AU326" i="2"/>
  <c r="AQ326" i="2"/>
  <c r="AM326" i="2"/>
  <c r="AI326" i="2"/>
  <c r="AE326" i="2"/>
  <c r="AX322" i="2"/>
  <c r="AU322" i="2"/>
  <c r="AQ322" i="2"/>
  <c r="AM322" i="2"/>
  <c r="AI322" i="2"/>
  <c r="AE322" i="2"/>
  <c r="AX201" i="2"/>
  <c r="AI201" i="2"/>
  <c r="AE201" i="2"/>
  <c r="AW299" i="2"/>
  <c r="AX299" i="2" s="1"/>
  <c r="AI299" i="2"/>
  <c r="AE299" i="2"/>
  <c r="AW295" i="2"/>
  <c r="AX295" i="2" s="1"/>
  <c r="AI295" i="2"/>
  <c r="AE295" i="2"/>
  <c r="AW292" i="2"/>
  <c r="AX292" i="2" s="1"/>
  <c r="AI292" i="2"/>
  <c r="AE292" i="2"/>
  <c r="AW290" i="2"/>
  <c r="AX290" i="2" s="1"/>
  <c r="AI290" i="2"/>
  <c r="AE290" i="2"/>
  <c r="AW200" i="2"/>
  <c r="AX200" i="2" s="1"/>
  <c r="AU200" i="2"/>
  <c r="AQ200" i="2"/>
  <c r="AM200" i="2"/>
  <c r="AI200" i="2"/>
  <c r="AE200" i="2"/>
  <c r="AW198" i="2"/>
  <c r="AX198" i="2" s="1"/>
  <c r="AU198" i="2"/>
  <c r="AQ198" i="2"/>
  <c r="AM198" i="2"/>
  <c r="AI198" i="2"/>
  <c r="AE198" i="2"/>
  <c r="AW196" i="2"/>
  <c r="AX196" i="2" s="1"/>
  <c r="AU196" i="2"/>
  <c r="AQ196" i="2"/>
  <c r="AM196" i="2"/>
  <c r="AI196" i="2"/>
  <c r="AE196" i="2"/>
  <c r="AW194" i="2"/>
  <c r="AX194" i="2" s="1"/>
  <c r="AU194" i="2"/>
  <c r="AQ194" i="2"/>
  <c r="AM194" i="2"/>
  <c r="AI194" i="2"/>
  <c r="AE194" i="2"/>
  <c r="AW188" i="2"/>
  <c r="AX188" i="2" s="1"/>
  <c r="AI188" i="2"/>
  <c r="AE188" i="2"/>
  <c r="AW185" i="2"/>
  <c r="AX185" i="2" s="1"/>
  <c r="AI185" i="2"/>
  <c r="AE185" i="2"/>
  <c r="AI180" i="2"/>
  <c r="AE180" i="2"/>
  <c r="AW175" i="2"/>
  <c r="AX175" i="2" s="1"/>
  <c r="AI175" i="2"/>
  <c r="AE175" i="2"/>
  <c r="AI169" i="2"/>
  <c r="AE169" i="2"/>
  <c r="AW212" i="2" l="1"/>
  <c r="AX212" i="2" l="1"/>
  <c r="AX297" i="2"/>
  <c r="AX293" i="2"/>
  <c r="AX288" i="2"/>
  <c r="AX278" i="2"/>
  <c r="AX189" i="2"/>
  <c r="AX186" i="2"/>
  <c r="AX183" i="2"/>
  <c r="AX178" i="2"/>
  <c r="AX173" i="2"/>
  <c r="AX167" i="2"/>
  <c r="AX141" i="2"/>
  <c r="AX138" i="2"/>
  <c r="AX135" i="2"/>
  <c r="AX132" i="2"/>
  <c r="AX129" i="2"/>
  <c r="AX126" i="2"/>
  <c r="AX123" i="2"/>
  <c r="AX120" i="2"/>
  <c r="AX115" i="2"/>
  <c r="AX112" i="2"/>
  <c r="AX109" i="2"/>
  <c r="AX106" i="2"/>
  <c r="AX103" i="2"/>
  <c r="AX100" i="2"/>
  <c r="AX97" i="2"/>
  <c r="AX94" i="2"/>
  <c r="AX91" i="2"/>
  <c r="AX88" i="2"/>
  <c r="AX85" i="2"/>
  <c r="AX82" i="2"/>
  <c r="AX79" i="2"/>
  <c r="AX76" i="2"/>
  <c r="AX73" i="2"/>
  <c r="AX70" i="2"/>
  <c r="AX67" i="2"/>
  <c r="AX64" i="2"/>
  <c r="AX61" i="2"/>
  <c r="AX58" i="2"/>
  <c r="AX55" i="2"/>
  <c r="AX52" i="2"/>
  <c r="AX49" i="2"/>
  <c r="AX46" i="2"/>
  <c r="AX43" i="2"/>
  <c r="AX40" i="2"/>
  <c r="AX36" i="2"/>
  <c r="AX32" i="2"/>
  <c r="AX28" i="2"/>
  <c r="AX320" i="2"/>
  <c r="AE320" i="2"/>
  <c r="AX319" i="2"/>
  <c r="AU319" i="2"/>
  <c r="AQ319" i="2"/>
  <c r="AM319" i="2"/>
  <c r="AI319" i="2"/>
  <c r="AE319" i="2"/>
  <c r="AX318" i="2"/>
  <c r="AU318" i="2"/>
  <c r="AQ318" i="2"/>
  <c r="AM318" i="2"/>
  <c r="AI318" i="2"/>
  <c r="AE318" i="2"/>
  <c r="AX317" i="2"/>
  <c r="AU317" i="2"/>
  <c r="AQ317" i="2"/>
  <c r="AM317" i="2"/>
  <c r="AI317" i="2"/>
  <c r="AE317" i="2"/>
  <c r="AX316" i="2"/>
  <c r="AU316" i="2"/>
  <c r="AQ316" i="2"/>
  <c r="AM316" i="2"/>
  <c r="AI316" i="2"/>
  <c r="AE316" i="2"/>
  <c r="AI289" i="2"/>
  <c r="AE289" i="2"/>
  <c r="AW279" i="2"/>
  <c r="AX279" i="2" s="1"/>
  <c r="AU279" i="2"/>
  <c r="AQ279" i="2"/>
  <c r="AM279" i="2"/>
  <c r="AI279" i="2"/>
  <c r="AE279" i="2"/>
  <c r="AU199" i="2"/>
  <c r="AQ199" i="2"/>
  <c r="AM199" i="2"/>
  <c r="AI199" i="2"/>
  <c r="AE199" i="2"/>
  <c r="AU197" i="2"/>
  <c r="AQ197" i="2"/>
  <c r="AM197" i="2"/>
  <c r="AI197" i="2"/>
  <c r="AE197" i="2"/>
  <c r="AU195" i="2"/>
  <c r="AQ195" i="2"/>
  <c r="AM195" i="2"/>
  <c r="AI195" i="2"/>
  <c r="AE195" i="2"/>
  <c r="AU193" i="2"/>
  <c r="AQ193" i="2"/>
  <c r="AM193" i="2"/>
  <c r="AI193" i="2"/>
  <c r="AE193" i="2"/>
  <c r="AW192" i="2"/>
  <c r="AX192" i="2" s="1"/>
  <c r="AM192" i="2"/>
  <c r="AI192" i="2"/>
  <c r="AE192" i="2"/>
  <c r="AX190" i="2"/>
  <c r="AI190" i="2"/>
  <c r="AE190" i="2"/>
  <c r="AI187" i="2"/>
  <c r="AE187" i="2"/>
  <c r="AI184" i="2"/>
  <c r="AE184" i="2"/>
  <c r="AX179" i="2"/>
  <c r="AI179" i="2"/>
  <c r="AE179" i="2"/>
  <c r="AX174" i="2"/>
  <c r="AI174" i="2"/>
  <c r="AE174" i="2"/>
  <c r="AI168" i="2"/>
  <c r="AE168" i="2"/>
  <c r="AV161" i="2"/>
  <c r="AL161" i="2"/>
  <c r="AH161" i="2"/>
  <c r="AI161" i="2" s="1"/>
  <c r="AV159" i="2"/>
  <c r="AL159" i="2"/>
  <c r="AH159" i="2"/>
  <c r="AI159" i="2" s="1"/>
  <c r="AV157" i="2"/>
  <c r="AL157" i="2"/>
  <c r="AM157" i="2" s="1"/>
  <c r="AH157" i="2"/>
  <c r="AI157" i="2" s="1"/>
  <c r="AV155" i="2"/>
  <c r="AL155" i="2"/>
  <c r="AM155" i="2" s="1"/>
  <c r="AH155" i="2"/>
  <c r="AI155" i="2" s="1"/>
  <c r="AV153" i="2"/>
  <c r="AL153" i="2"/>
  <c r="AM153" i="2" s="1"/>
  <c r="AH153" i="2"/>
  <c r="AI153" i="2" s="1"/>
  <c r="AV151" i="2"/>
  <c r="AL151" i="2"/>
  <c r="AM151" i="2" s="1"/>
  <c r="AH151" i="2"/>
  <c r="AV149" i="2"/>
  <c r="AL149" i="2"/>
  <c r="AH149" i="2"/>
  <c r="AI149" i="2" s="1"/>
  <c r="AV147" i="2"/>
  <c r="AL147" i="2"/>
  <c r="AH147" i="2"/>
  <c r="AI147" i="2" s="1"/>
  <c r="AV145" i="2"/>
  <c r="AL145" i="2"/>
  <c r="AM145" i="2" s="1"/>
  <c r="AH145" i="2"/>
  <c r="AI145" i="2" s="1"/>
  <c r="AW142" i="2"/>
  <c r="AX142" i="2" s="1"/>
  <c r="AV142" i="2"/>
  <c r="AW139" i="2"/>
  <c r="AX139" i="2" s="1"/>
  <c r="AV139" i="2"/>
  <c r="AW136" i="2"/>
  <c r="AX136" i="2" s="1"/>
  <c r="AV136" i="2"/>
  <c r="AW133" i="2"/>
  <c r="AX133" i="2" s="1"/>
  <c r="AV133" i="2"/>
  <c r="AW130" i="2"/>
  <c r="AX130" i="2" s="1"/>
  <c r="AV130" i="2"/>
  <c r="AW127" i="2"/>
  <c r="AX127" i="2" s="1"/>
  <c r="AV127" i="2"/>
  <c r="AW124" i="2"/>
  <c r="AX124" i="2" s="1"/>
  <c r="AV124" i="2"/>
  <c r="AW121" i="2"/>
  <c r="AX121" i="2" s="1"/>
  <c r="AV121" i="2"/>
  <c r="AW116" i="2"/>
  <c r="AX116" i="2" s="1"/>
  <c r="AV116" i="2"/>
  <c r="AW113" i="2"/>
  <c r="AX113" i="2" s="1"/>
  <c r="AV113" i="2"/>
  <c r="AW110" i="2"/>
  <c r="AX110" i="2" s="1"/>
  <c r="AV110" i="2"/>
  <c r="AW107" i="2"/>
  <c r="AX107" i="2" s="1"/>
  <c r="AV107" i="2"/>
  <c r="AW104" i="2"/>
  <c r="AX104" i="2" s="1"/>
  <c r="AV104" i="2"/>
  <c r="AW101" i="2"/>
  <c r="AX101" i="2" s="1"/>
  <c r="AV101" i="2"/>
  <c r="AW98" i="2"/>
  <c r="AX98" i="2" s="1"/>
  <c r="AV98" i="2"/>
  <c r="AW95" i="2"/>
  <c r="AX95" i="2" s="1"/>
  <c r="AV95" i="2"/>
  <c r="AW92" i="2"/>
  <c r="AX92" i="2" s="1"/>
  <c r="AV92" i="2"/>
  <c r="AW89" i="2"/>
  <c r="AX89" i="2" s="1"/>
  <c r="AV89" i="2"/>
  <c r="AW86" i="2"/>
  <c r="AX86" i="2" s="1"/>
  <c r="AV86" i="2"/>
  <c r="AW83" i="2"/>
  <c r="AX83" i="2" s="1"/>
  <c r="AV83" i="2"/>
  <c r="AW80" i="2"/>
  <c r="AX80" i="2" s="1"/>
  <c r="AV80" i="2"/>
  <c r="AW77" i="2"/>
  <c r="AX77" i="2" s="1"/>
  <c r="AV77" i="2"/>
  <c r="AW74" i="2"/>
  <c r="AX74" i="2" s="1"/>
  <c r="AV74" i="2"/>
  <c r="AW71" i="2"/>
  <c r="AX71" i="2" s="1"/>
  <c r="AV71" i="2"/>
  <c r="AW68" i="2"/>
  <c r="AX68" i="2" s="1"/>
  <c r="AV68" i="2"/>
  <c r="AW65" i="2"/>
  <c r="AX65" i="2" s="1"/>
  <c r="AV65" i="2"/>
  <c r="AW62" i="2"/>
  <c r="AX62" i="2" s="1"/>
  <c r="AV62" i="2"/>
  <c r="AW59" i="2"/>
  <c r="AX59" i="2" s="1"/>
  <c r="AV59" i="2"/>
  <c r="AW56" i="2"/>
  <c r="AX56" i="2" s="1"/>
  <c r="AV56" i="2"/>
  <c r="AW53" i="2"/>
  <c r="AX53" i="2" s="1"/>
  <c r="AV53" i="2"/>
  <c r="AW50" i="2"/>
  <c r="AX50" i="2" s="1"/>
  <c r="AV50" i="2"/>
  <c r="AW47" i="2"/>
  <c r="AX47" i="2" s="1"/>
  <c r="AV47" i="2"/>
  <c r="AW44" i="2"/>
  <c r="AX44" i="2" s="1"/>
  <c r="AV44" i="2"/>
  <c r="AW41" i="2"/>
  <c r="AX41" i="2" s="1"/>
  <c r="AV41" i="2"/>
  <c r="AW37" i="2"/>
  <c r="AX37" i="2" s="1"/>
  <c r="AV37" i="2"/>
  <c r="AW33" i="2"/>
  <c r="AX33" i="2" s="1"/>
  <c r="AV33" i="2"/>
  <c r="AW29" i="2"/>
  <c r="AV29" i="2"/>
  <c r="AX151" i="2" l="1"/>
  <c r="AX155" i="2"/>
  <c r="AX168" i="2"/>
  <c r="AX149" i="2"/>
  <c r="AX29" i="2"/>
  <c r="AX161" i="2"/>
  <c r="AX159" i="2"/>
  <c r="AX147" i="2"/>
  <c r="AX153" i="2"/>
  <c r="AM147" i="2"/>
  <c r="AI151" i="2"/>
  <c r="AM159" i="2"/>
  <c r="AX145" i="2"/>
  <c r="AM149" i="2"/>
  <c r="AX157" i="2"/>
  <c r="AM161" i="2"/>
  <c r="AW275" i="2" l="1"/>
  <c r="AM275" i="2"/>
  <c r="AI275" i="2"/>
  <c r="AE275" i="2"/>
  <c r="AX283" i="2"/>
  <c r="AI283" i="2"/>
  <c r="AE283" i="2"/>
  <c r="AV144" i="2"/>
  <c r="AT144" i="2"/>
  <c r="AP144" i="2"/>
  <c r="AQ144" i="2" s="1"/>
  <c r="AL144" i="2"/>
  <c r="AM144" i="2" s="1"/>
  <c r="AH144" i="2"/>
  <c r="AI144" i="2" s="1"/>
  <c r="AD144" i="2"/>
  <c r="AE144" i="2" s="1"/>
  <c r="AV143" i="2"/>
  <c r="AT143" i="2"/>
  <c r="AP143" i="2"/>
  <c r="AQ143" i="2" s="1"/>
  <c r="AL143" i="2"/>
  <c r="AM143" i="2" s="1"/>
  <c r="AH143" i="2"/>
  <c r="AI143" i="2" s="1"/>
  <c r="AD143" i="2"/>
  <c r="AE143" i="2" s="1"/>
  <c r="AX275" i="2" l="1"/>
  <c r="AW143" i="2"/>
  <c r="AX143" i="2" s="1"/>
  <c r="AX144" i="2"/>
  <c r="AU144" i="2"/>
  <c r="AU143" i="2"/>
  <c r="AW315" i="2" l="1"/>
  <c r="AX315" i="2" s="1"/>
  <c r="AM315" i="2"/>
  <c r="AI315" i="2"/>
  <c r="AE315" i="2"/>
  <c r="AW314" i="2"/>
  <c r="AX314" i="2" s="1"/>
  <c r="AM314" i="2"/>
  <c r="AI314" i="2"/>
  <c r="AE314" i="2"/>
  <c r="AW313" i="2"/>
  <c r="AX313" i="2" s="1"/>
  <c r="AM313" i="2"/>
  <c r="AI313" i="2"/>
  <c r="AE313" i="2"/>
  <c r="AW312" i="2"/>
  <c r="AX312" i="2" s="1"/>
  <c r="AM312" i="2"/>
  <c r="AI312" i="2"/>
  <c r="AE312" i="2"/>
  <c r="AW311" i="2"/>
  <c r="AX311" i="2" s="1"/>
  <c r="AM311" i="2"/>
  <c r="AI311" i="2"/>
  <c r="AE311" i="2"/>
  <c r="AW310" i="2"/>
  <c r="AX310" i="2" s="1"/>
  <c r="AM310" i="2"/>
  <c r="AI310" i="2"/>
  <c r="AE310" i="2"/>
  <c r="AW309" i="2"/>
  <c r="AX309" i="2" s="1"/>
  <c r="AM309" i="2"/>
  <c r="AI309" i="2"/>
  <c r="AE309" i="2"/>
  <c r="AW308" i="2"/>
  <c r="AX308" i="2" s="1"/>
  <c r="AM308" i="2"/>
  <c r="AI308" i="2"/>
  <c r="AE308" i="2"/>
  <c r="AW307" i="2"/>
  <c r="AX307" i="2" s="1"/>
  <c r="AM307" i="2"/>
  <c r="AI307" i="2"/>
  <c r="AE307" i="2"/>
  <c r="AW306" i="2"/>
  <c r="AX306" i="2" s="1"/>
  <c r="AM306" i="2"/>
  <c r="AI306" i="2"/>
  <c r="AE306" i="2"/>
  <c r="AW305" i="2"/>
  <c r="AX305" i="2" s="1"/>
  <c r="AM305" i="2"/>
  <c r="AI305" i="2"/>
  <c r="AE305" i="2"/>
  <c r="AW304" i="2"/>
  <c r="AX304" i="2" s="1"/>
  <c r="AM304" i="2"/>
  <c r="AI304" i="2"/>
  <c r="AE304" i="2"/>
  <c r="AW303" i="2"/>
  <c r="AX303" i="2" s="1"/>
  <c r="AM303" i="2"/>
  <c r="AI303" i="2"/>
  <c r="AE303" i="2"/>
  <c r="AW302" i="2"/>
  <c r="AX302" i="2" s="1"/>
  <c r="AM302" i="2"/>
  <c r="AI302" i="2"/>
  <c r="AE302" i="2"/>
  <c r="AW301" i="2"/>
  <c r="AX301" i="2" s="1"/>
  <c r="AM301" i="2"/>
  <c r="AI301" i="2"/>
  <c r="AE301" i="2"/>
  <c r="AW300" i="2"/>
  <c r="AX300" i="2" s="1"/>
  <c r="AM300" i="2"/>
  <c r="AI300" i="2"/>
  <c r="AE300" i="2"/>
  <c r="AX140" i="2" l="1"/>
  <c r="AX137" i="2"/>
  <c r="AX134" i="2"/>
  <c r="AX131" i="2"/>
  <c r="AX128" i="2"/>
  <c r="AX125" i="2"/>
  <c r="AX122" i="2"/>
  <c r="AX119" i="2"/>
  <c r="AX117" i="2"/>
  <c r="AX114" i="2"/>
  <c r="AX111" i="2"/>
  <c r="AX108" i="2"/>
  <c r="AX105" i="2"/>
  <c r="AX102" i="2"/>
  <c r="AX99" i="2"/>
  <c r="AX96" i="2"/>
  <c r="AX93" i="2"/>
  <c r="AX90" i="2"/>
  <c r="AX87" i="2"/>
  <c r="AX84" i="2"/>
  <c r="AX81" i="2"/>
  <c r="AX78" i="2"/>
  <c r="AX75" i="2"/>
  <c r="AX72" i="2"/>
  <c r="AX69" i="2"/>
  <c r="AX66" i="2"/>
  <c r="AX63" i="2"/>
  <c r="AX60" i="2"/>
  <c r="AX57" i="2"/>
  <c r="AX54" i="2"/>
  <c r="AX51" i="2"/>
  <c r="AX48" i="2"/>
  <c r="AX45" i="2"/>
  <c r="AX42" i="2"/>
  <c r="AX39" i="2"/>
  <c r="AX35" i="2"/>
  <c r="AX31" i="2"/>
  <c r="AX27" i="2"/>
  <c r="AV141" i="2"/>
  <c r="AH141" i="2"/>
  <c r="AI141" i="2" s="1"/>
  <c r="AD141" i="2"/>
  <c r="AV138" i="2"/>
  <c r="AH138" i="2"/>
  <c r="AI138" i="2" s="1"/>
  <c r="AD138" i="2"/>
  <c r="AE138" i="2" s="1"/>
  <c r="AV135" i="2"/>
  <c r="AH135" i="2"/>
  <c r="AI135" i="2" s="1"/>
  <c r="AD135" i="2"/>
  <c r="AE135" i="2" s="1"/>
  <c r="AV132" i="2"/>
  <c r="AH132" i="2"/>
  <c r="AI132" i="2" s="1"/>
  <c r="AD132" i="2"/>
  <c r="AE132" i="2" s="1"/>
  <c r="AV129" i="2"/>
  <c r="AH129" i="2"/>
  <c r="AI129" i="2" s="1"/>
  <c r="AD129" i="2"/>
  <c r="AE129" i="2" s="1"/>
  <c r="AV126" i="2"/>
  <c r="AH126" i="2"/>
  <c r="AI126" i="2" s="1"/>
  <c r="AD126" i="2"/>
  <c r="AE126" i="2" s="1"/>
  <c r="AV123" i="2"/>
  <c r="AH123" i="2"/>
  <c r="AI123" i="2" s="1"/>
  <c r="AD123" i="2"/>
  <c r="AE123" i="2" s="1"/>
  <c r="AV120" i="2"/>
  <c r="AH120" i="2"/>
  <c r="AI120" i="2" s="1"/>
  <c r="AD120" i="2"/>
  <c r="AE120" i="2" s="1"/>
  <c r="AV118" i="2"/>
  <c r="AH118" i="2"/>
  <c r="AI118" i="2" s="1"/>
  <c r="AD118" i="2"/>
  <c r="AE118" i="2" s="1"/>
  <c r="AV115" i="2"/>
  <c r="AH115" i="2"/>
  <c r="AI115" i="2" s="1"/>
  <c r="AD115" i="2"/>
  <c r="AE115" i="2" s="1"/>
  <c r="AV112" i="2"/>
  <c r="AH112" i="2"/>
  <c r="AI112" i="2" s="1"/>
  <c r="AD112" i="2"/>
  <c r="AE112" i="2" s="1"/>
  <c r="AV109" i="2"/>
  <c r="AH109" i="2"/>
  <c r="AI109" i="2" s="1"/>
  <c r="AD109" i="2"/>
  <c r="AE109" i="2" s="1"/>
  <c r="AV106" i="2"/>
  <c r="AH106" i="2"/>
  <c r="AI106" i="2" s="1"/>
  <c r="AD106" i="2"/>
  <c r="AE106" i="2" s="1"/>
  <c r="AV103" i="2"/>
  <c r="AH103" i="2"/>
  <c r="AI103" i="2" s="1"/>
  <c r="AD103" i="2"/>
  <c r="AE103" i="2" s="1"/>
  <c r="AV100" i="2"/>
  <c r="AH100" i="2"/>
  <c r="AI100" i="2" s="1"/>
  <c r="AD100" i="2"/>
  <c r="AE100" i="2" s="1"/>
  <c r="AV97" i="2"/>
  <c r="AH97" i="2"/>
  <c r="AI97" i="2" s="1"/>
  <c r="AD97" i="2"/>
  <c r="AE97" i="2" s="1"/>
  <c r="AV94" i="2"/>
  <c r="AH94" i="2"/>
  <c r="AI94" i="2" s="1"/>
  <c r="AD94" i="2"/>
  <c r="AE94" i="2" s="1"/>
  <c r="AV91" i="2"/>
  <c r="AH91" i="2"/>
  <c r="AI91" i="2" s="1"/>
  <c r="AD91" i="2"/>
  <c r="AE91" i="2" s="1"/>
  <c r="AV88" i="2"/>
  <c r="AH88" i="2"/>
  <c r="AI88" i="2" s="1"/>
  <c r="AD88" i="2"/>
  <c r="AE88" i="2" s="1"/>
  <c r="AV85" i="2"/>
  <c r="AH85" i="2"/>
  <c r="AI85" i="2" s="1"/>
  <c r="AD85" i="2"/>
  <c r="AE85" i="2" s="1"/>
  <c r="AV82" i="2"/>
  <c r="AH82" i="2"/>
  <c r="AI82" i="2" s="1"/>
  <c r="AD82" i="2"/>
  <c r="AE82" i="2" s="1"/>
  <c r="AV79" i="2"/>
  <c r="AH79" i="2"/>
  <c r="AI79" i="2" s="1"/>
  <c r="AD79" i="2"/>
  <c r="AE79" i="2" s="1"/>
  <c r="AV76" i="2"/>
  <c r="AH76" i="2"/>
  <c r="AI76" i="2" s="1"/>
  <c r="AD76" i="2"/>
  <c r="AE76" i="2" s="1"/>
  <c r="AV73" i="2"/>
  <c r="AH73" i="2"/>
  <c r="AI73" i="2" s="1"/>
  <c r="AD73" i="2"/>
  <c r="AE73" i="2" s="1"/>
  <c r="AV70" i="2"/>
  <c r="AH70" i="2"/>
  <c r="AD70" i="2"/>
  <c r="AE70" i="2" s="1"/>
  <c r="AV67" i="2"/>
  <c r="AH67" i="2"/>
  <c r="AI67" i="2" s="1"/>
  <c r="AD67" i="2"/>
  <c r="AV64" i="2"/>
  <c r="AH64" i="2"/>
  <c r="AI64" i="2" s="1"/>
  <c r="AD64" i="2"/>
  <c r="AE64" i="2" s="1"/>
  <c r="AV61" i="2"/>
  <c r="AH61" i="2"/>
  <c r="AI61" i="2" s="1"/>
  <c r="AD61" i="2"/>
  <c r="AE61" i="2" s="1"/>
  <c r="AV58" i="2"/>
  <c r="AH58" i="2"/>
  <c r="AI58" i="2" s="1"/>
  <c r="AD58" i="2"/>
  <c r="AE58" i="2" s="1"/>
  <c r="AV55" i="2"/>
  <c r="AH55" i="2"/>
  <c r="AI55" i="2" s="1"/>
  <c r="AD55" i="2"/>
  <c r="AE55" i="2" s="1"/>
  <c r="AV52" i="2"/>
  <c r="AH52" i="2"/>
  <c r="AI52" i="2" s="1"/>
  <c r="AD52" i="2"/>
  <c r="AV49" i="2"/>
  <c r="AH49" i="2"/>
  <c r="AI49" i="2" s="1"/>
  <c r="AD49" i="2"/>
  <c r="AV46" i="2"/>
  <c r="AH46" i="2"/>
  <c r="AI46" i="2" s="1"/>
  <c r="AD46" i="2"/>
  <c r="AE46" i="2" s="1"/>
  <c r="AV43" i="2"/>
  <c r="AH43" i="2"/>
  <c r="AI43" i="2" s="1"/>
  <c r="AD43" i="2"/>
  <c r="AE43" i="2" s="1"/>
  <c r="AV40" i="2"/>
  <c r="AH40" i="2"/>
  <c r="AI40" i="2" s="1"/>
  <c r="AD40" i="2"/>
  <c r="AV36" i="2"/>
  <c r="AH36" i="2"/>
  <c r="AI36" i="2" s="1"/>
  <c r="AD36" i="2"/>
  <c r="AV32" i="2"/>
  <c r="AH32" i="2"/>
  <c r="AI32" i="2" s="1"/>
  <c r="AD32" i="2"/>
  <c r="AE32" i="2" s="1"/>
  <c r="AV28" i="2"/>
  <c r="AH28" i="2"/>
  <c r="AI28" i="2" s="1"/>
  <c r="AD28" i="2"/>
  <c r="AE28" i="2" s="1"/>
  <c r="AX277" i="2"/>
  <c r="AX273" i="2"/>
  <c r="AX259" i="2"/>
  <c r="AX256" i="2"/>
  <c r="AX253" i="2"/>
  <c r="AX250" i="2"/>
  <c r="AX247" i="2"/>
  <c r="AX244" i="2"/>
  <c r="AX241" i="2"/>
  <c r="AX238" i="2"/>
  <c r="AX235" i="2"/>
  <c r="AX245" i="2"/>
  <c r="AM245" i="2"/>
  <c r="AI245" i="2"/>
  <c r="AE245" i="2"/>
  <c r="AX242" i="2"/>
  <c r="AM242" i="2"/>
  <c r="AI242" i="2"/>
  <c r="AE242" i="2"/>
  <c r="AX239" i="2"/>
  <c r="AM239" i="2"/>
  <c r="AI239" i="2"/>
  <c r="AE239" i="2"/>
  <c r="AX236" i="2"/>
  <c r="AM236" i="2"/>
  <c r="AI236" i="2"/>
  <c r="AE236" i="2"/>
  <c r="AX274" i="2"/>
  <c r="AM274" i="2"/>
  <c r="AI274" i="2"/>
  <c r="AE274" i="2"/>
  <c r="AX260" i="2"/>
  <c r="AM260" i="2"/>
  <c r="AI260" i="2"/>
  <c r="AE260" i="2"/>
  <c r="AW257" i="2"/>
  <c r="AX257" i="2" s="1"/>
  <c r="AM257" i="2"/>
  <c r="AI257" i="2"/>
  <c r="AE257" i="2"/>
  <c r="AW254" i="2"/>
  <c r="AX254" i="2" s="1"/>
  <c r="AM254" i="2"/>
  <c r="AI254" i="2"/>
  <c r="AE254" i="2"/>
  <c r="AW251" i="2"/>
  <c r="AX251" i="2" s="1"/>
  <c r="AM251" i="2"/>
  <c r="AI251" i="2"/>
  <c r="AE251" i="2"/>
  <c r="AW248" i="2"/>
  <c r="AX248" i="2" s="1"/>
  <c r="AM248" i="2"/>
  <c r="AI248" i="2"/>
  <c r="AE248" i="2"/>
  <c r="AU278" i="2"/>
  <c r="AQ278" i="2"/>
  <c r="AM278" i="2"/>
  <c r="AI278" i="2"/>
  <c r="AE278" i="2"/>
  <c r="AU297" i="2"/>
  <c r="AQ297" i="2"/>
  <c r="AM297" i="2"/>
  <c r="AI297" i="2"/>
  <c r="AE297" i="2"/>
  <c r="AW296" i="2"/>
  <c r="AX296" i="2" s="1"/>
  <c r="AU296" i="2"/>
  <c r="AQ296" i="2"/>
  <c r="AM296" i="2"/>
  <c r="AI296" i="2"/>
  <c r="AE296" i="2"/>
  <c r="AU293" i="2"/>
  <c r="AQ293" i="2"/>
  <c r="AM293" i="2"/>
  <c r="AI293" i="2"/>
  <c r="AE293" i="2"/>
  <c r="AU291" i="2"/>
  <c r="AQ291" i="2"/>
  <c r="AM291" i="2"/>
  <c r="AI291" i="2"/>
  <c r="AE291" i="2"/>
  <c r="AU288" i="2"/>
  <c r="AQ288" i="2"/>
  <c r="AM288" i="2"/>
  <c r="AI288" i="2"/>
  <c r="AE288" i="2"/>
  <c r="AW287" i="2"/>
  <c r="AX287" i="2" s="1"/>
  <c r="AU287" i="2"/>
  <c r="AQ287" i="2"/>
  <c r="AM287" i="2"/>
  <c r="AI287" i="2"/>
  <c r="AE287" i="2"/>
  <c r="AX172" i="2"/>
  <c r="AX166" i="2"/>
  <c r="AU173" i="2"/>
  <c r="AQ173" i="2"/>
  <c r="AI173" i="2"/>
  <c r="AE173" i="2"/>
  <c r="AU167" i="2"/>
  <c r="AQ167" i="2"/>
  <c r="AM167" i="2"/>
  <c r="AI167" i="2"/>
  <c r="AE167" i="2"/>
  <c r="AI189" i="2"/>
  <c r="AE189" i="2"/>
  <c r="AI186" i="2"/>
  <c r="AE186" i="2"/>
  <c r="AI183" i="2"/>
  <c r="AE183" i="2"/>
  <c r="AI178" i="2"/>
  <c r="AE178" i="2"/>
  <c r="AE40" i="2" l="1"/>
  <c r="AE49" i="2"/>
  <c r="AE36" i="2"/>
  <c r="AW118" i="2"/>
  <c r="AW163" i="2" s="1"/>
  <c r="AE52" i="2"/>
  <c r="AE141" i="2"/>
  <c r="AI70" i="2"/>
  <c r="AE67" i="2"/>
  <c r="AX118" i="2" l="1"/>
  <c r="AX286" i="2"/>
  <c r="AV286" i="2"/>
  <c r="AM286" i="2"/>
  <c r="AI286" i="2"/>
  <c r="AE286" i="2"/>
  <c r="AV140" i="2" l="1"/>
  <c r="AH140" i="2"/>
  <c r="AI140" i="2" s="1"/>
  <c r="AD140" i="2"/>
  <c r="AE140" i="2" s="1"/>
  <c r="AV137" i="2"/>
  <c r="AH137" i="2"/>
  <c r="AI137" i="2" s="1"/>
  <c r="AD137" i="2"/>
  <c r="AE137" i="2" s="1"/>
  <c r="AV134" i="2"/>
  <c r="AH134" i="2"/>
  <c r="AI134" i="2" s="1"/>
  <c r="AD134" i="2"/>
  <c r="AE134" i="2" s="1"/>
  <c r="AV131" i="2"/>
  <c r="AH131" i="2"/>
  <c r="AI131" i="2" s="1"/>
  <c r="AD131" i="2"/>
  <c r="AV128" i="2"/>
  <c r="AH128" i="2"/>
  <c r="AI128" i="2" s="1"/>
  <c r="AD128" i="2"/>
  <c r="AV125" i="2"/>
  <c r="AH125" i="2"/>
  <c r="AD125" i="2"/>
  <c r="AE125" i="2" s="1"/>
  <c r="AV122" i="2"/>
  <c r="AH122" i="2"/>
  <c r="AI122" i="2" s="1"/>
  <c r="AD122" i="2"/>
  <c r="AE122" i="2" s="1"/>
  <c r="AV119" i="2"/>
  <c r="AH119" i="2"/>
  <c r="AI119" i="2" s="1"/>
  <c r="AD119" i="2"/>
  <c r="AE119" i="2" s="1"/>
  <c r="AV117" i="2"/>
  <c r="AH117" i="2"/>
  <c r="AI117" i="2" s="1"/>
  <c r="AD117" i="2"/>
  <c r="AE117" i="2" s="1"/>
  <c r="AV114" i="2"/>
  <c r="AH114" i="2"/>
  <c r="AI114" i="2" s="1"/>
  <c r="AD114" i="2"/>
  <c r="AV111" i="2"/>
  <c r="AH111" i="2"/>
  <c r="AI111" i="2" s="1"/>
  <c r="AD111" i="2"/>
  <c r="AV108" i="2"/>
  <c r="AH108" i="2"/>
  <c r="AD108" i="2"/>
  <c r="AE108" i="2" s="1"/>
  <c r="AV105" i="2"/>
  <c r="AH105" i="2"/>
  <c r="AI105" i="2" s="1"/>
  <c r="AD105" i="2"/>
  <c r="AE105" i="2" s="1"/>
  <c r="AV102" i="2"/>
  <c r="AH102" i="2"/>
  <c r="AI102" i="2" s="1"/>
  <c r="AD102" i="2"/>
  <c r="AE102" i="2" s="1"/>
  <c r="AV99" i="2"/>
  <c r="AH99" i="2"/>
  <c r="AI99" i="2" s="1"/>
  <c r="AD99" i="2"/>
  <c r="AE99" i="2" s="1"/>
  <c r="AV96" i="2"/>
  <c r="AH96" i="2"/>
  <c r="AI96" i="2" s="1"/>
  <c r="AD96" i="2"/>
  <c r="AV93" i="2"/>
  <c r="AH93" i="2"/>
  <c r="AI93" i="2" s="1"/>
  <c r="AD93" i="2"/>
  <c r="AE93" i="2" s="1"/>
  <c r="AV90" i="2"/>
  <c r="AH90" i="2"/>
  <c r="AI90" i="2" s="1"/>
  <c r="AD90" i="2"/>
  <c r="AE90" i="2" s="1"/>
  <c r="AV87" i="2"/>
  <c r="AH87" i="2"/>
  <c r="AI87" i="2" s="1"/>
  <c r="AD87" i="2"/>
  <c r="AE87" i="2" s="1"/>
  <c r="AV84" i="2"/>
  <c r="AH84" i="2"/>
  <c r="AI84" i="2" s="1"/>
  <c r="AD84" i="2"/>
  <c r="AE84" i="2" s="1"/>
  <c r="AV81" i="2"/>
  <c r="AH81" i="2"/>
  <c r="AI81" i="2" s="1"/>
  <c r="AD81" i="2"/>
  <c r="AE81" i="2" s="1"/>
  <c r="AV78" i="2"/>
  <c r="AH78" i="2"/>
  <c r="AI78" i="2" s="1"/>
  <c r="AD78" i="2"/>
  <c r="AV75" i="2"/>
  <c r="AH75" i="2"/>
  <c r="AI75" i="2" s="1"/>
  <c r="AD75" i="2"/>
  <c r="AE75" i="2" s="1"/>
  <c r="AV72" i="2"/>
  <c r="AH72" i="2"/>
  <c r="AI72" i="2" s="1"/>
  <c r="AD72" i="2"/>
  <c r="AE72" i="2" s="1"/>
  <c r="AV69" i="2"/>
  <c r="AH69" i="2"/>
  <c r="AI69" i="2" s="1"/>
  <c r="AD69" i="2"/>
  <c r="AE69" i="2" s="1"/>
  <c r="AV66" i="2"/>
  <c r="AH66" i="2"/>
  <c r="AI66" i="2" s="1"/>
  <c r="AD66" i="2"/>
  <c r="AE66" i="2" s="1"/>
  <c r="AV63" i="2"/>
  <c r="AH63" i="2"/>
  <c r="AI63" i="2" s="1"/>
  <c r="AD63" i="2"/>
  <c r="AE63" i="2" s="1"/>
  <c r="AV60" i="2"/>
  <c r="AH60" i="2"/>
  <c r="AI60" i="2" s="1"/>
  <c r="AD60" i="2"/>
  <c r="AV57" i="2"/>
  <c r="AH57" i="2"/>
  <c r="AI57" i="2" s="1"/>
  <c r="AD57" i="2"/>
  <c r="AE57" i="2" s="1"/>
  <c r="AV54" i="2"/>
  <c r="AH54" i="2"/>
  <c r="AD54" i="2"/>
  <c r="AE54" i="2" s="1"/>
  <c r="AV51" i="2"/>
  <c r="AH51" i="2"/>
  <c r="AI51" i="2" s="1"/>
  <c r="AD51" i="2"/>
  <c r="AE51" i="2" s="1"/>
  <c r="AV48" i="2"/>
  <c r="AH48" i="2"/>
  <c r="AI48" i="2" s="1"/>
  <c r="AD48" i="2"/>
  <c r="AE48" i="2" s="1"/>
  <c r="AV45" i="2"/>
  <c r="AH45" i="2"/>
  <c r="AI45" i="2" s="1"/>
  <c r="AD45" i="2"/>
  <c r="AE45" i="2" s="1"/>
  <c r="AV42" i="2"/>
  <c r="AH42" i="2"/>
  <c r="AI42" i="2" s="1"/>
  <c r="AD42" i="2"/>
  <c r="AT285" i="2"/>
  <c r="AU285" i="2" s="1"/>
  <c r="AP285" i="2"/>
  <c r="AQ285" i="2" s="1"/>
  <c r="AL285" i="2"/>
  <c r="AM285" i="2" s="1"/>
  <c r="AH285" i="2"/>
  <c r="AD285" i="2"/>
  <c r="AX38" i="2"/>
  <c r="AX34" i="2"/>
  <c r="AX30" i="2"/>
  <c r="AX26" i="2"/>
  <c r="AV39" i="2"/>
  <c r="AV35" i="2"/>
  <c r="AV31" i="2"/>
  <c r="AV27" i="2"/>
  <c r="AX258" i="2"/>
  <c r="AX255" i="2"/>
  <c r="AX252" i="2"/>
  <c r="AX249" i="2"/>
  <c r="AX246" i="2"/>
  <c r="AX243" i="2"/>
  <c r="AX240" i="2"/>
  <c r="AX237" i="2"/>
  <c r="AM259" i="2"/>
  <c r="AI259" i="2"/>
  <c r="AE259" i="2"/>
  <c r="AM256" i="2"/>
  <c r="AI256" i="2"/>
  <c r="AE256" i="2"/>
  <c r="AM253" i="2"/>
  <c r="AI253" i="2"/>
  <c r="AE253" i="2"/>
  <c r="AM250" i="2"/>
  <c r="AI250" i="2"/>
  <c r="AE250" i="2"/>
  <c r="AM247" i="2"/>
  <c r="AI247" i="2"/>
  <c r="AE247" i="2"/>
  <c r="AM244" i="2"/>
  <c r="AI244" i="2"/>
  <c r="AE244" i="2"/>
  <c r="AM241" i="2"/>
  <c r="AI241" i="2"/>
  <c r="AE241" i="2"/>
  <c r="AM238" i="2"/>
  <c r="AI238" i="2"/>
  <c r="AE238" i="2"/>
  <c r="AM235" i="2"/>
  <c r="AI235" i="2"/>
  <c r="AE235" i="2"/>
  <c r="AX272" i="2"/>
  <c r="AX281" i="2"/>
  <c r="AE285" i="2" l="1"/>
  <c r="AW285" i="2"/>
  <c r="AX285" i="2" s="1"/>
  <c r="AX163" i="2"/>
  <c r="AE111" i="2"/>
  <c r="AE128" i="2"/>
  <c r="AE42" i="2"/>
  <c r="AI54" i="2"/>
  <c r="AE60" i="2"/>
  <c r="AI108" i="2"/>
  <c r="AE114" i="2"/>
  <c r="AI125" i="2"/>
  <c r="AE131" i="2"/>
  <c r="AE78" i="2"/>
  <c r="AE96" i="2"/>
  <c r="AI285" i="2"/>
  <c r="AX282" i="2" l="1"/>
  <c r="AW276" i="2"/>
  <c r="AW361" i="2" s="1"/>
  <c r="AW268" i="2"/>
  <c r="AW267" i="2"/>
  <c r="AW213" i="2"/>
  <c r="AW177" i="2"/>
  <c r="AW210" i="2" s="1"/>
  <c r="AX171" i="2"/>
  <c r="AX165" i="2"/>
  <c r="AV30" i="2"/>
  <c r="AV34" i="2"/>
  <c r="AV38" i="2"/>
  <c r="AV26" i="2"/>
  <c r="AI282" i="2"/>
  <c r="AE282" i="2"/>
  <c r="AM272" i="2"/>
  <c r="AI272" i="2"/>
  <c r="AE272" i="2"/>
  <c r="AU172" i="2"/>
  <c r="AQ172" i="2"/>
  <c r="AM172" i="2"/>
  <c r="AI172" i="2"/>
  <c r="AE172" i="2"/>
  <c r="AU166" i="2"/>
  <c r="AQ166" i="2"/>
  <c r="AM166" i="2"/>
  <c r="AI166" i="2"/>
  <c r="AE166" i="2"/>
  <c r="AW362" i="2" l="1"/>
  <c r="AX177" i="2"/>
  <c r="AX176" i="2"/>
  <c r="AX262" i="2"/>
  <c r="AX263" i="2"/>
  <c r="AX265" i="2"/>
  <c r="AX267" i="2"/>
  <c r="AX268" i="2"/>
  <c r="AX269" i="2"/>
  <c r="AX271" i="2"/>
  <c r="AX276" i="2"/>
  <c r="AX280" i="2"/>
  <c r="AX264" i="2"/>
  <c r="AX210" i="2" l="1"/>
  <c r="AT281" i="2"/>
  <c r="AP281" i="2"/>
  <c r="AQ281" i="2" s="1"/>
  <c r="AL281" i="2"/>
  <c r="AM281" i="2" s="1"/>
  <c r="AH281" i="2"/>
  <c r="AI281" i="2" s="1"/>
  <c r="AD281" i="2"/>
  <c r="AU277" i="2"/>
  <c r="AQ277" i="2"/>
  <c r="AM277" i="2"/>
  <c r="AI277" i="2"/>
  <c r="AE277" i="2"/>
  <c r="AM273" i="2"/>
  <c r="AI273" i="2"/>
  <c r="AE273" i="2"/>
  <c r="AX234" i="2"/>
  <c r="AX232" i="2"/>
  <c r="AX229" i="2"/>
  <c r="AX227" i="2"/>
  <c r="AX225" i="2"/>
  <c r="AX223" i="2"/>
  <c r="AX222" i="2"/>
  <c r="AX218" i="2"/>
  <c r="AX216" i="2"/>
  <c r="AX214" i="2"/>
  <c r="AX213" i="2"/>
  <c r="AI176" i="2"/>
  <c r="AE176" i="2"/>
  <c r="AX361" i="2" l="1"/>
  <c r="AX362" i="2" s="1"/>
  <c r="AE281" i="2"/>
  <c r="AU281" i="2"/>
</calcChain>
</file>

<file path=xl/sharedStrings.xml><?xml version="1.0" encoding="utf-8"?>
<sst xmlns="http://schemas.openxmlformats.org/spreadsheetml/2006/main" count="6736" uniqueCount="963">
  <si>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</si>
  <si>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</si>
  <si>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</si>
  <si>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</si>
  <si>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</si>
  <si>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</si>
  <si>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</si>
  <si>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</si>
  <si>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</si>
  <si>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</si>
  <si>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</si>
  <si>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</si>
  <si>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</si>
  <si>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</si>
  <si>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</si>
  <si>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</si>
  <si>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</si>
  <si>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</si>
  <si>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</si>
  <si>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</si>
  <si>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</si>
  <si>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</si>
  <si>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</si>
  <si>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</si>
  <si>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</si>
  <si>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</si>
  <si>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</si>
  <si>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</si>
  <si>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</si>
  <si>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</si>
  <si>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</si>
  <si>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</si>
  <si>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</si>
  <si>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</si>
  <si>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</si>
  <si>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</si>
  <si>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</si>
  <si>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</si>
  <si>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</si>
  <si>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</si>
  <si>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</si>
  <si>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</si>
  <si>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</si>
  <si>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</si>
  <si>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</si>
  <si>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</si>
  <si>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</si>
  <si>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</si>
  <si>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</si>
  <si>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</si>
  <si>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</si>
  <si>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</si>
  <si>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</si>
  <si>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</si>
  <si>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</si>
  <si>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</si>
  <si>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</si>
  <si>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</si>
  <si>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</si>
  <si>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</si>
  <si>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</si>
  <si>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</si>
  <si>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</si>
  <si>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</si>
  <si>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</si>
  <si>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</si>
  <si>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</si>
  <si>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</si>
  <si>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</si>
  <si>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</si>
  <si>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</si>
  <si>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</si>
  <si>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</si>
  <si>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</si>
  <si>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</si>
  <si>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</si>
  <si>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</si>
  <si>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</si>
  <si>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</si>
  <si>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</si>
  <si>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</si>
  <si>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</si>
  <si>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</si>
  <si>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</si>
  <si>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</si>
  <si>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</si>
  <si>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</si>
  <si>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</si>
  <si>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</si>
  <si>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</si>
  <si>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</si>
  <si>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</si>
  <si>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</si>
  <si>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</si>
  <si>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</si>
  <si>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</si>
  <si>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</si>
  <si>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</si>
  <si>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</si>
  <si>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</si>
  <si>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</si>
  <si>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</si>
  <si>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</si>
  <si>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</si>
  <si>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</si>
  <si>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</si>
  <si>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</si>
  <si>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</si>
  <si>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</si>
  <si>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</si>
  <si>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</si>
  <si>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</si>
  <si>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</si>
  <si>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</si>
  <si>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</si>
  <si>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</si>
  <si>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</si>
  <si>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</si>
  <si>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</si>
  <si>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</si>
  <si>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</si>
  <si>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</si>
  <si>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</si>
  <si>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</si>
  <si>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</si>
  <si>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</si>
  <si>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</si>
  <si>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</si>
  <si>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</si>
  <si>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</si>
  <si>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</si>
  <si>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</si>
  <si>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</si>
  <si>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</si>
  <si>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</si>
  <si>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</si>
  <si>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</si>
  <si>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</si>
  <si>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</si>
  <si>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</si>
  <si>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</si>
  <si>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</si>
  <si>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</si>
  <si>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</si>
  <si>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</si>
  <si>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</si>
  <si>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</si>
  <si>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</si>
  <si>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</si>
  <si>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</si>
  <si>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</si>
  <si>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</si>
  <si>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</si>
  <si>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</si>
  <si>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</si>
  <si>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</si>
  <si>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</si>
  <si>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</si>
  <si>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</si>
  <si>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</si>
  <si>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</si>
  <si>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</si>
  <si>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</si>
  <si>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</si>
  <si>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</si>
  <si>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</si>
  <si>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</si>
  <si>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</si>
  <si>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</si>
  <si>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</si>
  <si>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</si>
  <si>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</si>
  <si>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</si>
  <si>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</si>
  <si>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</si>
  <si>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</si>
  <si>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</si>
  <si>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</si>
  <si>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</si>
  <si>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</si>
  <si>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</si>
  <si>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</si>
  <si>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</si>
  <si>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</si>
  <si>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</si>
  <si>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</si>
  <si>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</si>
  <si>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</si>
  <si>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</si>
  <si>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</si>
  <si>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</si>
  <si>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</si>
  <si>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</si>
  <si>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</si>
  <si>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</si>
  <si>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</si>
  <si>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</si>
  <si>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</si>
  <si>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</si>
  <si>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</si>
  <si>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</si>
  <si>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</si>
  <si>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</si>
  <si>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</si>
  <si>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</si>
  <si>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</si>
  <si>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</si>
  <si>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</si>
  <si>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</si>
  <si>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</si>
  <si>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</si>
  <si>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</si>
  <si>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</si>
  <si>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</si>
  <si>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</si>
  <si>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</si>
  <si>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</si>
  <si>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</si>
  <si>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</si>
  <si>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</si>
  <si>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</si>
  <si>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</si>
  <si>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</si>
  <si>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</si>
  <si>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</si>
  <si>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</si>
  <si>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</si>
  <si>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</si>
  <si>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</si>
  <si>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</si>
  <si>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</si>
  <si>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</si>
  <si>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</si>
  <si>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</si>
  <si>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</si>
  <si>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</si>
  <si>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</si>
  <si>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</si>
  <si>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</si>
  <si>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</si>
  <si>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</si>
  <si>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</si>
  <si>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</si>
  <si>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</si>
  <si>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</si>
  <si>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</si>
  <si>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</si>
  <si>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</si>
  <si>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</si>
  <si>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</si>
  <si>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</si>
  <si>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</si>
  <si>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</si>
  <si>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</si>
  <si>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</si>
  <si>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</si>
  <si>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</si>
  <si>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</si>
  <si>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</si>
  <si>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</si>
  <si>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</si>
  <si>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</si>
  <si>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</si>
  <si>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</si>
  <si>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</si>
  <si>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</si>
  <si>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</si>
  <si>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</si>
  <si>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</si>
  <si>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</si>
  <si>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</si>
  <si>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</si>
  <si>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</si>
  <si>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</si>
  <si>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</si>
  <si>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</si>
  <si>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</si>
  <si>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</si>
  <si>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</si>
  <si>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</si>
  <si>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</si>
  <si>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</si>
  <si>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</si>
  <si>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</si>
  <si>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</si>
  <si>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</si>
  <si>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</si>
  <si>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</si>
  <si>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</si>
  <si>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</si>
  <si>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</si>
  <si>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</si>
  <si>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</si>
  <si>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</si>
  <si>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</si>
  <si>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</si>
  <si>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</si>
  <si>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</si>
  <si>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</si>
  <si>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</si>
  <si>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</si>
  <si>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</si>
  <si>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</si>
  <si>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</si>
  <si>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</si>
  <si>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</si>
  <si>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</si>
  <si>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</si>
  <si>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</si>
  <si>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</si>
  <si>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</si>
  <si>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</si>
  <si>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</si>
  <si>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</si>
  <si>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</si>
  <si>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</si>
  <si>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</si>
  <si>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</si>
  <si>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</si>
  <si>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</si>
  <si>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</si>
  <si>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</si>
  <si>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</si>
  <si>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</si>
  <si>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</si>
  <si>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</si>
  <si>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</si>
  <si>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</si>
  <si>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</si>
  <si>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</si>
  <si>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</si>
  <si>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</si>
  <si>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</si>
  <si>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</si>
  <si>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</si>
  <si>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</si>
  <si>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</si>
  <si>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</si>
  <si>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</si>
  <si>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</si>
  <si>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</si>
  <si>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</si>
  <si>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</si>
  <si>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</si>
  <si>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</si>
  <si>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</si>
  <si>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</si>
  <si>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</si>
  <si>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</si>
  <si>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</si>
  <si>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</si>
  <si>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</si>
  <si>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</si>
  <si>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</si>
  <si>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</si>
  <si>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</si>
  <si>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</si>
  <si>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</si>
  <si>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</si>
  <si>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</si>
  <si>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</si>
  <si>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</si>
  <si>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</si>
  <si>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</si>
  <si>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</si>
  <si>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</si>
  <si>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</si>
  <si>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</si>
  <si>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</si>
  <si>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</si>
  <si>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</si>
  <si>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</si>
  <si>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</si>
  <si>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</si>
  <si>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</si>
  <si>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</si>
  <si>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</si>
  <si>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</si>
  <si>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</si>
  <si>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</si>
  <si>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</si>
  <si>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</si>
  <si>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</si>
  <si>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</si>
  <si>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</si>
  <si>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</si>
  <si>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</si>
  <si>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</si>
  <si>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</si>
  <si>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</si>
  <si>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</si>
  <si>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</si>
  <si>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</si>
  <si>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</si>
  <si>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</si>
  <si>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</si>
  <si>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</si>
  <si>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</si>
  <si>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</si>
  <si>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</si>
  <si>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</si>
  <si>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</si>
  <si>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</si>
  <si>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</si>
  <si>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</si>
  <si>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</si>
  <si>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</si>
  <si>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</si>
  <si>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</si>
  <si>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</si>
  <si>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</si>
  <si>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</si>
  <si>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</si>
  <si>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</si>
  <si>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</si>
  <si>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</si>
  <si>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</si>
  <si>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</si>
  <si>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</si>
  <si>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</si>
  <si>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</si>
  <si>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</si>
  <si>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</si>
  <si>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</si>
  <si>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</si>
  <si>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</si>
  <si>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</si>
  <si>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</si>
  <si>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</si>
  <si>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</si>
  <si>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</si>
  <si>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</si>
  <si>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</si>
  <si>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</si>
  <si>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</si>
  <si>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</si>
  <si>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</si>
  <si>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</si>
  <si>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</si>
  <si>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</si>
  <si>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</si>
  <si>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</si>
  <si>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</si>
  <si>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</si>
  <si>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</si>
  <si>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</si>
  <si>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</si>
  <si>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</si>
  <si>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</si>
  <si>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</si>
  <si>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</si>
  <si>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</si>
  <si>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</si>
  <si>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</si>
  <si>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</si>
  <si>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</si>
  <si>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</si>
  <si>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</si>
  <si>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</si>
  <si>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</si>
  <si>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</si>
  <si>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</si>
  <si>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</si>
  <si>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</si>
  <si>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</si>
  <si>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</si>
  <si>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</si>
  <si>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</si>
  <si>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</si>
  <si>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</si>
  <si>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</si>
  <si>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</si>
  <si>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</si>
  <si>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</si>
  <si>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</si>
  <si>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</si>
  <si>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</si>
  <si>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</si>
  <si>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</si>
  <si>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</si>
  <si>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</si>
  <si>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</si>
  <si>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</si>
  <si>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</si>
  <si>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</si>
  <si>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</si>
  <si>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</si>
  <si>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</si>
  <si>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</si>
  <si>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</si>
  <si>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</si>
  <si>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</si>
  <si>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</si>
  <si>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</si>
  <si>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</si>
  <si>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</si>
  <si>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</si>
  <si>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</si>
  <si>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</si>
  <si>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</si>
  <si>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</si>
  <si>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</si>
  <si>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</si>
  <si>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</si>
  <si>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</si>
  <si>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</si>
  <si>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</si>
  <si>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</si>
  <si>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</si>
  <si>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</si>
  <si>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</si>
  <si>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</si>
  <si>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</si>
  <si>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</si>
  <si>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</si>
  <si>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</si>
  <si>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</si>
  <si>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</si>
  <si>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</si>
  <si>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</si>
  <si>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</si>
  <si>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</si>
  <si>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</si>
  <si>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</si>
  <si>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</si>
  <si>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</si>
  <si>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</si>
  <si>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</si>
  <si>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</si>
  <si>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</si>
  <si>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</si>
  <si>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</si>
  <si>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</si>
  <si>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</si>
  <si>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</si>
  <si>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</si>
  <si>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</si>
  <si>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</si>
  <si>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</si>
  <si>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</si>
  <si>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</si>
  <si>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</si>
  <si>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</si>
  <si>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</si>
  <si>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</si>
  <si>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</si>
  <si>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</si>
  <si>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</si>
  <si>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</si>
  <si>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</si>
  <si>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</si>
  <si>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</si>
  <si>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</si>
  <si>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</si>
  <si>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</si>
  <si>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</si>
  <si>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</si>
  <si>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</si>
  <si>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</si>
  <si>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</si>
  <si>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</si>
  <si>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</si>
  <si>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</si>
  <si>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</si>
  <si>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</si>
  <si>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</si>
  <si>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</si>
  <si>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</si>
  <si>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</si>
  <si>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</si>
  <si>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</si>
  <si>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</si>
  <si>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</si>
  <si>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</si>
  <si>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</si>
  <si>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</si>
  <si>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</si>
  <si>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</si>
  <si>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</si>
  <si>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</si>
  <si>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</si>
  <si>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</si>
  <si>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</si>
  <si>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</si>
  <si>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</si>
  <si>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</si>
  <si>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</si>
  <si>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</si>
  <si>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</si>
  <si>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</si>
  <si>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</si>
  <si>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</si>
  <si>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</si>
  <si>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</si>
  <si>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</si>
  <si>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</si>
  <si>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</si>
  <si>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</si>
  <si>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</si>
  <si>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</si>
  <si>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</si>
  <si>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</si>
  <si>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</si>
  <si>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</si>
  <si>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</si>
  <si>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</si>
  <si>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</si>
  <si>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</si>
  <si>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</si>
  <si>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</si>
  <si>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</si>
  <si>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</si>
  <si>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</si>
  <si>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</si>
  <si>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</si>
  <si>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</si>
  <si>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</si>
  <si>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</si>
  <si>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</si>
  <si>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</si>
  <si>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</si>
  <si>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</si>
  <si>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</si>
  <si>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</si>
  <si>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</si>
  <si>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</si>
  <si>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</si>
  <si>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</si>
  <si>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</si>
  <si>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</si>
  <si>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</si>
  <si>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</si>
  <si>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</si>
  <si>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</si>
  <si>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</si>
  <si>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</si>
  <si>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</si>
  <si>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</si>
  <si>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</si>
  <si>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</si>
  <si>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</si>
  <si>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</si>
  <si>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</si>
  <si>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</si>
  <si>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</si>
  <si>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</si>
  <si>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</si>
  <si>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</si>
  <si>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</si>
  <si>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</si>
  <si>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</si>
  <si>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</si>
  <si>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</si>
  <si>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</si>
  <si>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</si>
  <si>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</si>
  <si>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</si>
  <si>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</si>
  <si>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</si>
  <si>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</si>
  <si>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</si>
  <si>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</si>
  <si>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</si>
  <si>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</si>
  <si>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</si>
  <si>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</si>
  <si>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</si>
  <si>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</si>
  <si>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</si>
  <si>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</si>
  <si>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</si>
  <si>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</si>
  <si>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</si>
  <si>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</si>
  <si>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</si>
  <si>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</si>
  <si>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</si>
  <si>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</si>
  <si>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</si>
  <si>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</si>
  <si>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</si>
  <si>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</si>
  <si>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</si>
  <si>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</si>
  <si>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</si>
  <si>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</si>
  <si>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</si>
  <si>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</si>
  <si>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</si>
  <si>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</si>
  <si>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</si>
  <si>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</si>
  <si>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</si>
  <si>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</si>
  <si>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</si>
  <si>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</si>
  <si>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</si>
  <si>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</si>
  <si>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</si>
  <si>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</si>
  <si>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</si>
  <si>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</si>
  <si>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</si>
  <si>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</si>
  <si>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</si>
  <si>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</si>
  <si>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</si>
  <si>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</si>
  <si>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</si>
  <si>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</si>
  <si>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</si>
  <si>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</si>
  <si>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</si>
  <si>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</si>
  <si>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</si>
  <si>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</si>
  <si>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</si>
  <si>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</si>
  <si>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</si>
  <si>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</si>
  <si>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</si>
  <si>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</si>
  <si>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</si>
  <si>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</si>
  <si>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</si>
  <si>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</si>
  <si>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</si>
  <si>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</si>
  <si>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</si>
  <si>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</si>
  <si>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</si>
  <si>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</si>
  <si>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</si>
  <si>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</si>
  <si>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</si>
  <si>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</si>
  <si>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</si>
  <si>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</si>
  <si>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</si>
  <si>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</si>
  <si>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</si>
  <si>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</si>
  <si>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</si>
  <si>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</si>
  <si>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</si>
  <si>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</si>
  <si>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</si>
  <si>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</si>
  <si>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</si>
  <si>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</si>
  <si>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</si>
  <si>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</si>
  <si>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</si>
  <si>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</si>
  <si>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</si>
  <si>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</si>
  <si>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</si>
  <si>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</si>
  <si>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</si>
  <si>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</si>
  <si>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</si>
  <si>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</si>
  <si>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</si>
  <si>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</si>
  <si>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</si>
  <si>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</si>
  <si>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</si>
  <si>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</si>
  <si>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</si>
  <si>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</si>
  <si>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</si>
  <si>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</si>
  <si>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</si>
  <si>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</si>
  <si>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</si>
  <si>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</si>
  <si>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</si>
  <si>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</si>
  <si>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</si>
  <si>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</si>
  <si>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</si>
  <si>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</si>
  <si>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</si>
  <si>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</si>
  <si>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</si>
  <si>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</si>
  <si>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</si>
  <si>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</si>
  <si>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</si>
  <si>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</si>
  <si>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</si>
  <si>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</si>
  <si>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</si>
  <si>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</si>
  <si>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</si>
  <si>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</si>
  <si>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</si>
  <si>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</si>
  <si>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</si>
  <si>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</si>
  <si>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</si>
  <si>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</si>
  <si>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</si>
  <si>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</si>
  <si>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</si>
  <si>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</si>
  <si>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</si>
  <si>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</si>
  <si>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</si>
  <si>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</si>
  <si>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</si>
  <si>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</si>
  <si>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</si>
  <si>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</si>
  <si>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</si>
  <si>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</si>
  <si>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</si>
  <si>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</si>
  <si>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</si>
  <si>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</si>
  <si>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</si>
  <si>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</si>
  <si>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</si>
  <si>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</si>
  <si>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</si>
  <si>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</si>
  <si>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</si>
  <si>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</si>
  <si>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</si>
  <si>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</si>
  <si>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</si>
  <si>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</si>
  <si>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</si>
  <si>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</si>
  <si>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</si>
  <si>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</si>
  <si>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</si>
  <si>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</si>
  <si>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</si>
  <si>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</si>
  <si>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</si>
  <si>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</si>
  <si>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</si>
  <si>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</si>
  <si>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</si>
  <si>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</si>
  <si>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</si>
  <si>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</si>
  <si>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</si>
  <si>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</si>
  <si>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</si>
  <si>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</si>
  <si>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</si>
  <si>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</si>
  <si>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</si>
  <si>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</si>
  <si>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</si>
  <si>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</si>
  <si>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</si>
  <si>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</si>
  <si>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</si>
  <si>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</si>
  <si>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</si>
  <si>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</si>
  <si>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</si>
  <si>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</si>
  <si>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</si>
  <si>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</si>
  <si>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</si>
  <si>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</si>
  <si>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</si>
  <si>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</si>
  <si>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</si>
  <si>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</si>
  <si>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</si>
  <si>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</si>
  <si>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</si>
  <si>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</si>
  <si>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</si>
  <si>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</si>
  <si>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</si>
  <si>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</si>
  <si>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</si>
  <si>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</si>
  <si>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</si>
  <si>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</si>
  <si>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</si>
  <si>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</si>
  <si>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</si>
  <si>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</si>
  <si>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</si>
  <si>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</si>
  <si>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</si>
  <si>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</si>
  <si>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</si>
  <si>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</si>
  <si>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</si>
  <si>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</si>
  <si>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</si>
  <si>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</si>
  <si>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</si>
  <si>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</si>
  <si>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</si>
  <si>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</si>
  <si>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</si>
  <si>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</si>
  <si>
    <t>5-4 Р</t>
  </si>
  <si>
    <t>09.2021</t>
  </si>
  <si>
    <t>Атырауская область,Исатайский район</t>
  </si>
  <si>
    <t xml:space="preserve">«Жайықмұнайгаз» МГӨБ-ның кен орындарында кенішілік сұйықтықты жинау және тасымалдау жүйесін қайта құралымдау </t>
  </si>
  <si>
    <t xml:space="preserve">Реконструкция внутрипромысовой системы сбора и транспорта  жидкости  м/р НГДУ "Жайыкмунайгаз" </t>
  </si>
  <si>
    <t>«Сафи Өтебаев атындағы Атырау қаласындағы мұнай және газ университетіне арналған оқу полигонының құрылысы»</t>
  </si>
  <si>
    <t>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</si>
  <si>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нысанына техникалық бақылау  қызметін көрсету</t>
  </si>
  <si>
    <t>Услуги по техническому надзору объекта  «Строительство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</si>
  <si>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ғимараты нысанына авторлық бақылау  қызметін көрсету</t>
  </si>
  <si>
    <t>Услуги по авторскому надзору объекта Строительство учебного полигона для Атырауского университета нефти и газа имени Сафи Утебаева. 1-этап".</t>
  </si>
  <si>
    <t>ДСПиАО</t>
  </si>
  <si>
    <t>811010.000.000000</t>
  </si>
  <si>
    <t>Услуги по содержанию зданий/сооружений/помещений и прилегающих территорий</t>
  </si>
  <si>
    <t>Услуги по уборке зданий/помещений/территории и аналогичных объектов</t>
  </si>
  <si>
    <t>10.2021</t>
  </si>
  <si>
    <t>Жатақханаларды және әкімшілік-тұрмыстық ғимараттарды күтіп-ұстау және оларға кешенді қызмет көрсету бойынша  қызметтер</t>
  </si>
  <si>
    <t>Комплекс услуг по содержанию и обслуживанию общежитий и административно-бытовых зданий</t>
  </si>
  <si>
    <t>16 Р</t>
  </si>
  <si>
    <t>17 Р</t>
  </si>
  <si>
    <t>78 У</t>
  </si>
  <si>
    <t>79 У</t>
  </si>
  <si>
    <t>80 У</t>
  </si>
  <si>
    <t>14 изменения и дополнения №120240021112-ПЗ-2021-14 от 10.09.2021г., утвержден решением директора департамента ДЗиМС Жылкайдаровым М.О.</t>
  </si>
  <si>
    <t>79-1 У</t>
  </si>
  <si>
    <t>12-1-11</t>
  </si>
  <si>
    <t>ОРНиГ ФД</t>
  </si>
  <si>
    <t>522919.100.000000</t>
  </si>
  <si>
    <t>Услуги по транспортно-экспедиторскому обслуживанию</t>
  </si>
  <si>
    <t>Комплекс услуг по транспортно-экспедиторскому обслуживанию</t>
  </si>
  <si>
    <t>КТК жүйесімен мұнай тасымалдау қызметтері – көлік экспедициясы шарты (тасымалдау шығындары, НК)</t>
  </si>
  <si>
    <t>Услуги по транспортировке нефти по системе КТК -договор транспортной экспедиции (транспортные расходы, НК)</t>
  </si>
  <si>
    <t>КТК жүйесімен мұнай тасымалдау қызметтері – көлік экспедициясы шарты (экспедитордың сыйақысы, НК)</t>
  </si>
  <si>
    <t>Услуги по транспортировке нефти по системе КТК -договор транспортной экспедиции (комиссионное вознаграждение, НК)</t>
  </si>
  <si>
    <t>«Ембімұнайгаз» АҚ АТ инфрақұрылымын басқару және қызмет көрсету бойынша қызметтер</t>
  </si>
  <si>
    <t xml:space="preserve">Услуги по администрированию и сопровождению ИТ инфраструктуры АО "Эмбамунайгаз" </t>
  </si>
  <si>
    <t>нов позиция</t>
  </si>
  <si>
    <t>83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</si>
  <si>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</si>
  <si>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</si>
  <si>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</si>
  <si>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82 У</t>
  </si>
  <si>
    <t>81 У</t>
  </si>
  <si>
    <t>15 изменения и дополнения №120240021112-ПЗ-2021-15 от 05.10.2021г., утвержден решением директора департамента ДЗиМС Жылкайдаровым М.О.</t>
  </si>
  <si>
    <t>82-1 У</t>
  </si>
  <si>
    <t>81-1 У</t>
  </si>
  <si>
    <t>16 изменения и дополнения №120240021112-ПЗ-2021-16 от 06.10.2021г., утвержден решением директора департамента ДЗиМС Жылкайдаровым М.О.</t>
  </si>
  <si>
    <t>84 У</t>
  </si>
  <si>
    <t>79-2 У</t>
  </si>
  <si>
    <t>11.2021</t>
  </si>
  <si>
    <t>17 изменения и дополнения №120240021112-ПЗ-2021-16 от 20.10.2021г., утвержден решением директора департамента ДЗиМС Жылкайдаровым М.О.</t>
  </si>
  <si>
    <t>84-1 У</t>
  </si>
  <si>
    <t>8-2 У</t>
  </si>
  <si>
    <t>18 изменения и дополнения №120240021112-ПЗ-2021-18 от 05.11.2021г., утвержден решением директора департамента ДЗиМС Жылкайдаровым М.О.</t>
  </si>
  <si>
    <t>35-2 У</t>
  </si>
  <si>
    <t>32-1 У</t>
  </si>
  <si>
    <t>19 изменения и дополнения №120240021112-ПЗ-2021-19 от 14.12.2021г.,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</si>
</sst>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408">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15" fillId="0" borderId="0" xfId="0" applyFont="1" applyFill="1" applyBorder="1"/>
    <xf numFmtId="49" fontId="13" fillId="0" borderId="0" xfId="0" applyNumberFormat="1" applyFont="1" applyFill="1" applyBorder="1" applyAlignment="1">
      <alignment horizontal="center" vertical="center"/>
    </xf>
    <xf numFmtId="0" fontId="6" fillId="0" borderId="39" xfId="0" applyFont="1" applyFill="1" applyBorder="1" applyAlignment="1">
      <alignment horizontal="left" vertical="center"/>
    </xf>
    <xf numFmtId="167" fontId="10" fillId="0" borderId="6" xfId="1" applyFont="1" applyFill="1" applyBorder="1" applyAlignment="1">
      <alignment horizontal="right" vertical="center"/>
    </xf>
    <xf numFmtId="165" fontId="5" fillId="0" borderId="6" xfId="0" applyNumberFormat="1" applyFont="1" applyFill="1" applyBorder="1" applyAlignment="1">
      <alignment horizontal="right" vertical="center"/>
    </xf>
    <xf numFmtId="49" fontId="5" fillId="0" borderId="15" xfId="9" applyNumberFormat="1" applyFont="1" applyFill="1" applyBorder="1" applyAlignment="1">
      <alignment horizontal="left" vertical="center"/>
    </xf>
    <xf numFmtId="0" fontId="5" fillId="0" borderId="51" xfId="0" applyFont="1" applyFill="1" applyBorder="1" applyAlignment="1">
      <alignment horizontal="left" vertical="center"/>
    </xf>
    <xf numFmtId="0" fontId="10" fillId="0" borderId="50" xfId="9" applyNumberFormat="1" applyFont="1" applyFill="1" applyBorder="1" applyAlignment="1">
      <alignment horizontal="left" vertical="center"/>
    </xf>
    <xf numFmtId="0" fontId="10" fillId="0" borderId="42" xfId="9" applyNumberFormat="1" applyFont="1" applyFill="1" applyBorder="1" applyAlignment="1">
      <alignment horizontal="left" vertical="center"/>
    </xf>
    <xf numFmtId="167" fontId="10" fillId="0" borderId="42" xfId="1" applyFont="1" applyFill="1" applyBorder="1" applyAlignment="1">
      <alignment horizontal="left" vertical="center"/>
    </xf>
    <xf numFmtId="165" fontId="5" fillId="0" borderId="42" xfId="0" applyNumberFormat="1" applyFont="1" applyFill="1" applyBorder="1" applyAlignment="1">
      <alignment horizontal="right" vertical="center"/>
    </xf>
    <xf numFmtId="39" fontId="6" fillId="0" borderId="42" xfId="1" applyNumberFormat="1" applyFont="1" applyFill="1" applyBorder="1" applyAlignment="1">
      <alignment horizontal="left" vertical="center"/>
    </xf>
    <xf numFmtId="0" fontId="5" fillId="0" borderId="52" xfId="0" applyFont="1" applyFill="1" applyBorder="1" applyAlignment="1">
      <alignment horizontal="left" vertical="center"/>
    </xf>
    <xf numFmtId="39" fontId="5" fillId="0" borderId="6" xfId="1" applyNumberFormat="1" applyFont="1" applyFill="1" applyBorder="1" applyAlignment="1">
      <alignment horizontal="right" vertical="center"/>
    </xf>
    <xf numFmtId="49" fontId="5" fillId="0" borderId="39" xfId="0" applyNumberFormat="1" applyFont="1" applyFill="1" applyBorder="1" applyAlignment="1">
      <alignment horizontal="center" vertical="center" wrapText="1"/>
    </xf>
    <xf numFmtId="49" fontId="5" fillId="0" borderId="39"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4" fontId="5" fillId="0" borderId="54" xfId="0" applyNumberFormat="1" applyFont="1" applyFill="1" applyBorder="1" applyAlignment="1">
      <alignment horizontal="center" vertical="center" wrapText="1"/>
    </xf>
    <xf numFmtId="0" fontId="13" fillId="0" borderId="53" xfId="0"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3" fillId="0" borderId="53" xfId="0" applyNumberFormat="1" applyFont="1" applyFill="1" applyBorder="1" applyAlignment="1">
      <alignment horizontal="left" vertical="center"/>
    </xf>
    <xf numFmtId="49" fontId="13" fillId="0" borderId="55" xfId="0" applyNumberFormat="1" applyFont="1" applyFill="1" applyBorder="1" applyAlignment="1">
      <alignment horizontal="left" vertical="center"/>
    </xf>
    <xf numFmtId="49" fontId="13" fillId="0" borderId="55" xfId="4" applyNumberFormat="1" applyFont="1" applyFill="1" applyBorder="1" applyAlignment="1">
      <alignment horizontal="left" vertical="center"/>
    </xf>
    <xf numFmtId="39" fontId="13" fillId="0" borderId="55" xfId="1" applyNumberFormat="1" applyFont="1" applyFill="1" applyBorder="1" applyAlignment="1">
      <alignment horizontal="left" vertical="center"/>
    </xf>
    <xf numFmtId="39" fontId="13" fillId="0" borderId="53" xfId="1" applyNumberFormat="1" applyFont="1" applyFill="1" applyBorder="1" applyAlignment="1">
      <alignment horizontal="left" vertical="center"/>
    </xf>
    <xf numFmtId="165" fontId="13" fillId="0" borderId="53" xfId="1" applyNumberFormat="1" applyFont="1" applyFill="1" applyBorder="1" applyAlignment="1">
      <alignment horizontal="left" vertical="center"/>
    </xf>
    <xf numFmtId="0" fontId="13" fillId="0" borderId="54" xfId="0" applyFont="1" applyFill="1" applyBorder="1" applyAlignment="1">
      <alignment horizontal="left" vertical="center"/>
    </xf>
    <xf numFmtId="49" fontId="5" fillId="0" borderId="56" xfId="0" applyNumberFormat="1"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0" fontId="14" fillId="0" borderId="53" xfId="0" applyFont="1" applyFill="1" applyBorder="1" applyAlignment="1">
      <alignment horizontal="center" vertical="center" wrapText="1"/>
    </xf>
    <xf numFmtId="0" fontId="14" fillId="0" borderId="53" xfId="0" applyFont="1" applyFill="1" applyBorder="1" applyAlignment="1">
      <alignment horizontal="left" vertical="center" wrapText="1"/>
    </xf>
    <xf numFmtId="49" fontId="5" fillId="0" borderId="53" xfId="0" applyNumberFormat="1" applyFont="1" applyFill="1" applyBorder="1" applyAlignment="1">
      <alignment vertical="center" wrapText="1"/>
    </xf>
    <xf numFmtId="49" fontId="5" fillId="0" borderId="53"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9" fontId="5" fillId="0" borderId="53" xfId="4" applyNumberFormat="1" applyFont="1" applyFill="1" applyBorder="1" applyAlignment="1">
      <alignment horizontal="center" vertical="center" wrapText="1"/>
    </xf>
    <xf numFmtId="4" fontId="5" fillId="0" borderId="55" xfId="0" applyNumberFormat="1" applyFont="1" applyFill="1" applyBorder="1" applyAlignment="1">
      <alignment horizontal="center" vertical="center" wrapText="1"/>
    </xf>
    <xf numFmtId="4" fontId="5" fillId="0" borderId="56" xfId="0" applyNumberFormat="1" applyFont="1" applyFill="1" applyBorder="1" applyAlignment="1">
      <alignment horizontal="left" vertical="center"/>
    </xf>
    <xf numFmtId="4" fontId="5" fillId="0" borderId="53" xfId="0" applyNumberFormat="1" applyFont="1" applyFill="1" applyBorder="1" applyAlignment="1">
      <alignment horizontal="left" vertical="center"/>
    </xf>
    <xf numFmtId="0" fontId="5" fillId="0" borderId="53" xfId="0" applyFont="1" applyFill="1" applyBorder="1" applyAlignment="1">
      <alignment horizontal="left" vertical="center"/>
    </xf>
    <xf numFmtId="49" fontId="5" fillId="0" borderId="53" xfId="0" applyNumberFormat="1" applyFont="1" applyFill="1" applyBorder="1" applyAlignment="1">
      <alignment horizontal="left" vertical="center"/>
    </xf>
    <xf numFmtId="49" fontId="5" fillId="0" borderId="53" xfId="4" applyNumberFormat="1" applyFont="1" applyFill="1" applyBorder="1" applyAlignment="1">
      <alignment horizontal="left" vertical="center"/>
    </xf>
    <xf numFmtId="1" fontId="5" fillId="0" borderId="53" xfId="0" applyNumberFormat="1" applyFont="1" applyFill="1" applyBorder="1" applyAlignment="1">
      <alignment horizontal="left" vertical="center"/>
    </xf>
    <xf numFmtId="167" fontId="5" fillId="0" borderId="53" xfId="1" applyFont="1" applyFill="1" applyBorder="1" applyAlignment="1">
      <alignment horizontal="left" vertical="center"/>
    </xf>
    <xf numFmtId="4" fontId="5" fillId="0" borderId="53" xfId="0" applyNumberFormat="1" applyFont="1" applyFill="1" applyBorder="1" applyAlignment="1">
      <alignment horizontal="right" vertical="center"/>
    </xf>
    <xf numFmtId="4" fontId="5" fillId="0" borderId="53" xfId="1" applyNumberFormat="1" applyFont="1" applyFill="1" applyBorder="1" applyAlignment="1">
      <alignment horizontal="right" vertical="center"/>
    </xf>
    <xf numFmtId="2" fontId="5" fillId="0" borderId="53" xfId="1"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49" fontId="5" fillId="0" borderId="39" xfId="0" applyNumberFormat="1" applyFont="1" applyFill="1" applyBorder="1" applyAlignment="1">
      <alignment horizontal="left" vertical="center" wrapText="1"/>
    </xf>
    <xf numFmtId="49" fontId="13" fillId="0" borderId="58" xfId="0" applyNumberFormat="1" applyFont="1" applyFill="1" applyBorder="1" applyAlignment="1">
      <alignment horizontal="left" vertical="center" wrapText="1"/>
    </xf>
    <xf numFmtId="1" fontId="5" fillId="0" borderId="39"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4" fontId="5" fillId="0" borderId="39" xfId="0" applyNumberFormat="1" applyFont="1" applyFill="1" applyBorder="1" applyAlignment="1">
      <alignment horizontal="left" vertical="center" wrapText="1"/>
    </xf>
    <xf numFmtId="49" fontId="5" fillId="0" borderId="39" xfId="4" applyNumberFormat="1" applyFont="1" applyFill="1" applyBorder="1" applyAlignment="1">
      <alignment horizontal="left" vertical="center"/>
    </xf>
    <xf numFmtId="49" fontId="5" fillId="0" borderId="45" xfId="4" applyNumberFormat="1" applyFont="1" applyFill="1" applyBorder="1" applyAlignment="1">
      <alignment horizontal="left" vertical="center"/>
    </xf>
    <xf numFmtId="0" fontId="6" fillId="0" borderId="0" xfId="0" applyFont="1" applyFill="1" applyAlignment="1">
      <alignment horizontal="left" vertical="center"/>
    </xf>
    <xf numFmtId="4" fontId="5" fillId="0" borderId="39" xfId="0" applyNumberFormat="1" applyFont="1" applyFill="1" applyBorder="1" applyAlignment="1">
      <alignment horizontal="left" vertical="center"/>
    </xf>
    <xf numFmtId="1" fontId="5" fillId="0" borderId="39" xfId="0" applyNumberFormat="1" applyFont="1" applyFill="1" applyBorder="1" applyAlignment="1">
      <alignment horizontal="left" vertical="center"/>
    </xf>
    <xf numFmtId="167" fontId="5" fillId="0" borderId="39" xfId="1" applyFont="1" applyFill="1" applyBorder="1" applyAlignment="1">
      <alignment horizontal="left" vertical="center"/>
    </xf>
    <xf numFmtId="0" fontId="5" fillId="0" borderId="39" xfId="0" applyFont="1" applyFill="1" applyBorder="1" applyAlignment="1">
      <alignment horizontal="left" vertical="center" wrapText="1"/>
    </xf>
    <xf numFmtId="167" fontId="5" fillId="0" borderId="39" xfId="1" applyFont="1" applyFill="1" applyBorder="1" applyAlignment="1">
      <alignment vertical="center"/>
    </xf>
    <xf numFmtId="49" fontId="6" fillId="0" borderId="39" xfId="0" applyNumberFormat="1" applyFont="1" applyFill="1" applyBorder="1" applyAlignment="1">
      <alignment horizontal="left" vertical="center"/>
    </xf>
    <xf numFmtId="0" fontId="6" fillId="0" borderId="39" xfId="0" applyFont="1" applyFill="1" applyBorder="1" applyAlignment="1">
      <alignment horizontal="left"/>
    </xf>
    <xf numFmtId="0" fontId="13" fillId="0" borderId="59" xfId="0" applyFont="1" applyFill="1" applyBorder="1" applyAlignment="1">
      <alignment vertical="top" wrapText="1"/>
    </xf>
    <xf numFmtId="49" fontId="6" fillId="0" borderId="39" xfId="0" applyNumberFormat="1" applyFont="1" applyFill="1" applyBorder="1" applyAlignment="1">
      <alignment horizontal="left" vertical="center" wrapText="1"/>
    </xf>
    <xf numFmtId="1" fontId="6" fillId="0" borderId="39" xfId="0" applyNumberFormat="1" applyFont="1" applyFill="1" applyBorder="1" applyAlignment="1">
      <alignment horizontal="left" vertical="center"/>
    </xf>
    <xf numFmtId="4" fontId="6" fillId="0" borderId="39" xfId="0" applyNumberFormat="1" applyFont="1" applyFill="1" applyBorder="1" applyAlignment="1">
      <alignment horizontal="left" vertical="center"/>
    </xf>
    <xf numFmtId="168" fontId="6" fillId="0" borderId="39" xfId="0" applyNumberFormat="1" applyFont="1" applyFill="1" applyBorder="1" applyAlignment="1">
      <alignment horizontal="left" vertical="center"/>
    </xf>
    <xf numFmtId="2" fontId="6" fillId="0" borderId="39" xfId="0" applyNumberFormat="1" applyFont="1" applyFill="1" applyBorder="1" applyAlignment="1">
      <alignment horizontal="left" vertical="center"/>
    </xf>
    <xf numFmtId="49" fontId="6" fillId="0" borderId="45"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xf>
    <xf numFmtId="0" fontId="6" fillId="0" borderId="0" xfId="0" applyFont="1" applyFill="1" applyAlignment="1">
      <alignment horizontal="left"/>
    </xf>
    <xf numFmtId="0" fontId="5" fillId="0" borderId="6" xfId="0" applyFont="1" applyFill="1" applyBorder="1" applyAlignment="1">
      <alignment horizontal="left" vertical="center" wrapText="1"/>
    </xf>
    <xf numFmtId="167" fontId="5" fillId="0" borderId="6" xfId="1" applyFont="1" applyFill="1" applyBorder="1" applyAlignment="1">
      <alignment vertical="center"/>
    </xf>
    <xf numFmtId="0" fontId="5" fillId="0" borderId="6" xfId="0" applyFont="1" applyFill="1" applyBorder="1" applyAlignment="1">
      <alignment vertical="center"/>
    </xf>
    <xf numFmtId="0" fontId="6" fillId="0" borderId="6" xfId="0" applyFont="1" applyFill="1" applyBorder="1" applyAlignment="1">
      <alignment vertical="center"/>
    </xf>
    <xf numFmtId="0" fontId="5" fillId="0" borderId="59" xfId="0" applyFont="1" applyFill="1" applyBorder="1" applyAlignment="1">
      <alignment vertical="center"/>
    </xf>
    <xf numFmtId="49" fontId="13" fillId="0" borderId="58" xfId="0" applyNumberFormat="1" applyFont="1" applyFill="1" applyBorder="1" applyAlignment="1">
      <alignment vertical="center" wrapText="1"/>
    </xf>
    <xf numFmtId="1" fontId="5" fillId="0" borderId="53" xfId="0" applyNumberFormat="1" applyFont="1" applyFill="1" applyBorder="1" applyAlignment="1">
      <alignment vertical="center" wrapText="1"/>
    </xf>
    <xf numFmtId="49" fontId="5" fillId="0" borderId="55" xfId="0" applyNumberFormat="1" applyFont="1" applyFill="1" applyBorder="1" applyAlignment="1">
      <alignment vertical="center" wrapText="1"/>
    </xf>
    <xf numFmtId="4" fontId="5" fillId="0" borderId="53" xfId="0" applyNumberFormat="1" applyFont="1" applyFill="1" applyBorder="1" applyAlignment="1">
      <alignment vertical="center" wrapText="1"/>
    </xf>
    <xf numFmtId="49" fontId="5" fillId="0" borderId="53" xfId="4" applyNumberFormat="1" applyFont="1" applyFill="1" applyBorder="1" applyAlignment="1">
      <alignment vertical="center"/>
    </xf>
    <xf numFmtId="49" fontId="5" fillId="0" borderId="54" xfId="4" applyNumberFormat="1" applyFont="1" applyFill="1" applyBorder="1" applyAlignment="1">
      <alignment vertical="center"/>
    </xf>
    <xf numFmtId="0" fontId="6" fillId="0" borderId="5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49" fontId="5" fillId="0" borderId="6"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xf>
    <xf numFmtId="0" fontId="6" fillId="0" borderId="6" xfId="0" applyFont="1" applyFill="1" applyBorder="1" applyAlignment="1">
      <alignment horizontal="left" vertical="center" wrapText="1"/>
    </xf>
    <xf numFmtId="167" fontId="5" fillId="0" borderId="6" xfId="1" applyFont="1" applyFill="1" applyBorder="1" applyAlignment="1">
      <alignment horizontal="left" vertical="center" wrapText="1"/>
    </xf>
    <xf numFmtId="170" fontId="5" fillId="0" borderId="6" xfId="1" applyNumberFormat="1" applyFont="1" applyFill="1" applyBorder="1" applyAlignment="1">
      <alignment horizontal="left" vertical="center" wrapText="1"/>
    </xf>
    <xf numFmtId="49" fontId="12" fillId="0" borderId="0" xfId="0" applyNumberFormat="1" applyFont="1" applyFill="1" applyAlignment="1">
      <alignment horizontal="left" vertical="center"/>
    </xf>
    <xf numFmtId="167" fontId="10" fillId="3" borderId="6" xfId="1" applyFont="1" applyFill="1" applyBorder="1" applyAlignment="1">
      <alignment horizontal="left" vertical="center"/>
    </xf>
    <xf numFmtId="0" fontId="6" fillId="4" borderId="6" xfId="0" applyFont="1" applyFill="1" applyBorder="1" applyAlignment="1">
      <alignment horizontal="left" vertical="center"/>
    </xf>
    <xf numFmtId="0" fontId="10" fillId="4" borderId="6" xfId="9" applyNumberFormat="1" applyFont="1" applyFill="1" applyBorder="1" applyAlignment="1">
      <alignment horizontal="left" vertical="center"/>
    </xf>
    <xf numFmtId="49" fontId="5" fillId="4" borderId="6" xfId="9" applyNumberFormat="1" applyFont="1" applyFill="1" applyBorder="1" applyAlignment="1">
      <alignment horizontal="left" vertical="center"/>
    </xf>
    <xf numFmtId="49" fontId="5" fillId="4" borderId="6" xfId="4" applyNumberFormat="1" applyFont="1" applyFill="1" applyBorder="1" applyAlignment="1">
      <alignment horizontal="left" vertical="center"/>
    </xf>
    <xf numFmtId="49" fontId="5" fillId="4" borderId="6" xfId="7" applyNumberFormat="1" applyFont="1" applyFill="1" applyBorder="1" applyAlignment="1">
      <alignment horizontal="left" vertical="center"/>
    </xf>
    <xf numFmtId="0" fontId="5" fillId="4" borderId="6" xfId="7" applyFont="1" applyFill="1" applyBorder="1" applyAlignment="1">
      <alignment horizontal="left" vertical="center"/>
    </xf>
    <xf numFmtId="166" fontId="5" fillId="4" borderId="6" xfId="8" applyNumberFormat="1" applyFont="1" applyFill="1" applyBorder="1" applyAlignment="1">
      <alignment horizontal="left" vertical="center"/>
    </xf>
    <xf numFmtId="167" fontId="10" fillId="4" borderId="6" xfId="1" applyFont="1" applyFill="1" applyBorder="1" applyAlignment="1">
      <alignment horizontal="left" vertical="center"/>
    </xf>
    <xf numFmtId="39" fontId="6" fillId="4" borderId="6" xfId="1" applyNumberFormat="1" applyFont="1" applyFill="1" applyBorder="1" applyAlignment="1">
      <alignment horizontal="left" vertical="center"/>
    </xf>
    <xf numFmtId="165" fontId="6" fillId="4" borderId="6" xfId="1" applyNumberFormat="1" applyFont="1" applyFill="1" applyBorder="1" applyAlignment="1">
      <alignment horizontal="left" vertical="center"/>
    </xf>
    <xf numFmtId="165" fontId="6" fillId="3" borderId="6" xfId="1"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167" fontId="5" fillId="4" borderId="6" xfId="1" applyFont="1" applyFill="1" applyBorder="1" applyAlignment="1">
      <alignment horizontal="left" vertical="center"/>
    </xf>
    <xf numFmtId="167" fontId="5" fillId="3" borderId="6" xfId="1" applyFont="1" applyFill="1" applyBorder="1" applyAlignment="1">
      <alignment horizontal="left" vertical="center"/>
    </xf>
    <xf numFmtId="170" fontId="5" fillId="4" borderId="6" xfId="1" applyNumberFormat="1" applyFont="1" applyFill="1" applyBorder="1" applyAlignment="1">
      <alignment horizontal="left" vertical="center"/>
    </xf>
    <xf numFmtId="165" fontId="5" fillId="4" borderId="6" xfId="1" applyNumberFormat="1" applyFont="1" applyFill="1" applyBorder="1" applyAlignment="1">
      <alignment horizontal="left" vertical="center"/>
    </xf>
    <xf numFmtId="165" fontId="5" fillId="3" borderId="6" xfId="1" applyNumberFormat="1" applyFont="1" applyFill="1" applyBorder="1" applyAlignment="1">
      <alignment horizontal="left" vertical="center"/>
    </xf>
    <xf numFmtId="49" fontId="5" fillId="4" borderId="7" xfId="0" applyNumberFormat="1" applyFont="1" applyFill="1" applyBorder="1" applyAlignment="1">
      <alignment horizontal="left" vertical="center"/>
    </xf>
    <xf numFmtId="0" fontId="6" fillId="4" borderId="7" xfId="0" applyFont="1" applyFill="1" applyBorder="1" applyAlignment="1">
      <alignment horizontal="left" vertical="center"/>
    </xf>
    <xf numFmtId="0" fontId="5" fillId="4" borderId="17" xfId="0" applyFont="1" applyFill="1" applyBorder="1" applyAlignment="1">
      <alignment horizontal="left" vertical="center"/>
    </xf>
    <xf numFmtId="49" fontId="6" fillId="4" borderId="6" xfId="0" applyNumberFormat="1" applyFont="1" applyFill="1" applyBorder="1" applyAlignment="1">
      <alignment horizontal="left" vertical="center"/>
    </xf>
    <xf numFmtId="49" fontId="5" fillId="4" borderId="7" xfId="4"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62"/>
  <sheetViews>
    <sheetView tabSelected="1" zoomScale="70" zoomScaleNormal="70" workbookViewId="0">
      <pane ySplit="24" topLeftCell="A253" activePane="bottomLeft" state="frozen"/>
      <selection activeCell="A11" sqref="A11"/>
      <selection pane="bottomLeft" activeCell="AD20" sqref="AD20"/>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0" customWidth="1"/>
    <col min="49" max="50" width="28.140625" style="50"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22.5" hidden="1" customHeight="1" x14ac:dyDescent="0.25">
      <c r="A1" s="35"/>
      <c r="B1" s="35"/>
      <c r="C1" s="35"/>
      <c r="D1" s="35"/>
      <c r="E1" s="35"/>
      <c r="F1" s="31"/>
      <c r="G1" s="31"/>
      <c r="H1" s="31"/>
      <c r="I1" s="31"/>
      <c r="J1" s="31"/>
      <c r="K1" s="31"/>
      <c r="L1" s="31"/>
      <c r="M1" s="31"/>
      <c r="N1" s="31"/>
      <c r="O1" s="31"/>
      <c r="P1" s="31"/>
      <c r="Q1" s="31"/>
      <c r="R1" s="31"/>
      <c r="S1" s="31"/>
      <c r="T1" s="31"/>
      <c r="U1" s="31"/>
      <c r="V1" s="31"/>
      <c r="W1" s="31"/>
      <c r="X1" s="31"/>
      <c r="Y1" s="31"/>
      <c r="Z1" s="31"/>
      <c r="AA1" s="31"/>
      <c r="AB1" s="31"/>
      <c r="AC1" s="31"/>
      <c r="AD1" s="168" t="s">
        <v>791</v>
      </c>
      <c r="AE1" s="31"/>
      <c r="AF1" s="31"/>
      <c r="AG1" s="31"/>
      <c r="AH1" s="31"/>
      <c r="AI1" s="31"/>
      <c r="AJ1" s="31"/>
      <c r="AK1" s="31"/>
      <c r="AL1" s="31"/>
      <c r="AM1" s="31"/>
      <c r="AN1" s="31"/>
      <c r="AO1" s="31"/>
      <c r="AP1" s="31"/>
      <c r="AQ1" s="31"/>
      <c r="AR1" s="31"/>
      <c r="AS1" s="31"/>
      <c r="AT1" s="31"/>
      <c r="AU1" s="31"/>
      <c r="AV1" s="49"/>
      <c r="AW1" s="49"/>
      <c r="AX1" s="49"/>
      <c r="AY1" s="31"/>
      <c r="BA1" s="36"/>
      <c r="BD1" s="35"/>
      <c r="BE1" s="35"/>
      <c r="BF1" s="35"/>
      <c r="BG1" s="35"/>
      <c r="BH1" s="35"/>
      <c r="BI1" s="35"/>
      <c r="BJ1" s="35"/>
      <c r="BK1" s="35"/>
    </row>
    <row r="2" spans="1:63" ht="22.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69" t="s">
        <v>792</v>
      </c>
      <c r="AE2" s="31"/>
      <c r="AF2" s="31"/>
      <c r="AG2" s="31"/>
      <c r="AH2" s="31"/>
      <c r="AI2" s="31"/>
      <c r="AJ2" s="31"/>
      <c r="AK2" s="31"/>
      <c r="AL2" s="31"/>
      <c r="AM2" s="31"/>
      <c r="AN2" s="31"/>
      <c r="AO2" s="31"/>
      <c r="AP2" s="31"/>
      <c r="AQ2" s="31"/>
      <c r="AR2" s="31"/>
      <c r="AS2" s="31"/>
      <c r="AT2" s="31"/>
      <c r="AU2" s="31"/>
      <c r="AV2" s="49"/>
      <c r="AW2" s="49"/>
      <c r="AX2" s="49"/>
      <c r="AY2" s="31"/>
      <c r="BA2" s="36"/>
      <c r="BD2" s="35"/>
      <c r="BE2" s="35"/>
      <c r="BF2" s="35"/>
      <c r="BG2" s="35"/>
      <c r="BH2" s="35"/>
      <c r="BI2" s="35"/>
      <c r="BJ2" s="35"/>
      <c r="BK2" s="35"/>
    </row>
    <row r="3" spans="1:63" ht="22.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69" t="s">
        <v>793</v>
      </c>
      <c r="AE3" s="31"/>
      <c r="AF3" s="31"/>
      <c r="AG3" s="31"/>
      <c r="AH3" s="31"/>
      <c r="AI3" s="31"/>
      <c r="AJ3" s="31"/>
      <c r="AK3" s="31"/>
      <c r="AL3" s="31"/>
      <c r="AM3" s="31"/>
      <c r="AN3" s="31"/>
      <c r="AO3" s="31"/>
      <c r="AP3" s="31"/>
      <c r="AQ3" s="31"/>
      <c r="AR3" s="31"/>
      <c r="AS3" s="31"/>
      <c r="AT3" s="31"/>
      <c r="AU3" s="31"/>
      <c r="AV3" s="49"/>
      <c r="AW3" s="49"/>
      <c r="AX3" s="49"/>
      <c r="AY3" s="31"/>
      <c r="BA3" s="36"/>
      <c r="BD3" s="35"/>
      <c r="BE3" s="35"/>
      <c r="BF3" s="35"/>
      <c r="BG3" s="35"/>
      <c r="BH3" s="35"/>
      <c r="BI3" s="35"/>
      <c r="BJ3" s="35"/>
      <c r="BK3" s="35"/>
    </row>
    <row r="4" spans="1:63" ht="22.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69" t="s">
        <v>794</v>
      </c>
      <c r="AE4" s="31"/>
      <c r="AF4" s="31"/>
      <c r="AG4" s="31"/>
      <c r="AH4" s="31"/>
      <c r="AI4" s="31"/>
      <c r="AJ4" s="31"/>
      <c r="AK4" s="31"/>
      <c r="AL4" s="31"/>
      <c r="AM4" s="31"/>
      <c r="AN4" s="31"/>
      <c r="AO4" s="31"/>
      <c r="AP4" s="31"/>
      <c r="AQ4" s="31"/>
      <c r="AR4" s="31"/>
      <c r="AS4" s="31"/>
      <c r="AT4" s="31"/>
      <c r="AU4" s="31"/>
      <c r="AV4" s="49"/>
      <c r="AW4" s="49"/>
      <c r="AX4" s="49"/>
      <c r="AY4" s="31"/>
      <c r="BA4" s="36"/>
      <c r="BD4" s="35"/>
      <c r="BE4" s="35"/>
      <c r="BF4" s="35"/>
      <c r="BG4" s="35"/>
      <c r="BH4" s="35"/>
      <c r="BI4" s="35"/>
      <c r="BJ4" s="35"/>
      <c r="BK4" s="35"/>
    </row>
    <row r="5" spans="1:63" ht="22.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69" t="s">
        <v>795</v>
      </c>
      <c r="AE5" s="31"/>
      <c r="AF5" s="31"/>
      <c r="AG5" s="31"/>
      <c r="AH5" s="31"/>
      <c r="AI5" s="31"/>
      <c r="AJ5" s="31"/>
      <c r="AK5" s="31"/>
      <c r="AL5" s="31"/>
      <c r="AM5" s="31"/>
      <c r="AN5" s="31"/>
      <c r="AO5" s="31"/>
      <c r="AP5" s="31"/>
      <c r="AQ5" s="31"/>
      <c r="AR5" s="31"/>
      <c r="AS5" s="31"/>
      <c r="AT5" s="31"/>
      <c r="AU5" s="31"/>
      <c r="AV5" s="49"/>
      <c r="AW5" s="49"/>
      <c r="AX5" s="49"/>
      <c r="AY5" s="31"/>
      <c r="BA5" s="36"/>
      <c r="BD5" s="35"/>
      <c r="BE5" s="35"/>
      <c r="BF5" s="35"/>
      <c r="BG5" s="35"/>
      <c r="BH5" s="35"/>
      <c r="BI5" s="35"/>
      <c r="BJ5" s="35"/>
      <c r="BK5" s="35"/>
    </row>
    <row r="6" spans="1:63" ht="22.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69" t="s">
        <v>796</v>
      </c>
      <c r="AE6" s="31"/>
      <c r="AF6" s="31"/>
      <c r="AG6" s="31"/>
      <c r="AH6" s="31"/>
      <c r="AI6" s="31"/>
      <c r="AJ6" s="31"/>
      <c r="AK6" s="31"/>
      <c r="AL6" s="31"/>
      <c r="AM6" s="31"/>
      <c r="AN6" s="31"/>
      <c r="AO6" s="31"/>
      <c r="AP6" s="31"/>
      <c r="AQ6" s="31"/>
      <c r="AR6" s="31"/>
      <c r="AS6" s="31"/>
      <c r="AT6" s="31"/>
      <c r="AU6" s="31"/>
      <c r="AV6" s="49"/>
      <c r="AW6" s="49"/>
      <c r="AX6" s="49"/>
      <c r="AY6" s="31"/>
      <c r="BA6" s="36"/>
      <c r="BD6" s="35"/>
      <c r="BE6" s="35"/>
      <c r="BF6" s="35"/>
      <c r="BG6" s="35"/>
      <c r="BH6" s="35"/>
      <c r="BI6" s="35"/>
      <c r="BJ6" s="35"/>
      <c r="BK6" s="35"/>
    </row>
    <row r="7" spans="1:63" ht="22.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69" t="s">
        <v>797</v>
      </c>
      <c r="AE7" s="31"/>
      <c r="AF7" s="31"/>
      <c r="AG7" s="31"/>
      <c r="AH7" s="31"/>
      <c r="AI7" s="31"/>
      <c r="AJ7" s="31"/>
      <c r="AK7" s="31"/>
      <c r="AL7" s="31"/>
      <c r="AM7" s="31"/>
      <c r="AN7" s="31"/>
      <c r="AO7" s="31"/>
      <c r="AP7" s="31"/>
      <c r="AQ7" s="31"/>
      <c r="AR7" s="31"/>
      <c r="AS7" s="31"/>
      <c r="AT7" s="31"/>
      <c r="AU7" s="31"/>
      <c r="AV7" s="49"/>
      <c r="AW7" s="49"/>
      <c r="AX7" s="49"/>
      <c r="AY7" s="31"/>
      <c r="BA7" s="36"/>
      <c r="BD7" s="35"/>
      <c r="BE7" s="35"/>
      <c r="BF7" s="35"/>
      <c r="BG7" s="35"/>
      <c r="BH7" s="35"/>
      <c r="BI7" s="35"/>
      <c r="BJ7" s="35"/>
      <c r="BK7" s="35"/>
    </row>
    <row r="8" spans="1:63" ht="22.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69" t="s">
        <v>798</v>
      </c>
      <c r="AE8" s="31"/>
      <c r="AF8" s="31"/>
      <c r="AG8" s="31"/>
      <c r="AH8" s="31"/>
      <c r="AI8" s="31"/>
      <c r="AJ8" s="31"/>
      <c r="AK8" s="31"/>
      <c r="AL8" s="31"/>
      <c r="AM8" s="31"/>
      <c r="AN8" s="31"/>
      <c r="AO8" s="31"/>
      <c r="AP8" s="31"/>
      <c r="AQ8" s="31"/>
      <c r="AR8" s="31"/>
      <c r="AS8" s="31"/>
      <c r="AT8" s="31"/>
      <c r="AU8" s="31"/>
      <c r="AV8" s="49"/>
      <c r="AW8" s="49"/>
      <c r="AX8" s="49"/>
      <c r="AY8" s="31"/>
      <c r="BA8" s="36"/>
      <c r="BD8" s="35"/>
      <c r="BE8" s="35"/>
      <c r="BF8" s="35"/>
      <c r="BG8" s="35"/>
      <c r="BH8" s="35"/>
      <c r="BI8" s="35"/>
      <c r="BJ8" s="35"/>
      <c r="BK8" s="35"/>
    </row>
    <row r="9" spans="1:63" ht="22.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69"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22.5" hidden="1"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69"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hidden="1"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69"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hidden="1"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69"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hidden="1"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69"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2.75" x14ac:dyDescent="0.25">
      <c r="A14" s="35"/>
      <c r="B14" s="35"/>
      <c r="C14" s="35"/>
      <c r="D14" s="35"/>
      <c r="E14" s="35"/>
      <c r="F14" s="37"/>
      <c r="G14" s="37"/>
      <c r="H14" s="37"/>
      <c r="I14" s="37"/>
      <c r="J14" s="37"/>
      <c r="K14" s="37"/>
      <c r="L14" s="37"/>
      <c r="M14" s="31" t="s">
        <v>115</v>
      </c>
      <c r="N14" s="37"/>
      <c r="O14" s="37"/>
      <c r="P14" s="37"/>
      <c r="Q14" s="37"/>
      <c r="R14" s="37"/>
      <c r="S14" s="37"/>
      <c r="T14" s="37"/>
      <c r="U14" s="37"/>
      <c r="V14" s="37"/>
      <c r="W14" s="37"/>
      <c r="X14" s="37"/>
      <c r="Y14" s="37"/>
      <c r="Z14" s="37"/>
      <c r="AA14" s="37"/>
      <c r="AB14" s="37"/>
      <c r="AC14" s="37"/>
      <c r="AD14" s="169"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2.75" x14ac:dyDescent="0.25">
      <c r="A15" s="35"/>
      <c r="B15" s="35"/>
      <c r="C15" s="35"/>
      <c r="D15" s="35"/>
      <c r="E15" s="35"/>
      <c r="F15" s="37"/>
      <c r="G15" s="37"/>
      <c r="H15" s="37"/>
      <c r="I15" s="37"/>
      <c r="J15" s="37"/>
      <c r="K15" s="37"/>
      <c r="L15" s="37"/>
      <c r="M15" s="37"/>
      <c r="N15" s="37"/>
      <c r="O15" s="37"/>
      <c r="P15" s="37"/>
      <c r="Q15" s="37"/>
      <c r="R15" s="37"/>
      <c r="S15" s="37"/>
      <c r="T15" s="37"/>
      <c r="U15" s="37"/>
      <c r="V15" s="37"/>
      <c r="W15" s="37"/>
      <c r="X15" s="37"/>
      <c r="Y15" s="37"/>
      <c r="Z15" s="37"/>
      <c r="AA15" s="37"/>
      <c r="AB15" s="37"/>
      <c r="AC15" s="37"/>
      <c r="AD15" s="169" t="s">
        <v>929</v>
      </c>
      <c r="AE15" s="37"/>
      <c r="AF15" s="37"/>
      <c r="AG15" s="37"/>
      <c r="AH15" s="37"/>
      <c r="AI15" s="37"/>
      <c r="AJ15" s="37"/>
      <c r="AK15" s="37"/>
      <c r="AL15" s="37"/>
      <c r="AM15" s="37"/>
      <c r="AN15" s="37"/>
      <c r="AO15" s="37"/>
      <c r="AP15" s="37"/>
      <c r="AQ15" s="37"/>
      <c r="AR15" s="37"/>
      <c r="AS15" s="37"/>
      <c r="AT15" s="37"/>
      <c r="AU15" s="37"/>
      <c r="AY15" s="35"/>
      <c r="BD15" s="35"/>
      <c r="BE15" s="35"/>
      <c r="BF15" s="35"/>
      <c r="BG15" s="35"/>
      <c r="BH15" s="35"/>
      <c r="BI15" s="35"/>
      <c r="BJ15" s="35"/>
      <c r="BK15" s="35"/>
    </row>
    <row r="16" spans="1:63" ht="12.75" x14ac:dyDescent="0.25">
      <c r="A16" s="35"/>
      <c r="B16" s="35"/>
      <c r="C16" s="35"/>
      <c r="D16" s="35"/>
      <c r="E16" s="35"/>
      <c r="F16" s="37"/>
      <c r="G16" s="37"/>
      <c r="H16" s="37"/>
      <c r="I16" s="37"/>
      <c r="J16" s="37"/>
      <c r="K16" s="37"/>
      <c r="L16" s="37"/>
      <c r="M16" s="37"/>
      <c r="N16" s="37"/>
      <c r="O16" s="37"/>
      <c r="P16" s="37"/>
      <c r="Q16" s="37"/>
      <c r="R16" s="37"/>
      <c r="S16" s="37"/>
      <c r="T16" s="37"/>
      <c r="U16" s="37"/>
      <c r="V16" s="37"/>
      <c r="W16" s="37"/>
      <c r="X16" s="37"/>
      <c r="Y16" s="37"/>
      <c r="Z16" s="37"/>
      <c r="AA16" s="37"/>
      <c r="AB16" s="37"/>
      <c r="AC16" s="37"/>
      <c r="AD16" s="169" t="s">
        <v>949</v>
      </c>
      <c r="AE16" s="37"/>
      <c r="AF16" s="37"/>
      <c r="AG16" s="37"/>
      <c r="AH16" s="37"/>
      <c r="AI16" s="37"/>
      <c r="AJ16" s="37"/>
      <c r="AK16" s="37"/>
      <c r="AL16" s="37"/>
      <c r="AM16" s="37"/>
      <c r="AN16" s="37"/>
      <c r="AO16" s="37"/>
      <c r="AP16" s="37"/>
      <c r="AQ16" s="37"/>
      <c r="AR16" s="37"/>
      <c r="AS16" s="37"/>
      <c r="AT16" s="37"/>
      <c r="AU16" s="37"/>
      <c r="AY16" s="35"/>
      <c r="BD16" s="35"/>
      <c r="BE16" s="35"/>
      <c r="BF16" s="35"/>
      <c r="BG16" s="35"/>
      <c r="BH16" s="35"/>
      <c r="BI16" s="35"/>
      <c r="BJ16" s="35"/>
      <c r="BK16" s="35"/>
    </row>
    <row r="17" spans="1:63" ht="12.75" x14ac:dyDescent="0.25">
      <c r="A17" s="35"/>
      <c r="B17" s="35"/>
      <c r="C17" s="35"/>
      <c r="D17" s="35"/>
      <c r="E17" s="35"/>
      <c r="F17" s="37"/>
      <c r="G17" s="37"/>
      <c r="H17" s="37"/>
      <c r="I17" s="37"/>
      <c r="J17" s="37"/>
      <c r="K17" s="37"/>
      <c r="L17" s="37"/>
      <c r="M17" s="37"/>
      <c r="N17" s="37"/>
      <c r="O17" s="37"/>
      <c r="P17" s="37"/>
      <c r="Q17" s="37"/>
      <c r="R17" s="37"/>
      <c r="S17" s="37"/>
      <c r="T17" s="37"/>
      <c r="U17" s="37"/>
      <c r="V17" s="37"/>
      <c r="W17" s="37"/>
      <c r="X17" s="37"/>
      <c r="Y17" s="37"/>
      <c r="Z17" s="37"/>
      <c r="AA17" s="37"/>
      <c r="AB17" s="37"/>
      <c r="AC17" s="37"/>
      <c r="AD17" s="169" t="s">
        <v>952</v>
      </c>
      <c r="AE17" s="37"/>
      <c r="AF17" s="37"/>
      <c r="AG17" s="37"/>
      <c r="AH17" s="37"/>
      <c r="AI17" s="37"/>
      <c r="AJ17" s="37"/>
      <c r="AK17" s="37"/>
      <c r="AL17" s="37"/>
      <c r="AM17" s="37"/>
      <c r="AN17" s="37"/>
      <c r="AO17" s="37"/>
      <c r="AP17" s="37"/>
      <c r="AQ17" s="37"/>
      <c r="AR17" s="37"/>
      <c r="AS17" s="37"/>
      <c r="AT17" s="37"/>
      <c r="AU17" s="37"/>
      <c r="AY17" s="35"/>
      <c r="BD17" s="35"/>
      <c r="BE17" s="35"/>
      <c r="BF17" s="35"/>
      <c r="BG17" s="35"/>
      <c r="BH17" s="35"/>
      <c r="BI17" s="35"/>
      <c r="BJ17" s="35"/>
      <c r="BK17" s="35"/>
    </row>
    <row r="18" spans="1:63" ht="12.75" x14ac:dyDescent="0.25">
      <c r="A18" s="35"/>
      <c r="B18" s="35"/>
      <c r="C18" s="35"/>
      <c r="D18" s="35"/>
      <c r="E18" s="35"/>
      <c r="F18" s="37"/>
      <c r="G18" s="37"/>
      <c r="H18" s="37"/>
      <c r="I18" s="37"/>
      <c r="J18" s="37"/>
      <c r="K18" s="37"/>
      <c r="L18" s="37"/>
      <c r="M18" s="37"/>
      <c r="N18" s="37"/>
      <c r="O18" s="37"/>
      <c r="P18" s="37"/>
      <c r="Q18" s="37"/>
      <c r="R18" s="37"/>
      <c r="S18" s="37"/>
      <c r="T18" s="37"/>
      <c r="U18" s="37"/>
      <c r="V18" s="37"/>
      <c r="W18" s="37"/>
      <c r="X18" s="37"/>
      <c r="Y18" s="37"/>
      <c r="Z18" s="37"/>
      <c r="AA18" s="37"/>
      <c r="AB18" s="37"/>
      <c r="AC18" s="37"/>
      <c r="AD18" s="169" t="s">
        <v>956</v>
      </c>
      <c r="AE18" s="37"/>
      <c r="AF18" s="37"/>
      <c r="AG18" s="37"/>
      <c r="AH18" s="37"/>
      <c r="AI18" s="37"/>
      <c r="AJ18" s="37"/>
      <c r="AK18" s="37"/>
      <c r="AL18" s="37"/>
      <c r="AM18" s="37"/>
      <c r="AN18" s="37"/>
      <c r="AO18" s="37"/>
      <c r="AP18" s="37"/>
      <c r="AQ18" s="37"/>
      <c r="AR18" s="37"/>
      <c r="AS18" s="37"/>
      <c r="AT18" s="37"/>
      <c r="AU18" s="37"/>
      <c r="AY18" s="35"/>
      <c r="BD18" s="35"/>
      <c r="BE18" s="35"/>
      <c r="BF18" s="35"/>
      <c r="BG18" s="35"/>
      <c r="BH18" s="35"/>
      <c r="BI18" s="35"/>
      <c r="BJ18" s="35"/>
      <c r="BK18" s="35"/>
    </row>
    <row r="19" spans="1:63" ht="12.75" x14ac:dyDescent="0.25">
      <c r="A19" s="35"/>
      <c r="B19" s="35"/>
      <c r="C19" s="35"/>
      <c r="D19" s="35"/>
      <c r="E19" s="35"/>
      <c r="F19" s="37"/>
      <c r="G19" s="37"/>
      <c r="H19" s="37"/>
      <c r="I19" s="37"/>
      <c r="J19" s="37"/>
      <c r="K19" s="37"/>
      <c r="L19" s="37"/>
      <c r="M19" s="37"/>
      <c r="N19" s="37"/>
      <c r="O19" s="37"/>
      <c r="P19" s="37"/>
      <c r="Q19" s="37"/>
      <c r="R19" s="37"/>
      <c r="S19" s="37"/>
      <c r="T19" s="37"/>
      <c r="U19" s="37"/>
      <c r="V19" s="37"/>
      <c r="W19" s="37"/>
      <c r="X19" s="37"/>
      <c r="Y19" s="37"/>
      <c r="Z19" s="37"/>
      <c r="AA19" s="37"/>
      <c r="AB19" s="37"/>
      <c r="AC19" s="37"/>
      <c r="AD19" s="169" t="s">
        <v>959</v>
      </c>
      <c r="AE19" s="37"/>
      <c r="AF19" s="37"/>
      <c r="AG19" s="37"/>
      <c r="AH19" s="37"/>
      <c r="AI19" s="37"/>
      <c r="AJ19" s="37"/>
      <c r="AK19" s="37"/>
      <c r="AL19" s="37"/>
      <c r="AM19" s="37"/>
      <c r="AN19" s="37"/>
      <c r="AO19" s="37"/>
      <c r="AP19" s="37"/>
      <c r="AQ19" s="37"/>
      <c r="AR19" s="37"/>
      <c r="AS19" s="37"/>
      <c r="AT19" s="37"/>
      <c r="AU19" s="37"/>
      <c r="AY19" s="35"/>
      <c r="BD19" s="35"/>
      <c r="BE19" s="35"/>
      <c r="BF19" s="35"/>
      <c r="BG19" s="35"/>
      <c r="BH19" s="35"/>
      <c r="BI19" s="35"/>
      <c r="BJ19" s="35"/>
      <c r="BK19" s="35"/>
    </row>
    <row r="20" spans="1:63" ht="13.5" thickBot="1" x14ac:dyDescent="0.3">
      <c r="A20" s="35"/>
      <c r="B20" s="35"/>
      <c r="C20" s="35"/>
      <c r="D20" s="35"/>
      <c r="E20" s="35"/>
      <c r="F20" s="37"/>
      <c r="G20" s="37"/>
      <c r="H20" s="37"/>
      <c r="I20" s="37"/>
      <c r="J20" s="37"/>
      <c r="K20" s="37"/>
      <c r="L20" s="37"/>
      <c r="M20" s="37"/>
      <c r="N20" s="37"/>
      <c r="O20" s="37"/>
      <c r="P20" s="37"/>
      <c r="Q20" s="37"/>
      <c r="R20" s="37"/>
      <c r="S20" s="37"/>
      <c r="T20" s="37"/>
      <c r="U20" s="37"/>
      <c r="V20" s="37"/>
      <c r="W20" s="37"/>
      <c r="X20" s="37"/>
      <c r="Y20" s="37"/>
      <c r="Z20" s="37"/>
      <c r="AA20" s="37"/>
      <c r="AB20" s="37"/>
      <c r="AC20" s="37"/>
      <c r="AD20" s="169" t="s">
        <v>962</v>
      </c>
      <c r="AE20" s="37"/>
      <c r="AF20" s="37"/>
      <c r="AG20" s="37"/>
      <c r="AH20" s="37"/>
      <c r="AI20" s="37"/>
      <c r="AJ20" s="37"/>
      <c r="AK20" s="37"/>
      <c r="AL20" s="37"/>
      <c r="AM20" s="37"/>
      <c r="AN20" s="37"/>
      <c r="AO20" s="37"/>
      <c r="AP20" s="37"/>
      <c r="AQ20" s="37"/>
      <c r="AR20" s="37"/>
      <c r="AS20" s="37"/>
      <c r="AT20" s="37"/>
      <c r="AU20" s="37"/>
      <c r="AY20" s="35"/>
      <c r="BD20" s="35"/>
      <c r="BE20" s="35"/>
      <c r="BF20" s="35"/>
      <c r="BG20" s="35"/>
      <c r="BH20" s="35"/>
      <c r="BI20" s="35"/>
      <c r="BJ20" s="35"/>
      <c r="BK20" s="35"/>
    </row>
    <row r="21" spans="1:63" ht="12.95" customHeight="1" x14ac:dyDescent="0.25">
      <c r="A21" s="119" t="s">
        <v>0</v>
      </c>
      <c r="B21" s="119" t="s">
        <v>186</v>
      </c>
      <c r="C21" s="119" t="s">
        <v>184</v>
      </c>
      <c r="D21" s="119" t="s">
        <v>185</v>
      </c>
      <c r="E21" s="203" t="s">
        <v>1</v>
      </c>
      <c r="F21" s="120" t="s">
        <v>2</v>
      </c>
      <c r="G21" s="120" t="s">
        <v>3</v>
      </c>
      <c r="H21" s="120" t="s">
        <v>4</v>
      </c>
      <c r="I21" s="120" t="s">
        <v>5</v>
      </c>
      <c r="J21" s="120" t="s">
        <v>6</v>
      </c>
      <c r="K21" s="120" t="s">
        <v>7</v>
      </c>
      <c r="L21" s="120" t="s">
        <v>8</v>
      </c>
      <c r="M21" s="120" t="s">
        <v>9</v>
      </c>
      <c r="N21" s="120" t="s">
        <v>10</v>
      </c>
      <c r="O21" s="120" t="s">
        <v>11</v>
      </c>
      <c r="P21" s="120" t="s">
        <v>12</v>
      </c>
      <c r="Q21" s="120" t="s">
        <v>13</v>
      </c>
      <c r="R21" s="120" t="s">
        <v>14</v>
      </c>
      <c r="S21" s="120" t="s">
        <v>15</v>
      </c>
      <c r="T21" s="120" t="s">
        <v>16</v>
      </c>
      <c r="U21" s="120"/>
      <c r="V21" s="120"/>
      <c r="W21" s="120" t="s">
        <v>17</v>
      </c>
      <c r="X21" s="120"/>
      <c r="Y21" s="120"/>
      <c r="Z21" s="120" t="s">
        <v>18</v>
      </c>
      <c r="AA21" s="120" t="s">
        <v>19</v>
      </c>
      <c r="AB21" s="120" t="s">
        <v>20</v>
      </c>
      <c r="AC21" s="120"/>
      <c r="AD21" s="120"/>
      <c r="AE21" s="120"/>
      <c r="AF21" s="120" t="s">
        <v>21</v>
      </c>
      <c r="AG21" s="120"/>
      <c r="AH21" s="120"/>
      <c r="AI21" s="120"/>
      <c r="AJ21" s="120" t="s">
        <v>22</v>
      </c>
      <c r="AK21" s="120"/>
      <c r="AL21" s="120"/>
      <c r="AM21" s="120"/>
      <c r="AN21" s="120" t="s">
        <v>113</v>
      </c>
      <c r="AO21" s="120"/>
      <c r="AP21" s="120"/>
      <c r="AQ21" s="120"/>
      <c r="AR21" s="120" t="s">
        <v>114</v>
      </c>
      <c r="AS21" s="120"/>
      <c r="AT21" s="120"/>
      <c r="AU21" s="120"/>
      <c r="AV21" s="121" t="s">
        <v>23</v>
      </c>
      <c r="AW21" s="121"/>
      <c r="AX21" s="121"/>
      <c r="AY21" s="120" t="s">
        <v>24</v>
      </c>
      <c r="AZ21" s="120" t="s">
        <v>25</v>
      </c>
      <c r="BA21" s="120"/>
      <c r="BB21" s="120" t="s">
        <v>26</v>
      </c>
      <c r="BC21" s="120"/>
      <c r="BD21" s="120"/>
      <c r="BE21" s="120"/>
      <c r="BF21" s="120"/>
      <c r="BG21" s="120"/>
      <c r="BH21" s="120"/>
      <c r="BI21" s="120"/>
      <c r="BJ21" s="122"/>
      <c r="BK21" s="126" t="s">
        <v>27</v>
      </c>
    </row>
    <row r="22" spans="1:63" ht="12.95" customHeight="1" x14ac:dyDescent="0.25">
      <c r="A22" s="123"/>
      <c r="B22" s="123"/>
      <c r="C22" s="123"/>
      <c r="D22" s="123"/>
      <c r="E22" s="44"/>
      <c r="F22" s="124"/>
      <c r="G22" s="124"/>
      <c r="H22" s="124"/>
      <c r="I22" s="124"/>
      <c r="J22" s="124"/>
      <c r="K22" s="124"/>
      <c r="L22" s="124"/>
      <c r="M22" s="124"/>
      <c r="N22" s="124"/>
      <c r="O22" s="124"/>
      <c r="P22" s="124"/>
      <c r="Q22" s="124"/>
      <c r="R22" s="124"/>
      <c r="S22" s="124"/>
      <c r="T22" s="124" t="s">
        <v>28</v>
      </c>
      <c r="U22" s="124" t="s">
        <v>29</v>
      </c>
      <c r="V22" s="124"/>
      <c r="W22" s="124"/>
      <c r="X22" s="124"/>
      <c r="Y22" s="124"/>
      <c r="Z22" s="124"/>
      <c r="AA22" s="124"/>
      <c r="AB22" s="124" t="s">
        <v>30</v>
      </c>
      <c r="AC22" s="124" t="s">
        <v>31</v>
      </c>
      <c r="AD22" s="124" t="s">
        <v>32</v>
      </c>
      <c r="AE22" s="124" t="s">
        <v>33</v>
      </c>
      <c r="AF22" s="124" t="s">
        <v>30</v>
      </c>
      <c r="AG22" s="124" t="s">
        <v>31</v>
      </c>
      <c r="AH22" s="124" t="s">
        <v>32</v>
      </c>
      <c r="AI22" s="124" t="s">
        <v>33</v>
      </c>
      <c r="AJ22" s="124" t="s">
        <v>30</v>
      </c>
      <c r="AK22" s="124" t="s">
        <v>31</v>
      </c>
      <c r="AL22" s="124" t="s">
        <v>32</v>
      </c>
      <c r="AM22" s="124" t="s">
        <v>33</v>
      </c>
      <c r="AN22" s="124" t="s">
        <v>30</v>
      </c>
      <c r="AO22" s="124" t="s">
        <v>31</v>
      </c>
      <c r="AP22" s="124" t="s">
        <v>32</v>
      </c>
      <c r="AQ22" s="124" t="s">
        <v>33</v>
      </c>
      <c r="AR22" s="124" t="s">
        <v>30</v>
      </c>
      <c r="AS22" s="124" t="s">
        <v>31</v>
      </c>
      <c r="AT22" s="124" t="s">
        <v>32</v>
      </c>
      <c r="AU22" s="124" t="s">
        <v>33</v>
      </c>
      <c r="AV22" s="125" t="s">
        <v>30</v>
      </c>
      <c r="AW22" s="125" t="s">
        <v>32</v>
      </c>
      <c r="AX22" s="125" t="s">
        <v>33</v>
      </c>
      <c r="AY22" s="124"/>
      <c r="AZ22" s="124" t="s">
        <v>34</v>
      </c>
      <c r="BA22" s="124" t="s">
        <v>35</v>
      </c>
      <c r="BB22" s="124" t="s">
        <v>36</v>
      </c>
      <c r="BC22" s="124"/>
      <c r="BD22" s="124"/>
      <c r="BE22" s="124" t="s">
        <v>37</v>
      </c>
      <c r="BF22" s="124"/>
      <c r="BG22" s="124"/>
      <c r="BH22" s="124" t="s">
        <v>38</v>
      </c>
      <c r="BI22" s="124"/>
      <c r="BJ22" s="126"/>
      <c r="BK22" s="126"/>
    </row>
    <row r="23" spans="1:63" s="164" customFormat="1" ht="12.95" customHeight="1" thickBot="1" x14ac:dyDescent="0.3">
      <c r="A23" s="127"/>
      <c r="B23" s="127"/>
      <c r="C23" s="127"/>
      <c r="D23" s="127"/>
      <c r="E23" s="204"/>
      <c r="F23" s="128"/>
      <c r="G23" s="128"/>
      <c r="H23" s="128"/>
      <c r="I23" s="128"/>
      <c r="J23" s="128"/>
      <c r="K23" s="128"/>
      <c r="L23" s="128"/>
      <c r="M23" s="128"/>
      <c r="N23" s="128"/>
      <c r="O23" s="128"/>
      <c r="P23" s="128"/>
      <c r="Q23" s="128"/>
      <c r="R23" s="128"/>
      <c r="S23" s="128"/>
      <c r="T23" s="128" t="s">
        <v>39</v>
      </c>
      <c r="U23" s="128" t="s">
        <v>40</v>
      </c>
      <c r="V23" s="128" t="s">
        <v>39</v>
      </c>
      <c r="W23" s="128" t="s">
        <v>41</v>
      </c>
      <c r="X23" s="128" t="s">
        <v>42</v>
      </c>
      <c r="Y23" s="128" t="s">
        <v>43</v>
      </c>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9"/>
      <c r="AW23" s="129"/>
      <c r="AX23" s="129"/>
      <c r="AY23" s="128"/>
      <c r="AZ23" s="128"/>
      <c r="BA23" s="128"/>
      <c r="BB23" s="128" t="s">
        <v>44</v>
      </c>
      <c r="BC23" s="128" t="s">
        <v>45</v>
      </c>
      <c r="BD23" s="128" t="s">
        <v>46</v>
      </c>
      <c r="BE23" s="128" t="s">
        <v>44</v>
      </c>
      <c r="BF23" s="128" t="s">
        <v>45</v>
      </c>
      <c r="BG23" s="128" t="s">
        <v>46</v>
      </c>
      <c r="BH23" s="128" t="s">
        <v>44</v>
      </c>
      <c r="BI23" s="128" t="s">
        <v>45</v>
      </c>
      <c r="BJ23" s="130" t="s">
        <v>46</v>
      </c>
      <c r="BK23" s="126"/>
    </row>
    <row r="24" spans="1:63" s="164" customFormat="1" ht="12.95" customHeight="1" thickBot="1" x14ac:dyDescent="0.3">
      <c r="A24" s="131"/>
      <c r="B24" s="132" t="s">
        <v>47</v>
      </c>
      <c r="C24" s="132" t="s">
        <v>48</v>
      </c>
      <c r="D24" s="132" t="s">
        <v>49</v>
      </c>
      <c r="E24" s="205" t="s">
        <v>50</v>
      </c>
      <c r="F24" s="133" t="s">
        <v>51</v>
      </c>
      <c r="G24" s="133" t="s">
        <v>52</v>
      </c>
      <c r="H24" s="133" t="s">
        <v>53</v>
      </c>
      <c r="I24" s="133" t="s">
        <v>54</v>
      </c>
      <c r="J24" s="133" t="s">
        <v>55</v>
      </c>
      <c r="K24" s="133" t="s">
        <v>56</v>
      </c>
      <c r="L24" s="133" t="s">
        <v>57</v>
      </c>
      <c r="M24" s="133" t="s">
        <v>58</v>
      </c>
      <c r="N24" s="133" t="s">
        <v>59</v>
      </c>
      <c r="O24" s="133" t="s">
        <v>60</v>
      </c>
      <c r="P24" s="133" t="s">
        <v>61</v>
      </c>
      <c r="Q24" s="133" t="s">
        <v>62</v>
      </c>
      <c r="R24" s="133" t="s">
        <v>63</v>
      </c>
      <c r="S24" s="133" t="s">
        <v>64</v>
      </c>
      <c r="T24" s="133" t="s">
        <v>65</v>
      </c>
      <c r="U24" s="133" t="s">
        <v>66</v>
      </c>
      <c r="V24" s="133" t="s">
        <v>67</v>
      </c>
      <c r="W24" s="133" t="s">
        <v>68</v>
      </c>
      <c r="X24" s="133" t="s">
        <v>69</v>
      </c>
      <c r="Y24" s="133" t="s">
        <v>70</v>
      </c>
      <c r="Z24" s="133" t="s">
        <v>71</v>
      </c>
      <c r="AA24" s="133" t="s">
        <v>72</v>
      </c>
      <c r="AB24" s="133" t="s">
        <v>73</v>
      </c>
      <c r="AC24" s="133" t="s">
        <v>74</v>
      </c>
      <c r="AD24" s="133" t="s">
        <v>75</v>
      </c>
      <c r="AE24" s="133" t="s">
        <v>76</v>
      </c>
      <c r="AF24" s="133" t="s">
        <v>77</v>
      </c>
      <c r="AG24" s="133" t="s">
        <v>78</v>
      </c>
      <c r="AH24" s="133" t="s">
        <v>79</v>
      </c>
      <c r="AI24" s="133" t="s">
        <v>80</v>
      </c>
      <c r="AJ24" s="133" t="s">
        <v>81</v>
      </c>
      <c r="AK24" s="133" t="s">
        <v>82</v>
      </c>
      <c r="AL24" s="133" t="s">
        <v>83</v>
      </c>
      <c r="AM24" s="133" t="s">
        <v>84</v>
      </c>
      <c r="AN24" s="133" t="s">
        <v>85</v>
      </c>
      <c r="AO24" s="133" t="s">
        <v>86</v>
      </c>
      <c r="AP24" s="133" t="s">
        <v>87</v>
      </c>
      <c r="AQ24" s="133" t="s">
        <v>88</v>
      </c>
      <c r="AR24" s="133" t="s">
        <v>89</v>
      </c>
      <c r="AS24" s="133" t="s">
        <v>90</v>
      </c>
      <c r="AT24" s="133" t="s">
        <v>91</v>
      </c>
      <c r="AU24" s="133" t="s">
        <v>92</v>
      </c>
      <c r="AV24" s="134" t="s">
        <v>93</v>
      </c>
      <c r="AW24" s="134" t="s">
        <v>94</v>
      </c>
      <c r="AX24" s="134" t="s">
        <v>95</v>
      </c>
      <c r="AY24" s="133" t="s">
        <v>96</v>
      </c>
      <c r="AZ24" s="133" t="s">
        <v>97</v>
      </c>
      <c r="BA24" s="133" t="s">
        <v>98</v>
      </c>
      <c r="BB24" s="133" t="s">
        <v>99</v>
      </c>
      <c r="BC24" s="133" t="s">
        <v>100</v>
      </c>
      <c r="BD24" s="133" t="s">
        <v>101</v>
      </c>
      <c r="BE24" s="133" t="s">
        <v>102</v>
      </c>
      <c r="BF24" s="133" t="s">
        <v>103</v>
      </c>
      <c r="BG24" s="133" t="s">
        <v>104</v>
      </c>
      <c r="BH24" s="133" t="s">
        <v>105</v>
      </c>
      <c r="BI24" s="133" t="s">
        <v>106</v>
      </c>
      <c r="BJ24" s="163" t="s">
        <v>107</v>
      </c>
      <c r="BK24" s="126" t="s">
        <v>108</v>
      </c>
    </row>
    <row r="25" spans="1:63" ht="12.95" customHeight="1" x14ac:dyDescent="0.25">
      <c r="A25" s="135"/>
      <c r="B25" s="135"/>
      <c r="C25" s="135"/>
      <c r="D25" s="135"/>
      <c r="E25" s="44" t="s">
        <v>109</v>
      </c>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6"/>
      <c r="AW25" s="136"/>
      <c r="AX25" s="136"/>
      <c r="AY25" s="135"/>
      <c r="AZ25" s="135"/>
      <c r="BA25" s="135"/>
      <c r="BB25" s="135"/>
      <c r="BC25" s="135"/>
      <c r="BD25" s="135"/>
      <c r="BE25" s="135"/>
      <c r="BF25" s="135"/>
      <c r="BG25" s="135"/>
      <c r="BH25" s="135"/>
      <c r="BI25" s="135"/>
      <c r="BJ25" s="141"/>
      <c r="BK25" s="141"/>
    </row>
    <row r="26" spans="1:63" s="165" customFormat="1" ht="12.95" customHeight="1" x14ac:dyDescent="0.25">
      <c r="A26" s="15" t="s">
        <v>191</v>
      </c>
      <c r="B26" s="15"/>
      <c r="C26" s="4" t="s">
        <v>192</v>
      </c>
      <c r="D26" s="15"/>
      <c r="E26" s="206" t="s">
        <v>192</v>
      </c>
      <c r="F26" s="22" t="s">
        <v>193</v>
      </c>
      <c r="G26" s="22" t="s">
        <v>194</v>
      </c>
      <c r="H26" s="22" t="s">
        <v>195</v>
      </c>
      <c r="I26" s="23" t="s">
        <v>143</v>
      </c>
      <c r="J26" s="23" t="s">
        <v>149</v>
      </c>
      <c r="K26" s="23" t="s">
        <v>196</v>
      </c>
      <c r="L26" s="22">
        <v>30</v>
      </c>
      <c r="M26" s="5" t="s">
        <v>197</v>
      </c>
      <c r="N26" s="5" t="s">
        <v>198</v>
      </c>
      <c r="O26" s="5" t="s">
        <v>199</v>
      </c>
      <c r="P26" s="23" t="s">
        <v>125</v>
      </c>
      <c r="Q26" s="24" t="s">
        <v>122</v>
      </c>
      <c r="R26" s="25" t="s">
        <v>200</v>
      </c>
      <c r="S26" s="25" t="s">
        <v>201</v>
      </c>
      <c r="T26" s="23"/>
      <c r="U26" s="5" t="s">
        <v>126</v>
      </c>
      <c r="V26" s="23" t="s">
        <v>146</v>
      </c>
      <c r="W26" s="23" t="s">
        <v>76</v>
      </c>
      <c r="X26" s="23" t="s">
        <v>106</v>
      </c>
      <c r="Y26" s="23" t="s">
        <v>56</v>
      </c>
      <c r="Z26" s="39" t="s">
        <v>202</v>
      </c>
      <c r="AA26" s="5" t="s">
        <v>138</v>
      </c>
      <c r="AB26" s="26">
        <v>1161</v>
      </c>
      <c r="AC26" s="26">
        <v>7500</v>
      </c>
      <c r="AD26" s="26">
        <v>8707500</v>
      </c>
      <c r="AE26" s="26">
        <v>9752400</v>
      </c>
      <c r="AF26" s="26">
        <v>3636</v>
      </c>
      <c r="AG26" s="26">
        <v>7500</v>
      </c>
      <c r="AH26" s="26">
        <v>27270000</v>
      </c>
      <c r="AI26" s="26">
        <v>30542400.000000004</v>
      </c>
      <c r="AJ26" s="19">
        <v>0</v>
      </c>
      <c r="AK26" s="19">
        <v>0</v>
      </c>
      <c r="AL26" s="19">
        <v>0</v>
      </c>
      <c r="AM26" s="19">
        <v>0</v>
      </c>
      <c r="AN26" s="19">
        <v>0</v>
      </c>
      <c r="AO26" s="19">
        <v>0</v>
      </c>
      <c r="AP26" s="19">
        <v>0</v>
      </c>
      <c r="AQ26" s="19">
        <v>0</v>
      </c>
      <c r="AR26" s="19">
        <v>0</v>
      </c>
      <c r="AS26" s="19">
        <v>0</v>
      </c>
      <c r="AT26" s="19">
        <v>0</v>
      </c>
      <c r="AU26" s="19">
        <v>0</v>
      </c>
      <c r="AV26" s="41">
        <f t="shared" ref="AV26:AV44" si="0">AB26+AF26+AJ26+AN26+AR26</f>
        <v>4797</v>
      </c>
      <c r="AW26" s="41">
        <v>0</v>
      </c>
      <c r="AX26" s="41">
        <f t="shared" ref="AX26" si="1">AW26*1.12</f>
        <v>0</v>
      </c>
      <c r="AY26" s="5" t="s">
        <v>203</v>
      </c>
      <c r="AZ26" s="5"/>
      <c r="BA26" s="5"/>
      <c r="BB26" s="5"/>
      <c r="BC26" s="5" t="s">
        <v>204</v>
      </c>
      <c r="BD26" s="5" t="s">
        <v>204</v>
      </c>
      <c r="BE26" s="5"/>
      <c r="BF26" s="5"/>
      <c r="BG26" s="5"/>
      <c r="BH26" s="5"/>
      <c r="BI26" s="5"/>
      <c r="BJ26" s="167"/>
      <c r="BK26" s="27"/>
    </row>
    <row r="27" spans="1:63" s="165" customFormat="1" ht="12.95" customHeight="1" x14ac:dyDescent="0.25">
      <c r="A27" s="15" t="s">
        <v>191</v>
      </c>
      <c r="B27" s="15"/>
      <c r="C27" s="4" t="s">
        <v>397</v>
      </c>
      <c r="D27" s="15"/>
      <c r="E27" s="207" t="s">
        <v>192</v>
      </c>
      <c r="F27" s="54" t="s">
        <v>193</v>
      </c>
      <c r="G27" s="54" t="s">
        <v>194</v>
      </c>
      <c r="H27" s="54" t="s">
        <v>195</v>
      </c>
      <c r="I27" s="55" t="s">
        <v>143</v>
      </c>
      <c r="J27" s="55" t="s">
        <v>149</v>
      </c>
      <c r="K27" s="55" t="s">
        <v>196</v>
      </c>
      <c r="L27" s="54">
        <v>30</v>
      </c>
      <c r="M27" s="56" t="s">
        <v>197</v>
      </c>
      <c r="N27" s="56" t="s">
        <v>198</v>
      </c>
      <c r="O27" s="57" t="s">
        <v>126</v>
      </c>
      <c r="P27" s="55" t="s">
        <v>125</v>
      </c>
      <c r="Q27" s="58" t="s">
        <v>122</v>
      </c>
      <c r="R27" s="59" t="s">
        <v>200</v>
      </c>
      <c r="S27" s="59" t="s">
        <v>201</v>
      </c>
      <c r="T27" s="55"/>
      <c r="U27" s="56" t="s">
        <v>398</v>
      </c>
      <c r="V27" s="55" t="s">
        <v>146</v>
      </c>
      <c r="W27" s="55" t="s">
        <v>76</v>
      </c>
      <c r="X27" s="55" t="s">
        <v>106</v>
      </c>
      <c r="Y27" s="55" t="s">
        <v>56</v>
      </c>
      <c r="Z27" s="60" t="s">
        <v>202</v>
      </c>
      <c r="AA27" s="56" t="s">
        <v>138</v>
      </c>
      <c r="AB27" s="61">
        <v>1161</v>
      </c>
      <c r="AC27" s="61">
        <v>7500</v>
      </c>
      <c r="AD27" s="61">
        <v>8707500</v>
      </c>
      <c r="AE27" s="61">
        <v>9752400</v>
      </c>
      <c r="AF27" s="61">
        <v>3636</v>
      </c>
      <c r="AG27" s="61">
        <v>7500</v>
      </c>
      <c r="AH27" s="61">
        <v>27270000</v>
      </c>
      <c r="AI27" s="61">
        <v>30542400.000000004</v>
      </c>
      <c r="AJ27" s="62">
        <v>0</v>
      </c>
      <c r="AK27" s="62">
        <v>0</v>
      </c>
      <c r="AL27" s="62">
        <v>0</v>
      </c>
      <c r="AM27" s="62">
        <v>0</v>
      </c>
      <c r="AN27" s="62">
        <v>0</v>
      </c>
      <c r="AO27" s="62">
        <v>0</v>
      </c>
      <c r="AP27" s="62">
        <v>0</v>
      </c>
      <c r="AQ27" s="62">
        <v>0</v>
      </c>
      <c r="AR27" s="62">
        <v>0</v>
      </c>
      <c r="AS27" s="62">
        <v>0</v>
      </c>
      <c r="AT27" s="62">
        <v>0</v>
      </c>
      <c r="AU27" s="62">
        <v>0</v>
      </c>
      <c r="AV27" s="63">
        <f t="shared" si="0"/>
        <v>4797</v>
      </c>
      <c r="AW27" s="41">
        <v>0</v>
      </c>
      <c r="AX27" s="41">
        <f t="shared" ref="AX27" si="2">AW27*1.12</f>
        <v>0</v>
      </c>
      <c r="AY27" s="56" t="s">
        <v>203</v>
      </c>
      <c r="AZ27" s="56"/>
      <c r="BA27" s="5"/>
      <c r="BB27" s="5"/>
      <c r="BC27" s="5" t="s">
        <v>204</v>
      </c>
      <c r="BD27" s="5" t="s">
        <v>204</v>
      </c>
      <c r="BE27" s="5"/>
      <c r="BF27" s="5"/>
      <c r="BG27" s="5"/>
      <c r="BH27" s="5"/>
      <c r="BI27" s="5"/>
      <c r="BJ27" s="167"/>
      <c r="BK27" s="289">
        <v>14.2</v>
      </c>
    </row>
    <row r="28" spans="1:63" s="165" customFormat="1" ht="12.95" customHeight="1" x14ac:dyDescent="0.25">
      <c r="A28" s="88" t="s">
        <v>191</v>
      </c>
      <c r="B28" s="88"/>
      <c r="C28" s="173" t="s">
        <v>647</v>
      </c>
      <c r="D28" s="88"/>
      <c r="E28" s="208" t="s">
        <v>192</v>
      </c>
      <c r="F28" s="89" t="s">
        <v>193</v>
      </c>
      <c r="G28" s="89" t="s">
        <v>194</v>
      </c>
      <c r="H28" s="89" t="s">
        <v>195</v>
      </c>
      <c r="I28" s="90" t="s">
        <v>143</v>
      </c>
      <c r="J28" s="90" t="s">
        <v>149</v>
      </c>
      <c r="K28" s="90" t="s">
        <v>196</v>
      </c>
      <c r="L28" s="89">
        <v>30</v>
      </c>
      <c r="M28" s="91" t="s">
        <v>197</v>
      </c>
      <c r="N28" s="91" t="s">
        <v>198</v>
      </c>
      <c r="O28" s="92" t="s">
        <v>166</v>
      </c>
      <c r="P28" s="90" t="s">
        <v>125</v>
      </c>
      <c r="Q28" s="93" t="s">
        <v>122</v>
      </c>
      <c r="R28" s="94" t="s">
        <v>200</v>
      </c>
      <c r="S28" s="94" t="s">
        <v>201</v>
      </c>
      <c r="T28" s="90"/>
      <c r="U28" s="91" t="s">
        <v>398</v>
      </c>
      <c r="V28" s="90" t="s">
        <v>146</v>
      </c>
      <c r="W28" s="90" t="s">
        <v>76</v>
      </c>
      <c r="X28" s="90" t="s">
        <v>106</v>
      </c>
      <c r="Y28" s="90" t="s">
        <v>56</v>
      </c>
      <c r="Z28" s="95" t="s">
        <v>202</v>
      </c>
      <c r="AA28" s="91" t="s">
        <v>138</v>
      </c>
      <c r="AB28" s="96">
        <v>1161</v>
      </c>
      <c r="AC28" s="96">
        <v>7500</v>
      </c>
      <c r="AD28" s="97">
        <f t="shared" ref="AD28" si="3">AB28*AC28</f>
        <v>8707500</v>
      </c>
      <c r="AE28" s="97">
        <f t="shared" ref="AE28" si="4">AD28*1.12</f>
        <v>9752400</v>
      </c>
      <c r="AF28" s="96">
        <v>3636</v>
      </c>
      <c r="AG28" s="96">
        <v>7500</v>
      </c>
      <c r="AH28" s="97">
        <f t="shared" ref="AH28" si="5">AF28*AG28</f>
        <v>27270000</v>
      </c>
      <c r="AI28" s="97">
        <f t="shared" ref="AI28" si="6">AH28*1.12</f>
        <v>30542400.000000004</v>
      </c>
      <c r="AJ28" s="98">
        <v>0</v>
      </c>
      <c r="AK28" s="98">
        <v>0</v>
      </c>
      <c r="AL28" s="98">
        <v>0</v>
      </c>
      <c r="AM28" s="98">
        <v>0</v>
      </c>
      <c r="AN28" s="98">
        <v>0</v>
      </c>
      <c r="AO28" s="98">
        <v>0</v>
      </c>
      <c r="AP28" s="98">
        <v>0</v>
      </c>
      <c r="AQ28" s="98">
        <v>0</v>
      </c>
      <c r="AR28" s="98">
        <v>0</v>
      </c>
      <c r="AS28" s="98">
        <v>0</v>
      </c>
      <c r="AT28" s="98">
        <v>0</v>
      </c>
      <c r="AU28" s="98">
        <v>0</v>
      </c>
      <c r="AV28" s="99">
        <f t="shared" si="0"/>
        <v>4797</v>
      </c>
      <c r="AW28" s="41">
        <v>0</v>
      </c>
      <c r="AX28" s="41">
        <f t="shared" ref="AX28" si="7">AW28*1.12</f>
        <v>0</v>
      </c>
      <c r="AY28" s="91" t="s">
        <v>203</v>
      </c>
      <c r="AZ28" s="91"/>
      <c r="BA28" s="91"/>
      <c r="BB28" s="91"/>
      <c r="BC28" s="91" t="s">
        <v>204</v>
      </c>
      <c r="BD28" s="91" t="s">
        <v>204</v>
      </c>
      <c r="BE28" s="91"/>
      <c r="BF28" s="91"/>
      <c r="BG28" s="91"/>
      <c r="BH28" s="91"/>
      <c r="BI28" s="91"/>
      <c r="BJ28" s="167"/>
      <c r="BK28" s="27">
        <v>14</v>
      </c>
    </row>
    <row r="29" spans="1:63" s="187" customFormat="1" ht="12.95" customHeight="1" x14ac:dyDescent="0.25">
      <c r="A29" s="158" t="s">
        <v>191</v>
      </c>
      <c r="B29" s="158">
        <v>270007383</v>
      </c>
      <c r="C29" s="158" t="s">
        <v>652</v>
      </c>
      <c r="D29" s="158"/>
      <c r="E29" s="158" t="s">
        <v>192</v>
      </c>
      <c r="F29" s="179" t="s">
        <v>193</v>
      </c>
      <c r="G29" s="179" t="s">
        <v>194</v>
      </c>
      <c r="H29" s="179" t="s">
        <v>195</v>
      </c>
      <c r="I29" s="180" t="s">
        <v>143</v>
      </c>
      <c r="J29" s="180" t="s">
        <v>149</v>
      </c>
      <c r="K29" s="180" t="s">
        <v>196</v>
      </c>
      <c r="L29" s="179">
        <v>30</v>
      </c>
      <c r="M29" s="181" t="s">
        <v>197</v>
      </c>
      <c r="N29" s="181" t="s">
        <v>198</v>
      </c>
      <c r="O29" s="152" t="s">
        <v>166</v>
      </c>
      <c r="P29" s="180" t="s">
        <v>125</v>
      </c>
      <c r="Q29" s="182" t="s">
        <v>122</v>
      </c>
      <c r="R29" s="183" t="s">
        <v>200</v>
      </c>
      <c r="S29" s="183" t="s">
        <v>201</v>
      </c>
      <c r="T29" s="180"/>
      <c r="U29" s="181" t="s">
        <v>398</v>
      </c>
      <c r="V29" s="180" t="s">
        <v>146</v>
      </c>
      <c r="W29" s="180" t="s">
        <v>76</v>
      </c>
      <c r="X29" s="180" t="s">
        <v>106</v>
      </c>
      <c r="Y29" s="180" t="s">
        <v>56</v>
      </c>
      <c r="Z29" s="184" t="s">
        <v>202</v>
      </c>
      <c r="AA29" s="181" t="s">
        <v>138</v>
      </c>
      <c r="AB29" s="185">
        <v>141</v>
      </c>
      <c r="AC29" s="185">
        <v>7125</v>
      </c>
      <c r="AD29" s="185">
        <v>1004625</v>
      </c>
      <c r="AE29" s="185">
        <v>1125180</v>
      </c>
      <c r="AF29" s="185">
        <v>3636</v>
      </c>
      <c r="AG29" s="185">
        <v>7500</v>
      </c>
      <c r="AH29" s="185">
        <v>27270000</v>
      </c>
      <c r="AI29" s="185">
        <v>30542400.000000004</v>
      </c>
      <c r="AJ29" s="186">
        <v>0</v>
      </c>
      <c r="AK29" s="186">
        <v>0</v>
      </c>
      <c r="AL29" s="186">
        <v>0</v>
      </c>
      <c r="AM29" s="186">
        <v>0</v>
      </c>
      <c r="AN29" s="186">
        <v>0</v>
      </c>
      <c r="AO29" s="186">
        <v>0</v>
      </c>
      <c r="AP29" s="186">
        <v>0</v>
      </c>
      <c r="AQ29" s="186">
        <v>0</v>
      </c>
      <c r="AR29" s="186">
        <v>0</v>
      </c>
      <c r="AS29" s="186">
        <v>0</v>
      </c>
      <c r="AT29" s="186">
        <v>0</v>
      </c>
      <c r="AU29" s="186">
        <v>0</v>
      </c>
      <c r="AV29" s="186">
        <f>AB29+AF29+AJ29+AN29+AR29</f>
        <v>3777</v>
      </c>
      <c r="AW29" s="185">
        <f>AD29+AH29+AL29+AP29+AT29</f>
        <v>28274625</v>
      </c>
      <c r="AX29" s="185">
        <f>AW29*1.12</f>
        <v>31667580.000000004</v>
      </c>
      <c r="AY29" s="181" t="s">
        <v>203</v>
      </c>
      <c r="AZ29" s="181"/>
      <c r="BA29" s="181"/>
      <c r="BB29" s="181"/>
      <c r="BC29" s="181" t="s">
        <v>204</v>
      </c>
      <c r="BD29" s="181" t="s">
        <v>204</v>
      </c>
      <c r="BE29" s="181"/>
      <c r="BF29" s="181"/>
      <c r="BG29" s="181"/>
      <c r="BH29" s="181"/>
      <c r="BI29" s="181"/>
      <c r="BJ29" s="167"/>
      <c r="BK29" s="32" t="s">
        <v>653</v>
      </c>
    </row>
    <row r="30" spans="1:63" s="165" customFormat="1" ht="12.95" customHeight="1" x14ac:dyDescent="0.25">
      <c r="A30" s="15" t="s">
        <v>191</v>
      </c>
      <c r="B30" s="15"/>
      <c r="C30" s="4" t="s">
        <v>205</v>
      </c>
      <c r="D30" s="15"/>
      <c r="E30" s="206" t="s">
        <v>205</v>
      </c>
      <c r="F30" s="22" t="s">
        <v>206</v>
      </c>
      <c r="G30" s="22" t="s">
        <v>207</v>
      </c>
      <c r="H30" s="22" t="s">
        <v>208</v>
      </c>
      <c r="I30" s="23" t="s">
        <v>143</v>
      </c>
      <c r="J30" s="23" t="s">
        <v>149</v>
      </c>
      <c r="K30" s="23" t="s">
        <v>196</v>
      </c>
      <c r="L30" s="22">
        <v>30</v>
      </c>
      <c r="M30" s="5" t="s">
        <v>197</v>
      </c>
      <c r="N30" s="5" t="s">
        <v>198</v>
      </c>
      <c r="O30" s="5" t="s">
        <v>199</v>
      </c>
      <c r="P30" s="23" t="s">
        <v>125</v>
      </c>
      <c r="Q30" s="24" t="s">
        <v>122</v>
      </c>
      <c r="R30" s="25" t="s">
        <v>200</v>
      </c>
      <c r="S30" s="25" t="s">
        <v>201</v>
      </c>
      <c r="T30" s="23"/>
      <c r="U30" s="5" t="s">
        <v>126</v>
      </c>
      <c r="V30" s="23" t="s">
        <v>146</v>
      </c>
      <c r="W30" s="23" t="s">
        <v>76</v>
      </c>
      <c r="X30" s="23" t="s">
        <v>106</v>
      </c>
      <c r="Y30" s="23" t="s">
        <v>56</v>
      </c>
      <c r="Z30" s="39" t="s">
        <v>202</v>
      </c>
      <c r="AA30" s="5" t="s">
        <v>138</v>
      </c>
      <c r="AB30" s="26">
        <v>4416</v>
      </c>
      <c r="AC30" s="26">
        <v>11282.54</v>
      </c>
      <c r="AD30" s="26">
        <v>49823696.640000001</v>
      </c>
      <c r="AE30" s="26">
        <v>55802540.236800008</v>
      </c>
      <c r="AF30" s="26">
        <v>4458</v>
      </c>
      <c r="AG30" s="26">
        <v>11282.54</v>
      </c>
      <c r="AH30" s="26">
        <v>50297563.32</v>
      </c>
      <c r="AI30" s="26">
        <v>56333270.918400005</v>
      </c>
      <c r="AJ30" s="19">
        <v>0</v>
      </c>
      <c r="AK30" s="19">
        <v>0</v>
      </c>
      <c r="AL30" s="19">
        <v>0</v>
      </c>
      <c r="AM30" s="19">
        <v>0</v>
      </c>
      <c r="AN30" s="19">
        <v>0</v>
      </c>
      <c r="AO30" s="19">
        <v>0</v>
      </c>
      <c r="AP30" s="19">
        <v>0</v>
      </c>
      <c r="AQ30" s="19">
        <v>0</v>
      </c>
      <c r="AR30" s="19">
        <v>0</v>
      </c>
      <c r="AS30" s="19">
        <v>0</v>
      </c>
      <c r="AT30" s="19">
        <v>0</v>
      </c>
      <c r="AU30" s="19">
        <v>0</v>
      </c>
      <c r="AV30" s="41">
        <f t="shared" si="0"/>
        <v>8874</v>
      </c>
      <c r="AW30" s="41">
        <v>0</v>
      </c>
      <c r="AX30" s="41">
        <f t="shared" ref="AX30:AX32" si="8">AW30*1.12</f>
        <v>0</v>
      </c>
      <c r="AY30" s="5" t="s">
        <v>203</v>
      </c>
      <c r="AZ30" s="5"/>
      <c r="BA30" s="5"/>
      <c r="BB30" s="5"/>
      <c r="BC30" s="5" t="s">
        <v>209</v>
      </c>
      <c r="BD30" s="5" t="s">
        <v>209</v>
      </c>
      <c r="BE30" s="5"/>
      <c r="BF30" s="5"/>
      <c r="BG30" s="5"/>
      <c r="BH30" s="5"/>
      <c r="BI30" s="5"/>
      <c r="BJ30" s="167"/>
      <c r="BK30" s="27"/>
    </row>
    <row r="31" spans="1:63" s="165" customFormat="1" ht="12.95" customHeight="1" x14ac:dyDescent="0.25">
      <c r="A31" s="15" t="s">
        <v>191</v>
      </c>
      <c r="B31" s="15"/>
      <c r="C31" s="4" t="s">
        <v>399</v>
      </c>
      <c r="D31" s="15"/>
      <c r="E31" s="207" t="s">
        <v>205</v>
      </c>
      <c r="F31" s="22" t="s">
        <v>206</v>
      </c>
      <c r="G31" s="22" t="s">
        <v>207</v>
      </c>
      <c r="H31" s="22" t="s">
        <v>208</v>
      </c>
      <c r="I31" s="23" t="s">
        <v>143</v>
      </c>
      <c r="J31" s="23" t="s">
        <v>149</v>
      </c>
      <c r="K31" s="23" t="s">
        <v>196</v>
      </c>
      <c r="L31" s="22">
        <v>30</v>
      </c>
      <c r="M31" s="5" t="s">
        <v>197</v>
      </c>
      <c r="N31" s="5" t="s">
        <v>198</v>
      </c>
      <c r="O31" s="1" t="s">
        <v>126</v>
      </c>
      <c r="P31" s="23" t="s">
        <v>125</v>
      </c>
      <c r="Q31" s="24" t="s">
        <v>122</v>
      </c>
      <c r="R31" s="25" t="s">
        <v>200</v>
      </c>
      <c r="S31" s="25" t="s">
        <v>201</v>
      </c>
      <c r="T31" s="23"/>
      <c r="U31" s="5" t="s">
        <v>398</v>
      </c>
      <c r="V31" s="23" t="s">
        <v>146</v>
      </c>
      <c r="W31" s="23" t="s">
        <v>76</v>
      </c>
      <c r="X31" s="23" t="s">
        <v>106</v>
      </c>
      <c r="Y31" s="23" t="s">
        <v>56</v>
      </c>
      <c r="Z31" s="39" t="s">
        <v>202</v>
      </c>
      <c r="AA31" s="5" t="s">
        <v>138</v>
      </c>
      <c r="AB31" s="26">
        <v>4416</v>
      </c>
      <c r="AC31" s="26">
        <v>11282.54</v>
      </c>
      <c r="AD31" s="26">
        <v>49823696.640000001</v>
      </c>
      <c r="AE31" s="26">
        <v>55802540.236800008</v>
      </c>
      <c r="AF31" s="26">
        <v>4458</v>
      </c>
      <c r="AG31" s="26">
        <v>11282.54</v>
      </c>
      <c r="AH31" s="26">
        <v>50297563.32</v>
      </c>
      <c r="AI31" s="26">
        <v>56333270.918400005</v>
      </c>
      <c r="AJ31" s="19">
        <v>0</v>
      </c>
      <c r="AK31" s="19">
        <v>0</v>
      </c>
      <c r="AL31" s="19">
        <v>0</v>
      </c>
      <c r="AM31" s="19">
        <v>0</v>
      </c>
      <c r="AN31" s="19">
        <v>0</v>
      </c>
      <c r="AO31" s="19">
        <v>0</v>
      </c>
      <c r="AP31" s="19">
        <v>0</v>
      </c>
      <c r="AQ31" s="19">
        <v>0</v>
      </c>
      <c r="AR31" s="19">
        <v>0</v>
      </c>
      <c r="AS31" s="19">
        <v>0</v>
      </c>
      <c r="AT31" s="19">
        <v>0</v>
      </c>
      <c r="AU31" s="19">
        <v>0</v>
      </c>
      <c r="AV31" s="64">
        <f t="shared" si="0"/>
        <v>8874</v>
      </c>
      <c r="AW31" s="41">
        <v>0</v>
      </c>
      <c r="AX31" s="41">
        <f t="shared" si="8"/>
        <v>0</v>
      </c>
      <c r="AY31" s="5" t="s">
        <v>203</v>
      </c>
      <c r="AZ31" s="5"/>
      <c r="BA31" s="5"/>
      <c r="BB31" s="5"/>
      <c r="BC31" s="5" t="s">
        <v>209</v>
      </c>
      <c r="BD31" s="5" t="s">
        <v>209</v>
      </c>
      <c r="BE31" s="5"/>
      <c r="BF31" s="5"/>
      <c r="BG31" s="5"/>
      <c r="BH31" s="5"/>
      <c r="BI31" s="5"/>
      <c r="BJ31" s="167"/>
      <c r="BK31" s="289">
        <v>14.2</v>
      </c>
    </row>
    <row r="32" spans="1:63" s="165" customFormat="1" ht="12.95" customHeight="1" x14ac:dyDescent="0.25">
      <c r="A32" s="15" t="s">
        <v>191</v>
      </c>
      <c r="B32" s="15"/>
      <c r="C32" s="4" t="s">
        <v>648</v>
      </c>
      <c r="D32" s="15"/>
      <c r="E32" s="208" t="s">
        <v>205</v>
      </c>
      <c r="F32" s="89" t="s">
        <v>206</v>
      </c>
      <c r="G32" s="89" t="s">
        <v>207</v>
      </c>
      <c r="H32" s="89" t="s">
        <v>208</v>
      </c>
      <c r="I32" s="90" t="s">
        <v>143</v>
      </c>
      <c r="J32" s="90" t="s">
        <v>149</v>
      </c>
      <c r="K32" s="90" t="s">
        <v>196</v>
      </c>
      <c r="L32" s="89">
        <v>30</v>
      </c>
      <c r="M32" s="91" t="s">
        <v>197</v>
      </c>
      <c r="N32" s="91" t="s">
        <v>198</v>
      </c>
      <c r="O32" s="92" t="s">
        <v>166</v>
      </c>
      <c r="P32" s="90" t="s">
        <v>125</v>
      </c>
      <c r="Q32" s="93" t="s">
        <v>122</v>
      </c>
      <c r="R32" s="94" t="s">
        <v>200</v>
      </c>
      <c r="S32" s="94" t="s">
        <v>201</v>
      </c>
      <c r="T32" s="90"/>
      <c r="U32" s="91" t="s">
        <v>398</v>
      </c>
      <c r="V32" s="90" t="s">
        <v>146</v>
      </c>
      <c r="W32" s="90" t="s">
        <v>76</v>
      </c>
      <c r="X32" s="90" t="s">
        <v>106</v>
      </c>
      <c r="Y32" s="90" t="s">
        <v>56</v>
      </c>
      <c r="Z32" s="95" t="s">
        <v>202</v>
      </c>
      <c r="AA32" s="91" t="s">
        <v>138</v>
      </c>
      <c r="AB32" s="96">
        <v>4416</v>
      </c>
      <c r="AC32" s="96">
        <v>11282.54</v>
      </c>
      <c r="AD32" s="97">
        <f t="shared" ref="AD32" si="9">AB32*AC32</f>
        <v>49823696.640000001</v>
      </c>
      <c r="AE32" s="97">
        <f t="shared" ref="AE32" si="10">AD32*1.12</f>
        <v>55802540.236800008</v>
      </c>
      <c r="AF32" s="96">
        <v>4458</v>
      </c>
      <c r="AG32" s="96">
        <v>11282.54</v>
      </c>
      <c r="AH32" s="97">
        <f t="shared" ref="AH32" si="11">AF32*AG32</f>
        <v>50297563.32</v>
      </c>
      <c r="AI32" s="97">
        <f t="shared" ref="AI32" si="12">AH32*1.12</f>
        <v>56333270.918400005</v>
      </c>
      <c r="AJ32" s="98">
        <v>0</v>
      </c>
      <c r="AK32" s="98">
        <v>0</v>
      </c>
      <c r="AL32" s="98">
        <v>0</v>
      </c>
      <c r="AM32" s="98">
        <v>0</v>
      </c>
      <c r="AN32" s="98">
        <v>0</v>
      </c>
      <c r="AO32" s="98">
        <v>0</v>
      </c>
      <c r="AP32" s="98">
        <v>0</v>
      </c>
      <c r="AQ32" s="98">
        <v>0</v>
      </c>
      <c r="AR32" s="98">
        <v>0</v>
      </c>
      <c r="AS32" s="98">
        <v>0</v>
      </c>
      <c r="AT32" s="98">
        <v>0</v>
      </c>
      <c r="AU32" s="98">
        <v>0</v>
      </c>
      <c r="AV32" s="99">
        <f t="shared" si="0"/>
        <v>8874</v>
      </c>
      <c r="AW32" s="41">
        <v>0</v>
      </c>
      <c r="AX32" s="41">
        <f t="shared" si="8"/>
        <v>0</v>
      </c>
      <c r="AY32" s="91" t="s">
        <v>203</v>
      </c>
      <c r="AZ32" s="91"/>
      <c r="BA32" s="91"/>
      <c r="BB32" s="91"/>
      <c r="BC32" s="91" t="s">
        <v>209</v>
      </c>
      <c r="BD32" s="91" t="s">
        <v>209</v>
      </c>
      <c r="BE32" s="91"/>
      <c r="BF32" s="91"/>
      <c r="BG32" s="91"/>
      <c r="BH32" s="91"/>
      <c r="BI32" s="91"/>
      <c r="BJ32" s="167"/>
      <c r="BK32" s="27">
        <v>14</v>
      </c>
    </row>
    <row r="33" spans="1:63" s="187" customFormat="1" ht="12.95" customHeight="1" x14ac:dyDescent="0.25">
      <c r="A33" s="158" t="s">
        <v>191</v>
      </c>
      <c r="B33" s="158">
        <v>270000017</v>
      </c>
      <c r="C33" s="158" t="s">
        <v>654</v>
      </c>
      <c r="D33" s="158"/>
      <c r="E33" s="158" t="s">
        <v>205</v>
      </c>
      <c r="F33" s="179" t="s">
        <v>206</v>
      </c>
      <c r="G33" s="179" t="s">
        <v>207</v>
      </c>
      <c r="H33" s="179" t="s">
        <v>208</v>
      </c>
      <c r="I33" s="180" t="s">
        <v>143</v>
      </c>
      <c r="J33" s="180" t="s">
        <v>149</v>
      </c>
      <c r="K33" s="180" t="s">
        <v>196</v>
      </c>
      <c r="L33" s="179">
        <v>30</v>
      </c>
      <c r="M33" s="181" t="s">
        <v>197</v>
      </c>
      <c r="N33" s="181" t="s">
        <v>198</v>
      </c>
      <c r="O33" s="152" t="s">
        <v>166</v>
      </c>
      <c r="P33" s="180" t="s">
        <v>125</v>
      </c>
      <c r="Q33" s="182" t="s">
        <v>122</v>
      </c>
      <c r="R33" s="183" t="s">
        <v>200</v>
      </c>
      <c r="S33" s="183" t="s">
        <v>201</v>
      </c>
      <c r="T33" s="180"/>
      <c r="U33" s="181" t="s">
        <v>398</v>
      </c>
      <c r="V33" s="180" t="s">
        <v>146</v>
      </c>
      <c r="W33" s="180" t="s">
        <v>76</v>
      </c>
      <c r="X33" s="180" t="s">
        <v>106</v>
      </c>
      <c r="Y33" s="180" t="s">
        <v>56</v>
      </c>
      <c r="Z33" s="184" t="s">
        <v>202</v>
      </c>
      <c r="AA33" s="181" t="s">
        <v>138</v>
      </c>
      <c r="AB33" s="185">
        <v>2954</v>
      </c>
      <c r="AC33" s="185">
        <v>8461.9</v>
      </c>
      <c r="AD33" s="185">
        <v>24996452.599999998</v>
      </c>
      <c r="AE33" s="185">
        <v>27996026.912</v>
      </c>
      <c r="AF33" s="185">
        <v>4458</v>
      </c>
      <c r="AG33" s="185">
        <v>11282.54</v>
      </c>
      <c r="AH33" s="185">
        <v>50297563.32</v>
      </c>
      <c r="AI33" s="185">
        <v>56333270.918400005</v>
      </c>
      <c r="AJ33" s="186">
        <v>0</v>
      </c>
      <c r="AK33" s="186">
        <v>0</v>
      </c>
      <c r="AL33" s="186">
        <v>0</v>
      </c>
      <c r="AM33" s="186">
        <v>0</v>
      </c>
      <c r="AN33" s="186">
        <v>0</v>
      </c>
      <c r="AO33" s="186">
        <v>0</v>
      </c>
      <c r="AP33" s="186">
        <v>0</v>
      </c>
      <c r="AQ33" s="186">
        <v>0</v>
      </c>
      <c r="AR33" s="186">
        <v>0</v>
      </c>
      <c r="AS33" s="186">
        <v>0</v>
      </c>
      <c r="AT33" s="186">
        <v>0</v>
      </c>
      <c r="AU33" s="186">
        <v>0</v>
      </c>
      <c r="AV33" s="186">
        <f t="shared" si="0"/>
        <v>7412</v>
      </c>
      <c r="AW33" s="185">
        <f t="shared" ref="AW33" si="13">AD33+AH33+AL33+AP33+AT33</f>
        <v>75294015.920000002</v>
      </c>
      <c r="AX33" s="185">
        <f t="shared" ref="AX33" si="14">AW33*1.12</f>
        <v>84329297.830400005</v>
      </c>
      <c r="AY33" s="181" t="s">
        <v>203</v>
      </c>
      <c r="AZ33" s="181"/>
      <c r="BA33" s="181"/>
      <c r="BB33" s="181"/>
      <c r="BC33" s="181" t="s">
        <v>209</v>
      </c>
      <c r="BD33" s="181" t="s">
        <v>209</v>
      </c>
      <c r="BE33" s="181"/>
      <c r="BF33" s="181"/>
      <c r="BG33" s="181"/>
      <c r="BH33" s="181"/>
      <c r="BI33" s="181"/>
      <c r="BJ33" s="167"/>
      <c r="BK33" s="32" t="s">
        <v>653</v>
      </c>
    </row>
    <row r="34" spans="1:63" s="165" customFormat="1" ht="12.95" customHeight="1" x14ac:dyDescent="0.25">
      <c r="A34" s="15" t="s">
        <v>191</v>
      </c>
      <c r="B34" s="15"/>
      <c r="C34" s="4" t="s">
        <v>210</v>
      </c>
      <c r="D34" s="15"/>
      <c r="E34" s="206" t="s">
        <v>210</v>
      </c>
      <c r="F34" s="22" t="s">
        <v>211</v>
      </c>
      <c r="G34" s="22" t="s">
        <v>194</v>
      </c>
      <c r="H34" s="22" t="s">
        <v>208</v>
      </c>
      <c r="I34" s="23" t="s">
        <v>143</v>
      </c>
      <c r="J34" s="23" t="s">
        <v>149</v>
      </c>
      <c r="K34" s="23" t="s">
        <v>196</v>
      </c>
      <c r="L34" s="22">
        <v>30</v>
      </c>
      <c r="M34" s="5" t="s">
        <v>197</v>
      </c>
      <c r="N34" s="5" t="s">
        <v>198</v>
      </c>
      <c r="O34" s="5" t="s">
        <v>199</v>
      </c>
      <c r="P34" s="23" t="s">
        <v>125</v>
      </c>
      <c r="Q34" s="24" t="s">
        <v>122</v>
      </c>
      <c r="R34" s="25" t="s">
        <v>200</v>
      </c>
      <c r="S34" s="25" t="s">
        <v>201</v>
      </c>
      <c r="T34" s="23"/>
      <c r="U34" s="5" t="s">
        <v>126</v>
      </c>
      <c r="V34" s="23" t="s">
        <v>146</v>
      </c>
      <c r="W34" s="23" t="s">
        <v>76</v>
      </c>
      <c r="X34" s="23" t="s">
        <v>106</v>
      </c>
      <c r="Y34" s="23" t="s">
        <v>56</v>
      </c>
      <c r="Z34" s="39" t="s">
        <v>202</v>
      </c>
      <c r="AA34" s="5" t="s">
        <v>138</v>
      </c>
      <c r="AB34" s="26">
        <v>167</v>
      </c>
      <c r="AC34" s="26">
        <v>14598.57</v>
      </c>
      <c r="AD34" s="26">
        <v>2437961.19</v>
      </c>
      <c r="AE34" s="26">
        <v>2730516.5328000002</v>
      </c>
      <c r="AF34" s="26">
        <v>26</v>
      </c>
      <c r="AG34" s="26">
        <v>14598.57</v>
      </c>
      <c r="AH34" s="26">
        <v>379562.82</v>
      </c>
      <c r="AI34" s="26">
        <v>425110.35840000003</v>
      </c>
      <c r="AJ34" s="19">
        <v>0</v>
      </c>
      <c r="AK34" s="19">
        <v>0</v>
      </c>
      <c r="AL34" s="19">
        <v>0</v>
      </c>
      <c r="AM34" s="19">
        <v>0</v>
      </c>
      <c r="AN34" s="19">
        <v>0</v>
      </c>
      <c r="AO34" s="19">
        <v>0</v>
      </c>
      <c r="AP34" s="19">
        <v>0</v>
      </c>
      <c r="AQ34" s="19">
        <v>0</v>
      </c>
      <c r="AR34" s="19">
        <v>0</v>
      </c>
      <c r="AS34" s="19">
        <v>0</v>
      </c>
      <c r="AT34" s="19">
        <v>0</v>
      </c>
      <c r="AU34" s="19">
        <v>0</v>
      </c>
      <c r="AV34" s="41">
        <f t="shared" si="0"/>
        <v>193</v>
      </c>
      <c r="AW34" s="41">
        <v>0</v>
      </c>
      <c r="AX34" s="41">
        <f t="shared" ref="AX34:AX36" si="15">AW34*1.12</f>
        <v>0</v>
      </c>
      <c r="AY34" s="5" t="s">
        <v>203</v>
      </c>
      <c r="AZ34" s="5"/>
      <c r="BA34" s="5"/>
      <c r="BB34" s="5"/>
      <c r="BC34" s="5" t="s">
        <v>212</v>
      </c>
      <c r="BD34" s="5" t="s">
        <v>212</v>
      </c>
      <c r="BE34" s="5"/>
      <c r="BF34" s="5"/>
      <c r="BG34" s="5"/>
      <c r="BH34" s="5"/>
      <c r="BI34" s="5"/>
      <c r="BJ34" s="167"/>
      <c r="BK34" s="27"/>
    </row>
    <row r="35" spans="1:63" s="165" customFormat="1" ht="12.95" customHeight="1" x14ac:dyDescent="0.25">
      <c r="A35" s="15" t="s">
        <v>191</v>
      </c>
      <c r="B35" s="15"/>
      <c r="C35" s="4" t="s">
        <v>400</v>
      </c>
      <c r="D35" s="15"/>
      <c r="E35" s="209" t="s">
        <v>210</v>
      </c>
      <c r="F35" s="22" t="s">
        <v>211</v>
      </c>
      <c r="G35" s="22" t="s">
        <v>194</v>
      </c>
      <c r="H35" s="22" t="s">
        <v>208</v>
      </c>
      <c r="I35" s="23" t="s">
        <v>143</v>
      </c>
      <c r="J35" s="23" t="s">
        <v>149</v>
      </c>
      <c r="K35" s="23" t="s">
        <v>196</v>
      </c>
      <c r="L35" s="22">
        <v>30</v>
      </c>
      <c r="M35" s="5" t="s">
        <v>197</v>
      </c>
      <c r="N35" s="5" t="s">
        <v>198</v>
      </c>
      <c r="O35" s="1" t="s">
        <v>126</v>
      </c>
      <c r="P35" s="23" t="s">
        <v>125</v>
      </c>
      <c r="Q35" s="24" t="s">
        <v>122</v>
      </c>
      <c r="R35" s="25" t="s">
        <v>200</v>
      </c>
      <c r="S35" s="25" t="s">
        <v>201</v>
      </c>
      <c r="T35" s="23"/>
      <c r="U35" s="5" t="s">
        <v>398</v>
      </c>
      <c r="V35" s="23" t="s">
        <v>146</v>
      </c>
      <c r="W35" s="23" t="s">
        <v>76</v>
      </c>
      <c r="X35" s="23" t="s">
        <v>106</v>
      </c>
      <c r="Y35" s="23" t="s">
        <v>56</v>
      </c>
      <c r="Z35" s="39" t="s">
        <v>202</v>
      </c>
      <c r="AA35" s="5" t="s">
        <v>138</v>
      </c>
      <c r="AB35" s="26">
        <v>167</v>
      </c>
      <c r="AC35" s="26">
        <v>14598.57</v>
      </c>
      <c r="AD35" s="26">
        <v>2437961.19</v>
      </c>
      <c r="AE35" s="26">
        <v>2730516.5328000002</v>
      </c>
      <c r="AF35" s="26">
        <v>26</v>
      </c>
      <c r="AG35" s="26">
        <v>14598.57</v>
      </c>
      <c r="AH35" s="26">
        <v>379562.82</v>
      </c>
      <c r="AI35" s="26">
        <v>425110.35840000003</v>
      </c>
      <c r="AJ35" s="19">
        <v>0</v>
      </c>
      <c r="AK35" s="19">
        <v>0</v>
      </c>
      <c r="AL35" s="19">
        <v>0</v>
      </c>
      <c r="AM35" s="19">
        <v>0</v>
      </c>
      <c r="AN35" s="19">
        <v>0</v>
      </c>
      <c r="AO35" s="19">
        <v>0</v>
      </c>
      <c r="AP35" s="19">
        <v>0</v>
      </c>
      <c r="AQ35" s="19">
        <v>0</v>
      </c>
      <c r="AR35" s="19">
        <v>0</v>
      </c>
      <c r="AS35" s="19">
        <v>0</v>
      </c>
      <c r="AT35" s="19">
        <v>0</v>
      </c>
      <c r="AU35" s="19">
        <v>0</v>
      </c>
      <c r="AV35" s="64">
        <f t="shared" si="0"/>
        <v>193</v>
      </c>
      <c r="AW35" s="41">
        <v>0</v>
      </c>
      <c r="AX35" s="41">
        <f t="shared" si="15"/>
        <v>0</v>
      </c>
      <c r="AY35" s="5" t="s">
        <v>203</v>
      </c>
      <c r="AZ35" s="5"/>
      <c r="BA35" s="5"/>
      <c r="BB35" s="5"/>
      <c r="BC35" s="5" t="s">
        <v>212</v>
      </c>
      <c r="BD35" s="5" t="s">
        <v>212</v>
      </c>
      <c r="BE35" s="5"/>
      <c r="BF35" s="5"/>
      <c r="BG35" s="5"/>
      <c r="BH35" s="5"/>
      <c r="BI35" s="5"/>
      <c r="BJ35" s="167"/>
      <c r="BK35" s="289">
        <v>14.2</v>
      </c>
    </row>
    <row r="36" spans="1:63" s="165" customFormat="1" ht="12.95" customHeight="1" x14ac:dyDescent="0.25">
      <c r="A36" s="15" t="s">
        <v>191</v>
      </c>
      <c r="B36" s="15"/>
      <c r="C36" s="4" t="s">
        <v>649</v>
      </c>
      <c r="D36" s="15"/>
      <c r="E36" s="210" t="s">
        <v>210</v>
      </c>
      <c r="F36" s="89" t="s">
        <v>211</v>
      </c>
      <c r="G36" s="89" t="s">
        <v>194</v>
      </c>
      <c r="H36" s="89" t="s">
        <v>208</v>
      </c>
      <c r="I36" s="90" t="s">
        <v>143</v>
      </c>
      <c r="J36" s="90" t="s">
        <v>149</v>
      </c>
      <c r="K36" s="90" t="s">
        <v>196</v>
      </c>
      <c r="L36" s="89">
        <v>30</v>
      </c>
      <c r="M36" s="91" t="s">
        <v>197</v>
      </c>
      <c r="N36" s="91" t="s">
        <v>198</v>
      </c>
      <c r="O36" s="92" t="s">
        <v>166</v>
      </c>
      <c r="P36" s="90" t="s">
        <v>125</v>
      </c>
      <c r="Q36" s="93" t="s">
        <v>122</v>
      </c>
      <c r="R36" s="94" t="s">
        <v>200</v>
      </c>
      <c r="S36" s="94" t="s">
        <v>201</v>
      </c>
      <c r="T36" s="90"/>
      <c r="U36" s="91" t="s">
        <v>398</v>
      </c>
      <c r="V36" s="90" t="s">
        <v>146</v>
      </c>
      <c r="W36" s="90" t="s">
        <v>76</v>
      </c>
      <c r="X36" s="90" t="s">
        <v>106</v>
      </c>
      <c r="Y36" s="90" t="s">
        <v>56</v>
      </c>
      <c r="Z36" s="95" t="s">
        <v>202</v>
      </c>
      <c r="AA36" s="91" t="s">
        <v>138</v>
      </c>
      <c r="AB36" s="96">
        <v>167</v>
      </c>
      <c r="AC36" s="96">
        <v>14598.57</v>
      </c>
      <c r="AD36" s="97">
        <f t="shared" ref="AD36" si="16">AB36*AC36</f>
        <v>2437961.19</v>
      </c>
      <c r="AE36" s="97">
        <f t="shared" ref="AE36" si="17">AD36*1.12</f>
        <v>2730516.5328000002</v>
      </c>
      <c r="AF36" s="96">
        <v>26</v>
      </c>
      <c r="AG36" s="96">
        <v>14598.57</v>
      </c>
      <c r="AH36" s="97">
        <f t="shared" ref="AH36" si="18">AF36*AG36</f>
        <v>379562.82</v>
      </c>
      <c r="AI36" s="97">
        <f t="shared" ref="AI36" si="19">AH36*1.12</f>
        <v>425110.35840000003</v>
      </c>
      <c r="AJ36" s="98">
        <v>0</v>
      </c>
      <c r="AK36" s="98">
        <v>0</v>
      </c>
      <c r="AL36" s="98">
        <v>0</v>
      </c>
      <c r="AM36" s="98">
        <v>0</v>
      </c>
      <c r="AN36" s="98">
        <v>0</v>
      </c>
      <c r="AO36" s="98">
        <v>0</v>
      </c>
      <c r="AP36" s="98">
        <v>0</v>
      </c>
      <c r="AQ36" s="98">
        <v>0</v>
      </c>
      <c r="AR36" s="98">
        <v>0</v>
      </c>
      <c r="AS36" s="98">
        <v>0</v>
      </c>
      <c r="AT36" s="98">
        <v>0</v>
      </c>
      <c r="AU36" s="98">
        <v>0</v>
      </c>
      <c r="AV36" s="99">
        <f t="shared" si="0"/>
        <v>193</v>
      </c>
      <c r="AW36" s="41">
        <v>0</v>
      </c>
      <c r="AX36" s="41">
        <f t="shared" si="15"/>
        <v>0</v>
      </c>
      <c r="AY36" s="91" t="s">
        <v>203</v>
      </c>
      <c r="AZ36" s="91"/>
      <c r="BA36" s="91"/>
      <c r="BB36" s="91"/>
      <c r="BC36" s="91" t="s">
        <v>212</v>
      </c>
      <c r="BD36" s="91" t="s">
        <v>212</v>
      </c>
      <c r="BE36" s="91"/>
      <c r="BF36" s="91"/>
      <c r="BG36" s="91"/>
      <c r="BH36" s="91"/>
      <c r="BI36" s="91"/>
      <c r="BJ36" s="167"/>
      <c r="BK36" s="27">
        <v>14</v>
      </c>
    </row>
    <row r="37" spans="1:63" s="187" customFormat="1" ht="12.95" customHeight="1" x14ac:dyDescent="0.25">
      <c r="A37" s="158" t="s">
        <v>191</v>
      </c>
      <c r="B37" s="158">
        <v>270005786</v>
      </c>
      <c r="C37" s="158" t="s">
        <v>655</v>
      </c>
      <c r="D37" s="158"/>
      <c r="E37" s="158" t="s">
        <v>210</v>
      </c>
      <c r="F37" s="179" t="s">
        <v>211</v>
      </c>
      <c r="G37" s="179" t="s">
        <v>194</v>
      </c>
      <c r="H37" s="179" t="s">
        <v>208</v>
      </c>
      <c r="I37" s="180" t="s">
        <v>143</v>
      </c>
      <c r="J37" s="180" t="s">
        <v>149</v>
      </c>
      <c r="K37" s="180" t="s">
        <v>196</v>
      </c>
      <c r="L37" s="179">
        <v>30</v>
      </c>
      <c r="M37" s="181" t="s">
        <v>197</v>
      </c>
      <c r="N37" s="181" t="s">
        <v>198</v>
      </c>
      <c r="O37" s="152" t="s">
        <v>166</v>
      </c>
      <c r="P37" s="180" t="s">
        <v>125</v>
      </c>
      <c r="Q37" s="182" t="s">
        <v>122</v>
      </c>
      <c r="R37" s="183" t="s">
        <v>200</v>
      </c>
      <c r="S37" s="183" t="s">
        <v>201</v>
      </c>
      <c r="T37" s="180"/>
      <c r="U37" s="181" t="s">
        <v>398</v>
      </c>
      <c r="V37" s="180" t="s">
        <v>146</v>
      </c>
      <c r="W37" s="180" t="s">
        <v>76</v>
      </c>
      <c r="X37" s="180" t="s">
        <v>106</v>
      </c>
      <c r="Y37" s="180" t="s">
        <v>56</v>
      </c>
      <c r="Z37" s="184" t="s">
        <v>202</v>
      </c>
      <c r="AA37" s="181" t="s">
        <v>138</v>
      </c>
      <c r="AB37" s="188">
        <v>32</v>
      </c>
      <c r="AC37" s="185">
        <v>11824.84</v>
      </c>
      <c r="AD37" s="185">
        <v>378394.88</v>
      </c>
      <c r="AE37" s="185">
        <v>423802.26560000004</v>
      </c>
      <c r="AF37" s="185">
        <v>26</v>
      </c>
      <c r="AG37" s="185">
        <v>14598.57</v>
      </c>
      <c r="AH37" s="185">
        <v>379562.82</v>
      </c>
      <c r="AI37" s="185">
        <v>425110.35840000003</v>
      </c>
      <c r="AJ37" s="186">
        <v>0</v>
      </c>
      <c r="AK37" s="186">
        <v>0</v>
      </c>
      <c r="AL37" s="186">
        <v>0</v>
      </c>
      <c r="AM37" s="186">
        <v>0</v>
      </c>
      <c r="AN37" s="186">
        <v>0</v>
      </c>
      <c r="AO37" s="186">
        <v>0</v>
      </c>
      <c r="AP37" s="186">
        <v>0</v>
      </c>
      <c r="AQ37" s="186">
        <v>0</v>
      </c>
      <c r="AR37" s="186">
        <v>0</v>
      </c>
      <c r="AS37" s="186">
        <v>0</v>
      </c>
      <c r="AT37" s="186">
        <v>0</v>
      </c>
      <c r="AU37" s="186">
        <v>0</v>
      </c>
      <c r="AV37" s="186">
        <f t="shared" si="0"/>
        <v>58</v>
      </c>
      <c r="AW37" s="185">
        <f t="shared" ref="AW37" si="20">AD37+AH37+AL37+AP37+AT37</f>
        <v>757957.7</v>
      </c>
      <c r="AX37" s="185">
        <f t="shared" ref="AX37" si="21">AW37*1.12</f>
        <v>848912.62400000007</v>
      </c>
      <c r="AY37" s="181" t="s">
        <v>203</v>
      </c>
      <c r="AZ37" s="181"/>
      <c r="BA37" s="181"/>
      <c r="BB37" s="181"/>
      <c r="BC37" s="181" t="s">
        <v>212</v>
      </c>
      <c r="BD37" s="181" t="s">
        <v>212</v>
      </c>
      <c r="BE37" s="181"/>
      <c r="BF37" s="181"/>
      <c r="BG37" s="181"/>
      <c r="BH37" s="181"/>
      <c r="BI37" s="181"/>
      <c r="BJ37" s="167"/>
      <c r="BK37" s="32" t="s">
        <v>653</v>
      </c>
    </row>
    <row r="38" spans="1:63" s="165" customFormat="1" ht="12.95" customHeight="1" x14ac:dyDescent="0.25">
      <c r="A38" s="15" t="s">
        <v>191</v>
      </c>
      <c r="B38" s="15"/>
      <c r="C38" s="4" t="s">
        <v>213</v>
      </c>
      <c r="D38" s="15"/>
      <c r="E38" s="206" t="s">
        <v>213</v>
      </c>
      <c r="F38" s="22" t="s">
        <v>214</v>
      </c>
      <c r="G38" s="22" t="s">
        <v>194</v>
      </c>
      <c r="H38" s="22" t="s">
        <v>215</v>
      </c>
      <c r="I38" s="23" t="s">
        <v>143</v>
      </c>
      <c r="J38" s="23" t="s">
        <v>149</v>
      </c>
      <c r="K38" s="23" t="s">
        <v>196</v>
      </c>
      <c r="L38" s="22">
        <v>30</v>
      </c>
      <c r="M38" s="5" t="s">
        <v>197</v>
      </c>
      <c r="N38" s="5" t="s">
        <v>198</v>
      </c>
      <c r="O38" s="5" t="s">
        <v>199</v>
      </c>
      <c r="P38" s="23" t="s">
        <v>125</v>
      </c>
      <c r="Q38" s="24" t="s">
        <v>122</v>
      </c>
      <c r="R38" s="25" t="s">
        <v>200</v>
      </c>
      <c r="S38" s="25" t="s">
        <v>201</v>
      </c>
      <c r="T38" s="23"/>
      <c r="U38" s="5" t="s">
        <v>126</v>
      </c>
      <c r="V38" s="23" t="s">
        <v>146</v>
      </c>
      <c r="W38" s="23" t="s">
        <v>76</v>
      </c>
      <c r="X38" s="23" t="s">
        <v>106</v>
      </c>
      <c r="Y38" s="23" t="s">
        <v>56</v>
      </c>
      <c r="Z38" s="39" t="s">
        <v>202</v>
      </c>
      <c r="AA38" s="5" t="s">
        <v>138</v>
      </c>
      <c r="AB38" s="26">
        <v>2409</v>
      </c>
      <c r="AC38" s="26">
        <v>14326.11</v>
      </c>
      <c r="AD38" s="26">
        <v>34511598.990000002</v>
      </c>
      <c r="AE38" s="26">
        <v>38652990.868800007</v>
      </c>
      <c r="AF38" s="26">
        <v>2180</v>
      </c>
      <c r="AG38" s="26">
        <v>14326.11</v>
      </c>
      <c r="AH38" s="26">
        <v>31230919.800000001</v>
      </c>
      <c r="AI38" s="26">
        <v>34978630.176000006</v>
      </c>
      <c r="AJ38" s="19">
        <v>0</v>
      </c>
      <c r="AK38" s="19">
        <v>0</v>
      </c>
      <c r="AL38" s="19">
        <v>0</v>
      </c>
      <c r="AM38" s="19">
        <v>0</v>
      </c>
      <c r="AN38" s="19">
        <v>0</v>
      </c>
      <c r="AO38" s="19">
        <v>0</v>
      </c>
      <c r="AP38" s="19">
        <v>0</v>
      </c>
      <c r="AQ38" s="19">
        <v>0</v>
      </c>
      <c r="AR38" s="19">
        <v>0</v>
      </c>
      <c r="AS38" s="19">
        <v>0</v>
      </c>
      <c r="AT38" s="19">
        <v>0</v>
      </c>
      <c r="AU38" s="19">
        <v>0</v>
      </c>
      <c r="AV38" s="41">
        <f t="shared" si="0"/>
        <v>4589</v>
      </c>
      <c r="AW38" s="41">
        <v>0</v>
      </c>
      <c r="AX38" s="41">
        <f t="shared" ref="AX38:AX40" si="22">AW38*1.12</f>
        <v>0</v>
      </c>
      <c r="AY38" s="5" t="s">
        <v>203</v>
      </c>
      <c r="AZ38" s="5"/>
      <c r="BA38" s="5"/>
      <c r="BB38" s="5"/>
      <c r="BC38" s="5" t="s">
        <v>216</v>
      </c>
      <c r="BD38" s="5" t="s">
        <v>216</v>
      </c>
      <c r="BE38" s="5"/>
      <c r="BF38" s="5"/>
      <c r="BG38" s="5"/>
      <c r="BH38" s="5"/>
      <c r="BI38" s="5"/>
      <c r="BJ38" s="167"/>
      <c r="BK38" s="27"/>
    </row>
    <row r="39" spans="1:63" s="165" customFormat="1" ht="12.95" customHeight="1" x14ac:dyDescent="0.25">
      <c r="A39" s="15" t="s">
        <v>191</v>
      </c>
      <c r="B39" s="15"/>
      <c r="C39" s="4" t="s">
        <v>401</v>
      </c>
      <c r="D39" s="65"/>
      <c r="E39" s="4" t="s">
        <v>213</v>
      </c>
      <c r="F39" s="22" t="s">
        <v>214</v>
      </c>
      <c r="G39" s="22" t="s">
        <v>194</v>
      </c>
      <c r="H39" s="22" t="s">
        <v>215</v>
      </c>
      <c r="I39" s="23" t="s">
        <v>143</v>
      </c>
      <c r="J39" s="23" t="s">
        <v>149</v>
      </c>
      <c r="K39" s="23" t="s">
        <v>196</v>
      </c>
      <c r="L39" s="22">
        <v>30</v>
      </c>
      <c r="M39" s="5" t="s">
        <v>197</v>
      </c>
      <c r="N39" s="5" t="s">
        <v>198</v>
      </c>
      <c r="O39" s="1" t="s">
        <v>126</v>
      </c>
      <c r="P39" s="23" t="s">
        <v>125</v>
      </c>
      <c r="Q39" s="24" t="s">
        <v>122</v>
      </c>
      <c r="R39" s="25" t="s">
        <v>200</v>
      </c>
      <c r="S39" s="25" t="s">
        <v>201</v>
      </c>
      <c r="T39" s="23"/>
      <c r="U39" s="5" t="s">
        <v>398</v>
      </c>
      <c r="V39" s="23" t="s">
        <v>146</v>
      </c>
      <c r="W39" s="23" t="s">
        <v>76</v>
      </c>
      <c r="X39" s="23" t="s">
        <v>106</v>
      </c>
      <c r="Y39" s="23" t="s">
        <v>56</v>
      </c>
      <c r="Z39" s="39" t="s">
        <v>202</v>
      </c>
      <c r="AA39" s="5" t="s">
        <v>138</v>
      </c>
      <c r="AB39" s="26">
        <v>2409</v>
      </c>
      <c r="AC39" s="26">
        <v>14326.11</v>
      </c>
      <c r="AD39" s="26">
        <v>34511598.990000002</v>
      </c>
      <c r="AE39" s="26">
        <v>38652990.868800007</v>
      </c>
      <c r="AF39" s="26">
        <v>2180</v>
      </c>
      <c r="AG39" s="26">
        <v>14326.11</v>
      </c>
      <c r="AH39" s="26">
        <v>31230919.800000001</v>
      </c>
      <c r="AI39" s="26">
        <v>34978630.176000006</v>
      </c>
      <c r="AJ39" s="19">
        <v>0</v>
      </c>
      <c r="AK39" s="19">
        <v>0</v>
      </c>
      <c r="AL39" s="19">
        <v>0</v>
      </c>
      <c r="AM39" s="19">
        <v>0</v>
      </c>
      <c r="AN39" s="19">
        <v>0</v>
      </c>
      <c r="AO39" s="19">
        <v>0</v>
      </c>
      <c r="AP39" s="19">
        <v>0</v>
      </c>
      <c r="AQ39" s="19">
        <v>0</v>
      </c>
      <c r="AR39" s="19">
        <v>0</v>
      </c>
      <c r="AS39" s="19">
        <v>0</v>
      </c>
      <c r="AT39" s="19">
        <v>0</v>
      </c>
      <c r="AU39" s="19">
        <v>0</v>
      </c>
      <c r="AV39" s="64">
        <f t="shared" si="0"/>
        <v>4589</v>
      </c>
      <c r="AW39" s="41">
        <v>0</v>
      </c>
      <c r="AX39" s="41">
        <f t="shared" si="22"/>
        <v>0</v>
      </c>
      <c r="AY39" s="5" t="s">
        <v>203</v>
      </c>
      <c r="AZ39" s="5"/>
      <c r="BA39" s="5"/>
      <c r="BB39" s="5"/>
      <c r="BC39" s="5" t="s">
        <v>216</v>
      </c>
      <c r="BD39" s="5" t="s">
        <v>216</v>
      </c>
      <c r="BE39" s="5"/>
      <c r="BF39" s="5"/>
      <c r="BG39" s="5"/>
      <c r="BH39" s="5"/>
      <c r="BI39" s="5"/>
      <c r="BJ39" s="167"/>
      <c r="BK39" s="289">
        <v>14.2</v>
      </c>
    </row>
    <row r="40" spans="1:63" s="165" customFormat="1" ht="12.95" customHeight="1" x14ac:dyDescent="0.25">
      <c r="A40" s="88" t="s">
        <v>191</v>
      </c>
      <c r="B40" s="88"/>
      <c r="C40" s="173" t="s">
        <v>650</v>
      </c>
      <c r="D40" s="100"/>
      <c r="E40" s="173" t="s">
        <v>213</v>
      </c>
      <c r="F40" s="89" t="s">
        <v>214</v>
      </c>
      <c r="G40" s="89" t="s">
        <v>194</v>
      </c>
      <c r="H40" s="89" t="s">
        <v>215</v>
      </c>
      <c r="I40" s="90" t="s">
        <v>143</v>
      </c>
      <c r="J40" s="90" t="s">
        <v>149</v>
      </c>
      <c r="K40" s="90" t="s">
        <v>196</v>
      </c>
      <c r="L40" s="89">
        <v>30</v>
      </c>
      <c r="M40" s="91" t="s">
        <v>197</v>
      </c>
      <c r="N40" s="91" t="s">
        <v>198</v>
      </c>
      <c r="O40" s="92" t="s">
        <v>166</v>
      </c>
      <c r="P40" s="90" t="s">
        <v>125</v>
      </c>
      <c r="Q40" s="93" t="s">
        <v>122</v>
      </c>
      <c r="R40" s="94" t="s">
        <v>200</v>
      </c>
      <c r="S40" s="94" t="s">
        <v>201</v>
      </c>
      <c r="T40" s="90"/>
      <c r="U40" s="91" t="s">
        <v>398</v>
      </c>
      <c r="V40" s="90" t="s">
        <v>146</v>
      </c>
      <c r="W40" s="90" t="s">
        <v>76</v>
      </c>
      <c r="X40" s="90" t="s">
        <v>106</v>
      </c>
      <c r="Y40" s="90" t="s">
        <v>56</v>
      </c>
      <c r="Z40" s="95" t="s">
        <v>202</v>
      </c>
      <c r="AA40" s="91" t="s">
        <v>138</v>
      </c>
      <c r="AB40" s="96">
        <v>2409</v>
      </c>
      <c r="AC40" s="96">
        <v>14326.11</v>
      </c>
      <c r="AD40" s="97">
        <f t="shared" ref="AD40" si="23">AB40*AC40</f>
        <v>34511598.990000002</v>
      </c>
      <c r="AE40" s="97">
        <f t="shared" ref="AE40" si="24">AD40*1.12</f>
        <v>38652990.868800007</v>
      </c>
      <c r="AF40" s="96">
        <v>2180</v>
      </c>
      <c r="AG40" s="96">
        <v>14326.11</v>
      </c>
      <c r="AH40" s="97">
        <f t="shared" ref="AH40" si="25">AF40*AG40</f>
        <v>31230919.800000001</v>
      </c>
      <c r="AI40" s="97">
        <f t="shared" ref="AI40" si="26">AH40*1.12</f>
        <v>34978630.176000006</v>
      </c>
      <c r="AJ40" s="98">
        <v>0</v>
      </c>
      <c r="AK40" s="98">
        <v>0</v>
      </c>
      <c r="AL40" s="98">
        <v>0</v>
      </c>
      <c r="AM40" s="98">
        <v>0</v>
      </c>
      <c r="AN40" s="98">
        <v>0</v>
      </c>
      <c r="AO40" s="98">
        <v>0</v>
      </c>
      <c r="AP40" s="98">
        <v>0</v>
      </c>
      <c r="AQ40" s="98">
        <v>0</v>
      </c>
      <c r="AR40" s="98">
        <v>0</v>
      </c>
      <c r="AS40" s="98">
        <v>0</v>
      </c>
      <c r="AT40" s="98">
        <v>0</v>
      </c>
      <c r="AU40" s="98">
        <v>0</v>
      </c>
      <c r="AV40" s="99">
        <f t="shared" si="0"/>
        <v>4589</v>
      </c>
      <c r="AW40" s="41">
        <v>0</v>
      </c>
      <c r="AX40" s="41">
        <f t="shared" si="22"/>
        <v>0</v>
      </c>
      <c r="AY40" s="91" t="s">
        <v>203</v>
      </c>
      <c r="AZ40" s="91"/>
      <c r="BA40" s="91"/>
      <c r="BB40" s="91"/>
      <c r="BC40" s="91" t="s">
        <v>216</v>
      </c>
      <c r="BD40" s="91" t="s">
        <v>216</v>
      </c>
      <c r="BE40" s="91"/>
      <c r="BF40" s="91"/>
      <c r="BG40" s="91"/>
      <c r="BH40" s="91"/>
      <c r="BI40" s="91"/>
      <c r="BJ40" s="167"/>
      <c r="BK40" s="27">
        <v>14</v>
      </c>
    </row>
    <row r="41" spans="1:63" s="187" customFormat="1" ht="12.95" customHeight="1" x14ac:dyDescent="0.25">
      <c r="A41" s="158" t="s">
        <v>191</v>
      </c>
      <c r="B41" s="158">
        <v>270006594</v>
      </c>
      <c r="C41" s="158" t="s">
        <v>656</v>
      </c>
      <c r="D41" s="158"/>
      <c r="E41" s="158" t="s">
        <v>213</v>
      </c>
      <c r="F41" s="179" t="s">
        <v>214</v>
      </c>
      <c r="G41" s="179" t="s">
        <v>194</v>
      </c>
      <c r="H41" s="179" t="s">
        <v>215</v>
      </c>
      <c r="I41" s="180" t="s">
        <v>143</v>
      </c>
      <c r="J41" s="180" t="s">
        <v>149</v>
      </c>
      <c r="K41" s="180" t="s">
        <v>196</v>
      </c>
      <c r="L41" s="179">
        <v>30</v>
      </c>
      <c r="M41" s="181" t="s">
        <v>197</v>
      </c>
      <c r="N41" s="181" t="s">
        <v>198</v>
      </c>
      <c r="O41" s="152" t="s">
        <v>166</v>
      </c>
      <c r="P41" s="180" t="s">
        <v>125</v>
      </c>
      <c r="Q41" s="182" t="s">
        <v>122</v>
      </c>
      <c r="R41" s="183" t="s">
        <v>200</v>
      </c>
      <c r="S41" s="183" t="s">
        <v>201</v>
      </c>
      <c r="T41" s="180"/>
      <c r="U41" s="181" t="s">
        <v>398</v>
      </c>
      <c r="V41" s="180" t="s">
        <v>146</v>
      </c>
      <c r="W41" s="180" t="s">
        <v>76</v>
      </c>
      <c r="X41" s="180" t="s">
        <v>106</v>
      </c>
      <c r="Y41" s="180" t="s">
        <v>56</v>
      </c>
      <c r="Z41" s="184" t="s">
        <v>202</v>
      </c>
      <c r="AA41" s="181" t="s">
        <v>138</v>
      </c>
      <c r="AB41" s="185">
        <v>1219</v>
      </c>
      <c r="AC41" s="185">
        <v>12177.19</v>
      </c>
      <c r="AD41" s="185">
        <v>14843994.610000001</v>
      </c>
      <c r="AE41" s="185">
        <v>16625273.963200003</v>
      </c>
      <c r="AF41" s="185">
        <v>2180</v>
      </c>
      <c r="AG41" s="185">
        <v>14326.11</v>
      </c>
      <c r="AH41" s="185">
        <v>31230919.800000001</v>
      </c>
      <c r="AI41" s="185">
        <v>34978630.176000006</v>
      </c>
      <c r="AJ41" s="186">
        <v>0</v>
      </c>
      <c r="AK41" s="186">
        <v>0</v>
      </c>
      <c r="AL41" s="186">
        <v>0</v>
      </c>
      <c r="AM41" s="186">
        <v>0</v>
      </c>
      <c r="AN41" s="186">
        <v>0</v>
      </c>
      <c r="AO41" s="186">
        <v>0</v>
      </c>
      <c r="AP41" s="186">
        <v>0</v>
      </c>
      <c r="AQ41" s="186">
        <v>0</v>
      </c>
      <c r="AR41" s="186">
        <v>0</v>
      </c>
      <c r="AS41" s="186">
        <v>0</v>
      </c>
      <c r="AT41" s="186">
        <v>0</v>
      </c>
      <c r="AU41" s="186">
        <v>0</v>
      </c>
      <c r="AV41" s="186">
        <f t="shared" si="0"/>
        <v>3399</v>
      </c>
      <c r="AW41" s="185">
        <f t="shared" ref="AW41" si="27">AD41+AH41+AL41+AP41+AT41</f>
        <v>46074914.410000004</v>
      </c>
      <c r="AX41" s="185">
        <f t="shared" ref="AX41:AX140" si="28">AW41*1.12</f>
        <v>51603904.139200009</v>
      </c>
      <c r="AY41" s="181" t="s">
        <v>203</v>
      </c>
      <c r="AZ41" s="181"/>
      <c r="BA41" s="181"/>
      <c r="BB41" s="181"/>
      <c r="BC41" s="181" t="s">
        <v>216</v>
      </c>
      <c r="BD41" s="181" t="s">
        <v>216</v>
      </c>
      <c r="BE41" s="181"/>
      <c r="BF41" s="181"/>
      <c r="BG41" s="181"/>
      <c r="BH41" s="181"/>
      <c r="BI41" s="181"/>
      <c r="BJ41" s="167"/>
      <c r="BK41" s="32" t="s">
        <v>653</v>
      </c>
    </row>
    <row r="42" spans="1:63" s="164" customFormat="1" ht="12.95" customHeight="1" x14ac:dyDescent="0.25">
      <c r="A42" s="66" t="s">
        <v>405</v>
      </c>
      <c r="B42" s="67"/>
      <c r="C42" s="189" t="s">
        <v>466</v>
      </c>
      <c r="D42" s="67"/>
      <c r="E42" s="211"/>
      <c r="F42" s="68" t="s">
        <v>406</v>
      </c>
      <c r="G42" s="68" t="s">
        <v>407</v>
      </c>
      <c r="H42" s="12" t="s">
        <v>408</v>
      </c>
      <c r="I42" s="25" t="s">
        <v>143</v>
      </c>
      <c r="J42" s="1" t="s">
        <v>149</v>
      </c>
      <c r="K42" s="25" t="s">
        <v>196</v>
      </c>
      <c r="L42" s="24">
        <v>30</v>
      </c>
      <c r="M42" s="69" t="s">
        <v>197</v>
      </c>
      <c r="N42" s="70" t="s">
        <v>365</v>
      </c>
      <c r="O42" s="24" t="s">
        <v>126</v>
      </c>
      <c r="P42" s="25" t="s">
        <v>125</v>
      </c>
      <c r="Q42" s="24" t="s">
        <v>122</v>
      </c>
      <c r="R42" s="25" t="s">
        <v>200</v>
      </c>
      <c r="S42" s="25" t="s">
        <v>201</v>
      </c>
      <c r="T42" s="24"/>
      <c r="U42" s="24" t="s">
        <v>398</v>
      </c>
      <c r="V42" s="24" t="s">
        <v>146</v>
      </c>
      <c r="W42" s="9">
        <v>30</v>
      </c>
      <c r="X42" s="9">
        <v>60</v>
      </c>
      <c r="Y42" s="16">
        <v>10</v>
      </c>
      <c r="Z42" s="12" t="s">
        <v>409</v>
      </c>
      <c r="AA42" s="5" t="s">
        <v>138</v>
      </c>
      <c r="AB42" s="71">
        <v>0.2</v>
      </c>
      <c r="AC42" s="190">
        <v>1117338.76</v>
      </c>
      <c r="AD42" s="71">
        <f>AC42*AB42</f>
        <v>223467.75200000001</v>
      </c>
      <c r="AE42" s="71">
        <f>AD42*1.12</f>
        <v>250283.88224000004</v>
      </c>
      <c r="AF42" s="71">
        <v>0.2</v>
      </c>
      <c r="AG42" s="190">
        <v>1117338.76</v>
      </c>
      <c r="AH42" s="71">
        <f>AG42*AF42</f>
        <v>223467.75200000001</v>
      </c>
      <c r="AI42" s="71">
        <f>AH42*1.12</f>
        <v>250283.88224000004</v>
      </c>
      <c r="AJ42" s="19">
        <v>0</v>
      </c>
      <c r="AK42" s="19">
        <v>0</v>
      </c>
      <c r="AL42" s="19">
        <v>0</v>
      </c>
      <c r="AM42" s="19">
        <v>0</v>
      </c>
      <c r="AN42" s="19">
        <v>0</v>
      </c>
      <c r="AO42" s="19">
        <v>0</v>
      </c>
      <c r="AP42" s="19">
        <v>0</v>
      </c>
      <c r="AQ42" s="19">
        <v>0</v>
      </c>
      <c r="AR42" s="19">
        <v>0</v>
      </c>
      <c r="AS42" s="19">
        <v>0</v>
      </c>
      <c r="AT42" s="19">
        <v>0</v>
      </c>
      <c r="AU42" s="19">
        <v>0</v>
      </c>
      <c r="AV42" s="64">
        <f t="shared" si="0"/>
        <v>0.4</v>
      </c>
      <c r="AW42" s="41">
        <v>0</v>
      </c>
      <c r="AX42" s="41">
        <f t="shared" si="28"/>
        <v>0</v>
      </c>
      <c r="AY42" s="4" t="s">
        <v>203</v>
      </c>
      <c r="AZ42" s="25"/>
      <c r="BA42" s="25"/>
      <c r="BB42" s="44"/>
      <c r="BC42" s="12" t="s">
        <v>410</v>
      </c>
      <c r="BD42" s="12" t="s">
        <v>410</v>
      </c>
      <c r="BE42" s="44"/>
      <c r="BF42" s="44"/>
      <c r="BG42" s="44"/>
      <c r="BH42" s="44"/>
      <c r="BI42" s="44"/>
      <c r="BJ42" s="87"/>
      <c r="BK42" s="87"/>
    </row>
    <row r="43" spans="1:63" s="164" customFormat="1" ht="12.95" customHeight="1" x14ac:dyDescent="0.25">
      <c r="A43" s="66" t="s">
        <v>405</v>
      </c>
      <c r="B43" s="101"/>
      <c r="C43" s="191" t="s">
        <v>549</v>
      </c>
      <c r="D43" s="101"/>
      <c r="E43" s="211"/>
      <c r="F43" s="68" t="s">
        <v>406</v>
      </c>
      <c r="G43" s="68" t="s">
        <v>407</v>
      </c>
      <c r="H43" s="12" t="s">
        <v>408</v>
      </c>
      <c r="I43" s="25" t="s">
        <v>143</v>
      </c>
      <c r="J43" s="1" t="s">
        <v>149</v>
      </c>
      <c r="K43" s="25" t="s">
        <v>196</v>
      </c>
      <c r="L43" s="24">
        <v>30</v>
      </c>
      <c r="M43" s="69" t="s">
        <v>197</v>
      </c>
      <c r="N43" s="70" t="s">
        <v>365</v>
      </c>
      <c r="O43" s="1" t="s">
        <v>166</v>
      </c>
      <c r="P43" s="25" t="s">
        <v>125</v>
      </c>
      <c r="Q43" s="24" t="s">
        <v>122</v>
      </c>
      <c r="R43" s="25" t="s">
        <v>200</v>
      </c>
      <c r="S43" s="25" t="s">
        <v>201</v>
      </c>
      <c r="T43" s="24"/>
      <c r="U43" s="24" t="s">
        <v>398</v>
      </c>
      <c r="V43" s="24" t="s">
        <v>146</v>
      </c>
      <c r="W43" s="9">
        <v>30</v>
      </c>
      <c r="X43" s="9">
        <v>60</v>
      </c>
      <c r="Y43" s="16">
        <v>10</v>
      </c>
      <c r="Z43" s="12" t="s">
        <v>409</v>
      </c>
      <c r="AA43" s="5" t="s">
        <v>138</v>
      </c>
      <c r="AB43" s="102">
        <v>0.2</v>
      </c>
      <c r="AC43" s="192">
        <v>1117338.76</v>
      </c>
      <c r="AD43" s="103">
        <f t="shared" ref="AD43" si="29">AB43*AC43</f>
        <v>223467.75200000001</v>
      </c>
      <c r="AE43" s="103">
        <f t="shared" ref="AE43" si="30">AD43*1.12</f>
        <v>250283.88224000004</v>
      </c>
      <c r="AF43" s="104">
        <v>0.2</v>
      </c>
      <c r="AG43" s="192">
        <v>1117338.76</v>
      </c>
      <c r="AH43" s="103">
        <f t="shared" ref="AH43" si="31">AF43*AG43</f>
        <v>223467.75200000001</v>
      </c>
      <c r="AI43" s="103">
        <f t="shared" ref="AI43" si="32">AH43*1.12</f>
        <v>250283.88224000004</v>
      </c>
      <c r="AJ43" s="105">
        <v>0</v>
      </c>
      <c r="AK43" s="105">
        <v>0</v>
      </c>
      <c r="AL43" s="105">
        <v>0</v>
      </c>
      <c r="AM43" s="105">
        <v>0</v>
      </c>
      <c r="AN43" s="105">
        <v>0</v>
      </c>
      <c r="AO43" s="105">
        <v>0</v>
      </c>
      <c r="AP43" s="105">
        <v>0</v>
      </c>
      <c r="AQ43" s="105">
        <v>0</v>
      </c>
      <c r="AR43" s="105">
        <v>0</v>
      </c>
      <c r="AS43" s="105">
        <v>0</v>
      </c>
      <c r="AT43" s="105">
        <v>0</v>
      </c>
      <c r="AU43" s="105">
        <v>0</v>
      </c>
      <c r="AV43" s="106">
        <f t="shared" si="0"/>
        <v>0.4</v>
      </c>
      <c r="AW43" s="41">
        <v>0</v>
      </c>
      <c r="AX43" s="41">
        <f t="shared" si="28"/>
        <v>0</v>
      </c>
      <c r="AY43" s="107" t="s">
        <v>203</v>
      </c>
      <c r="AZ43" s="108"/>
      <c r="BA43" s="108"/>
      <c r="BB43" s="110"/>
      <c r="BC43" s="109" t="s">
        <v>410</v>
      </c>
      <c r="BD43" s="109" t="s">
        <v>410</v>
      </c>
      <c r="BE43" s="110"/>
      <c r="BF43" s="110"/>
      <c r="BG43" s="110"/>
      <c r="BH43" s="110"/>
      <c r="BI43" s="110"/>
      <c r="BJ43" s="87"/>
      <c r="BK43" s="27">
        <v>14</v>
      </c>
    </row>
    <row r="44" spans="1:63" s="187" customFormat="1" ht="12.95" customHeight="1" x14ac:dyDescent="0.25">
      <c r="A44" s="182" t="s">
        <v>405</v>
      </c>
      <c r="B44" s="158">
        <v>210000035</v>
      </c>
      <c r="C44" s="158" t="s">
        <v>657</v>
      </c>
      <c r="D44" s="158"/>
      <c r="E44" s="212"/>
      <c r="F44" s="193" t="s">
        <v>406</v>
      </c>
      <c r="G44" s="193" t="s">
        <v>407</v>
      </c>
      <c r="H44" s="193" t="s">
        <v>408</v>
      </c>
      <c r="I44" s="183" t="s">
        <v>143</v>
      </c>
      <c r="J44" s="152" t="s">
        <v>149</v>
      </c>
      <c r="K44" s="183" t="s">
        <v>196</v>
      </c>
      <c r="L44" s="182">
        <v>30</v>
      </c>
      <c r="M44" s="153" t="s">
        <v>197</v>
      </c>
      <c r="N44" s="194" t="s">
        <v>365</v>
      </c>
      <c r="O44" s="152" t="s">
        <v>166</v>
      </c>
      <c r="P44" s="183" t="s">
        <v>125</v>
      </c>
      <c r="Q44" s="182" t="s">
        <v>122</v>
      </c>
      <c r="R44" s="183" t="s">
        <v>200</v>
      </c>
      <c r="S44" s="183" t="s">
        <v>201</v>
      </c>
      <c r="T44" s="182"/>
      <c r="U44" s="182" t="s">
        <v>398</v>
      </c>
      <c r="V44" s="182" t="s">
        <v>146</v>
      </c>
      <c r="W44" s="193">
        <v>30</v>
      </c>
      <c r="X44" s="193">
        <v>60</v>
      </c>
      <c r="Y44" s="156">
        <v>10</v>
      </c>
      <c r="Z44" s="193" t="s">
        <v>409</v>
      </c>
      <c r="AA44" s="181" t="s">
        <v>138</v>
      </c>
      <c r="AB44" s="185">
        <v>0</v>
      </c>
      <c r="AC44" s="185">
        <v>1117338.76</v>
      </c>
      <c r="AD44" s="185">
        <v>0</v>
      </c>
      <c r="AE44" s="185">
        <v>0</v>
      </c>
      <c r="AF44" s="185">
        <v>0.2</v>
      </c>
      <c r="AG44" s="185">
        <v>1117338.76</v>
      </c>
      <c r="AH44" s="185">
        <v>223467.75200000001</v>
      </c>
      <c r="AI44" s="185">
        <v>250283.88224000004</v>
      </c>
      <c r="AJ44" s="186">
        <v>0</v>
      </c>
      <c r="AK44" s="186">
        <v>0</v>
      </c>
      <c r="AL44" s="186">
        <v>0</v>
      </c>
      <c r="AM44" s="186">
        <v>0</v>
      </c>
      <c r="AN44" s="186">
        <v>0</v>
      </c>
      <c r="AO44" s="186">
        <v>0</v>
      </c>
      <c r="AP44" s="186">
        <v>0</v>
      </c>
      <c r="AQ44" s="186">
        <v>0</v>
      </c>
      <c r="AR44" s="186">
        <v>0</v>
      </c>
      <c r="AS44" s="186">
        <v>0</v>
      </c>
      <c r="AT44" s="186">
        <v>0</v>
      </c>
      <c r="AU44" s="186">
        <v>0</v>
      </c>
      <c r="AV44" s="186">
        <f t="shared" si="0"/>
        <v>0.2</v>
      </c>
      <c r="AW44" s="185">
        <f t="shared" ref="AW44:AW136" si="33">AD44+AH44+AL44+AP44+AT44</f>
        <v>223467.75200000001</v>
      </c>
      <c r="AX44" s="185">
        <f t="shared" si="28"/>
        <v>250283.88224000004</v>
      </c>
      <c r="AY44" s="158" t="s">
        <v>203</v>
      </c>
      <c r="AZ44" s="183"/>
      <c r="BA44" s="183"/>
      <c r="BB44" s="195"/>
      <c r="BC44" s="193" t="s">
        <v>410</v>
      </c>
      <c r="BD44" s="193" t="s">
        <v>410</v>
      </c>
      <c r="BE44" s="195"/>
      <c r="BF44" s="195"/>
      <c r="BG44" s="195"/>
      <c r="BH44" s="195"/>
      <c r="BI44" s="195"/>
      <c r="BJ44" s="87"/>
      <c r="BK44" s="32" t="s">
        <v>653</v>
      </c>
    </row>
    <row r="45" spans="1:63" s="164" customFormat="1" ht="12.95" customHeight="1" x14ac:dyDescent="0.25">
      <c r="A45" s="66" t="s">
        <v>405</v>
      </c>
      <c r="B45" s="72"/>
      <c r="C45" s="189" t="s">
        <v>467</v>
      </c>
      <c r="D45" s="72"/>
      <c r="E45" s="211"/>
      <c r="F45" s="68" t="s">
        <v>411</v>
      </c>
      <c r="G45" s="68" t="s">
        <v>407</v>
      </c>
      <c r="H45" s="12" t="s">
        <v>412</v>
      </c>
      <c r="I45" s="25" t="s">
        <v>143</v>
      </c>
      <c r="J45" s="1" t="s">
        <v>149</v>
      </c>
      <c r="K45" s="25" t="s">
        <v>196</v>
      </c>
      <c r="L45" s="24">
        <v>30</v>
      </c>
      <c r="M45" s="69" t="s">
        <v>197</v>
      </c>
      <c r="N45" s="70" t="s">
        <v>365</v>
      </c>
      <c r="O45" s="24" t="s">
        <v>126</v>
      </c>
      <c r="P45" s="25" t="s">
        <v>125</v>
      </c>
      <c r="Q45" s="24" t="s">
        <v>122</v>
      </c>
      <c r="R45" s="25" t="s">
        <v>200</v>
      </c>
      <c r="S45" s="25" t="s">
        <v>201</v>
      </c>
      <c r="T45" s="24"/>
      <c r="U45" s="24" t="s">
        <v>398</v>
      </c>
      <c r="V45" s="24" t="s">
        <v>146</v>
      </c>
      <c r="W45" s="9">
        <v>30</v>
      </c>
      <c r="X45" s="9">
        <v>60</v>
      </c>
      <c r="Y45" s="16">
        <v>10</v>
      </c>
      <c r="Z45" s="86" t="s">
        <v>413</v>
      </c>
      <c r="AA45" s="5" t="s">
        <v>138</v>
      </c>
      <c r="AB45" s="71">
        <v>2200</v>
      </c>
      <c r="AC45" s="190">
        <v>1733.42</v>
      </c>
      <c r="AD45" s="71">
        <f t="shared" ref="AD45:AD140" si="34">AC45*AB45</f>
        <v>3813524</v>
      </c>
      <c r="AE45" s="71">
        <f t="shared" ref="AE45:AE140" si="35">AD45*1.12</f>
        <v>4271146.8800000008</v>
      </c>
      <c r="AF45" s="71">
        <v>2200</v>
      </c>
      <c r="AG45" s="190">
        <v>1733.42</v>
      </c>
      <c r="AH45" s="71">
        <f t="shared" ref="AH45:AH140" si="36">AG45*AF45</f>
        <v>3813524</v>
      </c>
      <c r="AI45" s="71">
        <f t="shared" ref="AI45:AI140" si="37">AH45*1.12</f>
        <v>4271146.8800000008</v>
      </c>
      <c r="AJ45" s="19">
        <v>0</v>
      </c>
      <c r="AK45" s="19">
        <v>0</v>
      </c>
      <c r="AL45" s="19">
        <v>0</v>
      </c>
      <c r="AM45" s="19">
        <v>0</v>
      </c>
      <c r="AN45" s="19">
        <v>0</v>
      </c>
      <c r="AO45" s="19">
        <v>0</v>
      </c>
      <c r="AP45" s="19">
        <v>0</v>
      </c>
      <c r="AQ45" s="19">
        <v>0</v>
      </c>
      <c r="AR45" s="19">
        <v>0</v>
      </c>
      <c r="AS45" s="19">
        <v>0</v>
      </c>
      <c r="AT45" s="19">
        <v>0</v>
      </c>
      <c r="AU45" s="19">
        <v>0</v>
      </c>
      <c r="AV45" s="64">
        <f t="shared" ref="AV45:AV140" si="38">AB45+AF45+AJ45+AN45+AR45</f>
        <v>4400</v>
      </c>
      <c r="AW45" s="41">
        <v>0</v>
      </c>
      <c r="AX45" s="41">
        <f t="shared" si="28"/>
        <v>0</v>
      </c>
      <c r="AY45" s="4" t="s">
        <v>203</v>
      </c>
      <c r="AZ45" s="25"/>
      <c r="BA45" s="25"/>
      <c r="BB45" s="44"/>
      <c r="BC45" s="12" t="s">
        <v>414</v>
      </c>
      <c r="BD45" s="12" t="s">
        <v>414</v>
      </c>
      <c r="BE45" s="44"/>
      <c r="BF45" s="44"/>
      <c r="BG45" s="44"/>
      <c r="BH45" s="44"/>
      <c r="BI45" s="44"/>
      <c r="BJ45" s="87"/>
      <c r="BK45" s="87"/>
    </row>
    <row r="46" spans="1:63" s="164" customFormat="1" ht="12.95" customHeight="1" x14ac:dyDescent="0.25">
      <c r="A46" s="66" t="s">
        <v>405</v>
      </c>
      <c r="B46" s="111"/>
      <c r="C46" s="191" t="s">
        <v>550</v>
      </c>
      <c r="D46" s="111"/>
      <c r="E46" s="211"/>
      <c r="F46" s="68" t="s">
        <v>411</v>
      </c>
      <c r="G46" s="68" t="s">
        <v>407</v>
      </c>
      <c r="H46" s="12" t="s">
        <v>412</v>
      </c>
      <c r="I46" s="25" t="s">
        <v>143</v>
      </c>
      <c r="J46" s="1" t="s">
        <v>149</v>
      </c>
      <c r="K46" s="25" t="s">
        <v>196</v>
      </c>
      <c r="L46" s="24">
        <v>30</v>
      </c>
      <c r="M46" s="69" t="s">
        <v>197</v>
      </c>
      <c r="N46" s="70" t="s">
        <v>365</v>
      </c>
      <c r="O46" s="1" t="s">
        <v>166</v>
      </c>
      <c r="P46" s="25" t="s">
        <v>125</v>
      </c>
      <c r="Q46" s="24" t="s">
        <v>122</v>
      </c>
      <c r="R46" s="25" t="s">
        <v>200</v>
      </c>
      <c r="S46" s="25" t="s">
        <v>201</v>
      </c>
      <c r="T46" s="24"/>
      <c r="U46" s="24" t="s">
        <v>398</v>
      </c>
      <c r="V46" s="24" t="s">
        <v>146</v>
      </c>
      <c r="W46" s="9">
        <v>30</v>
      </c>
      <c r="X46" s="9">
        <v>60</v>
      </c>
      <c r="Y46" s="16">
        <v>10</v>
      </c>
      <c r="Z46" s="86" t="s">
        <v>413</v>
      </c>
      <c r="AA46" s="5" t="s">
        <v>138</v>
      </c>
      <c r="AB46" s="102">
        <v>2200</v>
      </c>
      <c r="AC46" s="192">
        <v>1733.42</v>
      </c>
      <c r="AD46" s="103">
        <f t="shared" ref="AD46" si="39">AB46*AC46</f>
        <v>3813524</v>
      </c>
      <c r="AE46" s="103">
        <f t="shared" si="35"/>
        <v>4271146.8800000008</v>
      </c>
      <c r="AF46" s="104">
        <v>2200</v>
      </c>
      <c r="AG46" s="192">
        <v>1733.42</v>
      </c>
      <c r="AH46" s="103">
        <f t="shared" ref="AH46" si="40">AF46*AG46</f>
        <v>3813524</v>
      </c>
      <c r="AI46" s="103">
        <f t="shared" si="37"/>
        <v>4271146.8800000008</v>
      </c>
      <c r="AJ46" s="105">
        <v>0</v>
      </c>
      <c r="AK46" s="105">
        <v>0</v>
      </c>
      <c r="AL46" s="105">
        <v>0</v>
      </c>
      <c r="AM46" s="105">
        <v>0</v>
      </c>
      <c r="AN46" s="105">
        <v>0</v>
      </c>
      <c r="AO46" s="105">
        <v>0</v>
      </c>
      <c r="AP46" s="105">
        <v>0</v>
      </c>
      <c r="AQ46" s="105">
        <v>0</v>
      </c>
      <c r="AR46" s="105">
        <v>0</v>
      </c>
      <c r="AS46" s="105">
        <v>0</v>
      </c>
      <c r="AT46" s="105">
        <v>0</v>
      </c>
      <c r="AU46" s="105">
        <v>0</v>
      </c>
      <c r="AV46" s="106">
        <f t="shared" si="38"/>
        <v>4400</v>
      </c>
      <c r="AW46" s="41">
        <v>0</v>
      </c>
      <c r="AX46" s="41">
        <f t="shared" si="28"/>
        <v>0</v>
      </c>
      <c r="AY46" s="107" t="s">
        <v>203</v>
      </c>
      <c r="AZ46" s="108"/>
      <c r="BA46" s="108"/>
      <c r="BB46" s="110"/>
      <c r="BC46" s="109" t="s">
        <v>414</v>
      </c>
      <c r="BD46" s="109" t="s">
        <v>414</v>
      </c>
      <c r="BE46" s="110"/>
      <c r="BF46" s="110"/>
      <c r="BG46" s="110"/>
      <c r="BH46" s="110"/>
      <c r="BI46" s="110"/>
      <c r="BJ46" s="87"/>
      <c r="BK46" s="27">
        <v>14</v>
      </c>
    </row>
    <row r="47" spans="1:63" s="187" customFormat="1" ht="12.95" customHeight="1" x14ac:dyDescent="0.25">
      <c r="A47" s="182" t="s">
        <v>405</v>
      </c>
      <c r="B47" s="158">
        <v>210000039</v>
      </c>
      <c r="C47" s="158" t="s">
        <v>658</v>
      </c>
      <c r="D47" s="158"/>
      <c r="E47" s="212"/>
      <c r="F47" s="193" t="s">
        <v>411</v>
      </c>
      <c r="G47" s="193" t="s">
        <v>407</v>
      </c>
      <c r="H47" s="193" t="s">
        <v>412</v>
      </c>
      <c r="I47" s="183" t="s">
        <v>143</v>
      </c>
      <c r="J47" s="152" t="s">
        <v>149</v>
      </c>
      <c r="K47" s="183" t="s">
        <v>196</v>
      </c>
      <c r="L47" s="182">
        <v>30</v>
      </c>
      <c r="M47" s="153" t="s">
        <v>197</v>
      </c>
      <c r="N47" s="194" t="s">
        <v>365</v>
      </c>
      <c r="O47" s="152" t="s">
        <v>166</v>
      </c>
      <c r="P47" s="183" t="s">
        <v>125</v>
      </c>
      <c r="Q47" s="182" t="s">
        <v>122</v>
      </c>
      <c r="R47" s="183" t="s">
        <v>200</v>
      </c>
      <c r="S47" s="183" t="s">
        <v>201</v>
      </c>
      <c r="T47" s="182"/>
      <c r="U47" s="182" t="s">
        <v>398</v>
      </c>
      <c r="V47" s="182" t="s">
        <v>146</v>
      </c>
      <c r="W47" s="193">
        <v>30</v>
      </c>
      <c r="X47" s="193">
        <v>60</v>
      </c>
      <c r="Y47" s="156">
        <v>10</v>
      </c>
      <c r="Z47" s="196" t="s">
        <v>413</v>
      </c>
      <c r="AA47" s="181" t="s">
        <v>138</v>
      </c>
      <c r="AB47" s="185">
        <v>2215.1</v>
      </c>
      <c r="AC47" s="197">
        <v>1716.09</v>
      </c>
      <c r="AD47" s="185">
        <v>3801310.9589999998</v>
      </c>
      <c r="AE47" s="185">
        <v>4257468.2740799999</v>
      </c>
      <c r="AF47" s="185">
        <v>2200</v>
      </c>
      <c r="AG47" s="185">
        <v>1733.42</v>
      </c>
      <c r="AH47" s="185">
        <v>3813524</v>
      </c>
      <c r="AI47" s="185">
        <v>4271146.8800000008</v>
      </c>
      <c r="AJ47" s="186">
        <v>0</v>
      </c>
      <c r="AK47" s="186">
        <v>0</v>
      </c>
      <c r="AL47" s="186">
        <v>0</v>
      </c>
      <c r="AM47" s="186">
        <v>0</v>
      </c>
      <c r="AN47" s="186">
        <v>0</v>
      </c>
      <c r="AO47" s="186">
        <v>0</v>
      </c>
      <c r="AP47" s="186">
        <v>0</v>
      </c>
      <c r="AQ47" s="186">
        <v>0</v>
      </c>
      <c r="AR47" s="186">
        <v>0</v>
      </c>
      <c r="AS47" s="186">
        <v>0</v>
      </c>
      <c r="AT47" s="186">
        <v>0</v>
      </c>
      <c r="AU47" s="186">
        <v>0</v>
      </c>
      <c r="AV47" s="186">
        <f t="shared" si="38"/>
        <v>4415.1000000000004</v>
      </c>
      <c r="AW47" s="185">
        <f t="shared" si="33"/>
        <v>7614834.9589999998</v>
      </c>
      <c r="AX47" s="185">
        <f t="shared" si="28"/>
        <v>8528615.1540799998</v>
      </c>
      <c r="AY47" s="158" t="s">
        <v>203</v>
      </c>
      <c r="AZ47" s="183"/>
      <c r="BA47" s="183"/>
      <c r="BB47" s="195"/>
      <c r="BC47" s="193" t="s">
        <v>414</v>
      </c>
      <c r="BD47" s="193" t="s">
        <v>414</v>
      </c>
      <c r="BE47" s="195"/>
      <c r="BF47" s="195"/>
      <c r="BG47" s="195"/>
      <c r="BH47" s="195"/>
      <c r="BI47" s="195"/>
      <c r="BJ47" s="87"/>
      <c r="BK47" s="32" t="s">
        <v>653</v>
      </c>
    </row>
    <row r="48" spans="1:63" s="164" customFormat="1" ht="12.95" customHeight="1" x14ac:dyDescent="0.25">
      <c r="A48" s="66" t="s">
        <v>405</v>
      </c>
      <c r="B48" s="72"/>
      <c r="C48" s="189" t="s">
        <v>468</v>
      </c>
      <c r="D48" s="72"/>
      <c r="E48" s="211"/>
      <c r="F48" s="68" t="s">
        <v>406</v>
      </c>
      <c r="G48" s="68" t="s">
        <v>407</v>
      </c>
      <c r="H48" s="12" t="s">
        <v>408</v>
      </c>
      <c r="I48" s="25" t="s">
        <v>143</v>
      </c>
      <c r="J48" s="1" t="s">
        <v>149</v>
      </c>
      <c r="K48" s="25" t="s">
        <v>196</v>
      </c>
      <c r="L48" s="24">
        <v>30</v>
      </c>
      <c r="M48" s="69" t="s">
        <v>197</v>
      </c>
      <c r="N48" s="70" t="s">
        <v>365</v>
      </c>
      <c r="O48" s="24" t="s">
        <v>126</v>
      </c>
      <c r="P48" s="25" t="s">
        <v>125</v>
      </c>
      <c r="Q48" s="24" t="s">
        <v>122</v>
      </c>
      <c r="R48" s="25" t="s">
        <v>200</v>
      </c>
      <c r="S48" s="25" t="s">
        <v>201</v>
      </c>
      <c r="T48" s="24"/>
      <c r="U48" s="24" t="s">
        <v>398</v>
      </c>
      <c r="V48" s="24" t="s">
        <v>146</v>
      </c>
      <c r="W48" s="9">
        <v>30</v>
      </c>
      <c r="X48" s="9">
        <v>60</v>
      </c>
      <c r="Y48" s="16">
        <v>10</v>
      </c>
      <c r="Z48" s="86" t="s">
        <v>409</v>
      </c>
      <c r="AA48" s="5" t="s">
        <v>138</v>
      </c>
      <c r="AB48" s="71">
        <v>2.2000000000000002</v>
      </c>
      <c r="AC48" s="190">
        <v>134785.12</v>
      </c>
      <c r="AD48" s="71">
        <f t="shared" si="34"/>
        <v>296527.26400000002</v>
      </c>
      <c r="AE48" s="71">
        <f t="shared" si="35"/>
        <v>332110.53568000009</v>
      </c>
      <c r="AF48" s="71">
        <v>2.2000000000000002</v>
      </c>
      <c r="AG48" s="190">
        <v>134785.12</v>
      </c>
      <c r="AH48" s="71">
        <f t="shared" si="36"/>
        <v>296527.26400000002</v>
      </c>
      <c r="AI48" s="71">
        <f t="shared" si="37"/>
        <v>332110.53568000009</v>
      </c>
      <c r="AJ48" s="19">
        <v>0</v>
      </c>
      <c r="AK48" s="19">
        <v>0</v>
      </c>
      <c r="AL48" s="19">
        <v>0</v>
      </c>
      <c r="AM48" s="19">
        <v>0</v>
      </c>
      <c r="AN48" s="19">
        <v>0</v>
      </c>
      <c r="AO48" s="19">
        <v>0</v>
      </c>
      <c r="AP48" s="19">
        <v>0</v>
      </c>
      <c r="AQ48" s="19">
        <v>0</v>
      </c>
      <c r="AR48" s="19">
        <v>0</v>
      </c>
      <c r="AS48" s="19">
        <v>0</v>
      </c>
      <c r="AT48" s="19">
        <v>0</v>
      </c>
      <c r="AU48" s="19">
        <v>0</v>
      </c>
      <c r="AV48" s="64">
        <f t="shared" si="38"/>
        <v>4.4000000000000004</v>
      </c>
      <c r="AW48" s="41">
        <v>0</v>
      </c>
      <c r="AX48" s="41">
        <f t="shared" si="28"/>
        <v>0</v>
      </c>
      <c r="AY48" s="4" t="s">
        <v>203</v>
      </c>
      <c r="AZ48" s="25"/>
      <c r="BA48" s="25"/>
      <c r="BB48" s="44"/>
      <c r="BC48" s="12" t="s">
        <v>415</v>
      </c>
      <c r="BD48" s="12" t="s">
        <v>415</v>
      </c>
      <c r="BE48" s="44"/>
      <c r="BF48" s="44"/>
      <c r="BG48" s="44"/>
      <c r="BH48" s="44"/>
      <c r="BI48" s="44"/>
      <c r="BJ48" s="87"/>
      <c r="BK48" s="87"/>
    </row>
    <row r="49" spans="1:63" s="164" customFormat="1" ht="12.95" customHeight="1" x14ac:dyDescent="0.25">
      <c r="A49" s="66" t="s">
        <v>405</v>
      </c>
      <c r="B49" s="111"/>
      <c r="C49" s="191" t="s">
        <v>551</v>
      </c>
      <c r="D49" s="111"/>
      <c r="E49" s="211"/>
      <c r="F49" s="68" t="s">
        <v>406</v>
      </c>
      <c r="G49" s="68" t="s">
        <v>407</v>
      </c>
      <c r="H49" s="12" t="s">
        <v>408</v>
      </c>
      <c r="I49" s="25" t="s">
        <v>143</v>
      </c>
      <c r="J49" s="1" t="s">
        <v>149</v>
      </c>
      <c r="K49" s="25" t="s">
        <v>196</v>
      </c>
      <c r="L49" s="24">
        <v>30</v>
      </c>
      <c r="M49" s="69" t="s">
        <v>197</v>
      </c>
      <c r="N49" s="70" t="s">
        <v>365</v>
      </c>
      <c r="O49" s="1" t="s">
        <v>166</v>
      </c>
      <c r="P49" s="25" t="s">
        <v>125</v>
      </c>
      <c r="Q49" s="24" t="s">
        <v>122</v>
      </c>
      <c r="R49" s="25" t="s">
        <v>200</v>
      </c>
      <c r="S49" s="25" t="s">
        <v>201</v>
      </c>
      <c r="T49" s="24"/>
      <c r="U49" s="24" t="s">
        <v>398</v>
      </c>
      <c r="V49" s="24" t="s">
        <v>146</v>
      </c>
      <c r="W49" s="9">
        <v>30</v>
      </c>
      <c r="X49" s="9">
        <v>60</v>
      </c>
      <c r="Y49" s="16">
        <v>10</v>
      </c>
      <c r="Z49" s="86" t="s">
        <v>409</v>
      </c>
      <c r="AA49" s="5" t="s">
        <v>138</v>
      </c>
      <c r="AB49" s="102">
        <v>2.2000000000000002</v>
      </c>
      <c r="AC49" s="192">
        <v>134785.12</v>
      </c>
      <c r="AD49" s="103">
        <f t="shared" ref="AD49" si="41">AB49*AC49</f>
        <v>296527.26400000002</v>
      </c>
      <c r="AE49" s="103">
        <f t="shared" si="35"/>
        <v>332110.53568000009</v>
      </c>
      <c r="AF49" s="104">
        <v>2.2000000000000002</v>
      </c>
      <c r="AG49" s="192">
        <v>134785.12</v>
      </c>
      <c r="AH49" s="103">
        <f t="shared" ref="AH49" si="42">AF49*AG49</f>
        <v>296527.26400000002</v>
      </c>
      <c r="AI49" s="103">
        <f t="shared" si="37"/>
        <v>332110.53568000009</v>
      </c>
      <c r="AJ49" s="105">
        <v>0</v>
      </c>
      <c r="AK49" s="105">
        <v>0</v>
      </c>
      <c r="AL49" s="105">
        <v>0</v>
      </c>
      <c r="AM49" s="105">
        <v>0</v>
      </c>
      <c r="AN49" s="105">
        <v>0</v>
      </c>
      <c r="AO49" s="105">
        <v>0</v>
      </c>
      <c r="AP49" s="105">
        <v>0</v>
      </c>
      <c r="AQ49" s="105">
        <v>0</v>
      </c>
      <c r="AR49" s="105">
        <v>0</v>
      </c>
      <c r="AS49" s="105">
        <v>0</v>
      </c>
      <c r="AT49" s="105">
        <v>0</v>
      </c>
      <c r="AU49" s="105">
        <v>0</v>
      </c>
      <c r="AV49" s="106">
        <f t="shared" si="38"/>
        <v>4.4000000000000004</v>
      </c>
      <c r="AW49" s="41">
        <v>0</v>
      </c>
      <c r="AX49" s="41">
        <f t="shared" si="28"/>
        <v>0</v>
      </c>
      <c r="AY49" s="107" t="s">
        <v>203</v>
      </c>
      <c r="AZ49" s="108"/>
      <c r="BA49" s="108"/>
      <c r="BB49" s="110"/>
      <c r="BC49" s="109" t="s">
        <v>415</v>
      </c>
      <c r="BD49" s="109" t="s">
        <v>415</v>
      </c>
      <c r="BE49" s="110"/>
      <c r="BF49" s="110"/>
      <c r="BG49" s="110"/>
      <c r="BH49" s="110"/>
      <c r="BI49" s="110"/>
      <c r="BJ49" s="87"/>
      <c r="BK49" s="27">
        <v>14</v>
      </c>
    </row>
    <row r="50" spans="1:63" s="187" customFormat="1" ht="12.95" customHeight="1" x14ac:dyDescent="0.25">
      <c r="A50" s="182" t="s">
        <v>405</v>
      </c>
      <c r="B50" s="158">
        <v>210000057</v>
      </c>
      <c r="C50" s="158" t="s">
        <v>659</v>
      </c>
      <c r="D50" s="158"/>
      <c r="E50" s="212"/>
      <c r="F50" s="193" t="s">
        <v>406</v>
      </c>
      <c r="G50" s="193" t="s">
        <v>407</v>
      </c>
      <c r="H50" s="193" t="s">
        <v>408</v>
      </c>
      <c r="I50" s="183" t="s">
        <v>143</v>
      </c>
      <c r="J50" s="152" t="s">
        <v>149</v>
      </c>
      <c r="K50" s="183" t="s">
        <v>196</v>
      </c>
      <c r="L50" s="182">
        <v>30</v>
      </c>
      <c r="M50" s="153" t="s">
        <v>197</v>
      </c>
      <c r="N50" s="194" t="s">
        <v>365</v>
      </c>
      <c r="O50" s="152" t="s">
        <v>166</v>
      </c>
      <c r="P50" s="183" t="s">
        <v>125</v>
      </c>
      <c r="Q50" s="182" t="s">
        <v>122</v>
      </c>
      <c r="R50" s="183" t="s">
        <v>200</v>
      </c>
      <c r="S50" s="183" t="s">
        <v>201</v>
      </c>
      <c r="T50" s="182"/>
      <c r="U50" s="182" t="s">
        <v>398</v>
      </c>
      <c r="V50" s="182" t="s">
        <v>146</v>
      </c>
      <c r="W50" s="193">
        <v>30</v>
      </c>
      <c r="X50" s="193">
        <v>60</v>
      </c>
      <c r="Y50" s="156">
        <v>10</v>
      </c>
      <c r="Z50" s="196" t="s">
        <v>409</v>
      </c>
      <c r="AA50" s="181" t="s">
        <v>138</v>
      </c>
      <c r="AB50" s="185">
        <v>2.12</v>
      </c>
      <c r="AC50" s="197">
        <v>133437.26999999999</v>
      </c>
      <c r="AD50" s="185">
        <v>282887.01240000001</v>
      </c>
      <c r="AE50" s="185">
        <v>316833.45388800005</v>
      </c>
      <c r="AF50" s="185">
        <v>2.2000000000000002</v>
      </c>
      <c r="AG50" s="185">
        <v>134785.12</v>
      </c>
      <c r="AH50" s="185">
        <v>296527.26400000002</v>
      </c>
      <c r="AI50" s="185">
        <v>332110.53568000009</v>
      </c>
      <c r="AJ50" s="186">
        <v>0</v>
      </c>
      <c r="AK50" s="186">
        <v>0</v>
      </c>
      <c r="AL50" s="186">
        <v>0</v>
      </c>
      <c r="AM50" s="186">
        <v>0</v>
      </c>
      <c r="AN50" s="186">
        <v>0</v>
      </c>
      <c r="AO50" s="186">
        <v>0</v>
      </c>
      <c r="AP50" s="186">
        <v>0</v>
      </c>
      <c r="AQ50" s="186">
        <v>0</v>
      </c>
      <c r="AR50" s="186">
        <v>0</v>
      </c>
      <c r="AS50" s="186">
        <v>0</v>
      </c>
      <c r="AT50" s="186">
        <v>0</v>
      </c>
      <c r="AU50" s="186">
        <v>0</v>
      </c>
      <c r="AV50" s="186">
        <f t="shared" si="38"/>
        <v>4.32</v>
      </c>
      <c r="AW50" s="185">
        <f t="shared" si="33"/>
        <v>579414.27640000009</v>
      </c>
      <c r="AX50" s="185">
        <f t="shared" si="28"/>
        <v>648943.98956800019</v>
      </c>
      <c r="AY50" s="158" t="s">
        <v>203</v>
      </c>
      <c r="AZ50" s="183"/>
      <c r="BA50" s="183"/>
      <c r="BB50" s="195"/>
      <c r="BC50" s="193" t="s">
        <v>415</v>
      </c>
      <c r="BD50" s="193" t="s">
        <v>415</v>
      </c>
      <c r="BE50" s="195"/>
      <c r="BF50" s="195"/>
      <c r="BG50" s="195"/>
      <c r="BH50" s="195"/>
      <c r="BI50" s="195"/>
      <c r="BJ50" s="87"/>
      <c r="BK50" s="32" t="s">
        <v>653</v>
      </c>
    </row>
    <row r="51" spans="1:63" s="164" customFormat="1" ht="12.95" customHeight="1" x14ac:dyDescent="0.25">
      <c r="A51" s="66" t="s">
        <v>405</v>
      </c>
      <c r="B51" s="72"/>
      <c r="C51" s="189" t="s">
        <v>469</v>
      </c>
      <c r="D51" s="72"/>
      <c r="E51" s="211"/>
      <c r="F51" s="68" t="s">
        <v>416</v>
      </c>
      <c r="G51" s="68" t="s">
        <v>407</v>
      </c>
      <c r="H51" s="12" t="s">
        <v>417</v>
      </c>
      <c r="I51" s="25" t="s">
        <v>143</v>
      </c>
      <c r="J51" s="1" t="s">
        <v>149</v>
      </c>
      <c r="K51" s="25" t="s">
        <v>196</v>
      </c>
      <c r="L51" s="24">
        <v>30</v>
      </c>
      <c r="M51" s="69" t="s">
        <v>197</v>
      </c>
      <c r="N51" s="70" t="s">
        <v>365</v>
      </c>
      <c r="O51" s="24" t="s">
        <v>126</v>
      </c>
      <c r="P51" s="25" t="s">
        <v>125</v>
      </c>
      <c r="Q51" s="24" t="s">
        <v>122</v>
      </c>
      <c r="R51" s="25" t="s">
        <v>200</v>
      </c>
      <c r="S51" s="25" t="s">
        <v>201</v>
      </c>
      <c r="T51" s="24"/>
      <c r="U51" s="24" t="s">
        <v>398</v>
      </c>
      <c r="V51" s="24" t="s">
        <v>146</v>
      </c>
      <c r="W51" s="9">
        <v>30</v>
      </c>
      <c r="X51" s="9">
        <v>60</v>
      </c>
      <c r="Y51" s="16">
        <v>10</v>
      </c>
      <c r="Z51" s="86" t="s">
        <v>409</v>
      </c>
      <c r="AA51" s="5" t="s">
        <v>138</v>
      </c>
      <c r="AB51" s="71">
        <v>0.1</v>
      </c>
      <c r="AC51" s="190">
        <v>4645243.51</v>
      </c>
      <c r="AD51" s="71">
        <f t="shared" si="34"/>
        <v>464524.35100000002</v>
      </c>
      <c r="AE51" s="71">
        <f t="shared" si="35"/>
        <v>520267.27312000009</v>
      </c>
      <c r="AF51" s="71">
        <v>0.1</v>
      </c>
      <c r="AG51" s="190">
        <v>4645243.51</v>
      </c>
      <c r="AH51" s="71">
        <f t="shared" si="36"/>
        <v>464524.35100000002</v>
      </c>
      <c r="AI51" s="71">
        <f t="shared" si="37"/>
        <v>520267.27312000009</v>
      </c>
      <c r="AJ51" s="19">
        <v>0</v>
      </c>
      <c r="AK51" s="19">
        <v>0</v>
      </c>
      <c r="AL51" s="19">
        <v>0</v>
      </c>
      <c r="AM51" s="19">
        <v>0</v>
      </c>
      <c r="AN51" s="19">
        <v>0</v>
      </c>
      <c r="AO51" s="19">
        <v>0</v>
      </c>
      <c r="AP51" s="19">
        <v>0</v>
      </c>
      <c r="AQ51" s="19">
        <v>0</v>
      </c>
      <c r="AR51" s="19">
        <v>0</v>
      </c>
      <c r="AS51" s="19">
        <v>0</v>
      </c>
      <c r="AT51" s="19">
        <v>0</v>
      </c>
      <c r="AU51" s="19">
        <v>0</v>
      </c>
      <c r="AV51" s="64">
        <f t="shared" si="38"/>
        <v>0.2</v>
      </c>
      <c r="AW51" s="41">
        <v>0</v>
      </c>
      <c r="AX51" s="41">
        <f t="shared" si="28"/>
        <v>0</v>
      </c>
      <c r="AY51" s="4" t="s">
        <v>203</v>
      </c>
      <c r="AZ51" s="25"/>
      <c r="BA51" s="25"/>
      <c r="BB51" s="44"/>
      <c r="BC51" s="12" t="s">
        <v>418</v>
      </c>
      <c r="BD51" s="12" t="s">
        <v>418</v>
      </c>
      <c r="BE51" s="44"/>
      <c r="BF51" s="44"/>
      <c r="BG51" s="44"/>
      <c r="BH51" s="44"/>
      <c r="BI51" s="44"/>
      <c r="BJ51" s="87"/>
      <c r="BK51" s="87"/>
    </row>
    <row r="52" spans="1:63" s="164" customFormat="1" ht="12.95" customHeight="1" x14ac:dyDescent="0.25">
      <c r="A52" s="66" t="s">
        <v>405</v>
      </c>
      <c r="B52" s="111"/>
      <c r="C52" s="191" t="s">
        <v>552</v>
      </c>
      <c r="D52" s="111"/>
      <c r="E52" s="211"/>
      <c r="F52" s="68" t="s">
        <v>416</v>
      </c>
      <c r="G52" s="68" t="s">
        <v>407</v>
      </c>
      <c r="H52" s="12" t="s">
        <v>417</v>
      </c>
      <c r="I52" s="25" t="s">
        <v>143</v>
      </c>
      <c r="J52" s="1" t="s">
        <v>149</v>
      </c>
      <c r="K52" s="25" t="s">
        <v>196</v>
      </c>
      <c r="L52" s="24">
        <v>30</v>
      </c>
      <c r="M52" s="69" t="s">
        <v>197</v>
      </c>
      <c r="N52" s="70" t="s">
        <v>365</v>
      </c>
      <c r="O52" s="1" t="s">
        <v>166</v>
      </c>
      <c r="P52" s="25" t="s">
        <v>125</v>
      </c>
      <c r="Q52" s="24" t="s">
        <v>122</v>
      </c>
      <c r="R52" s="25" t="s">
        <v>200</v>
      </c>
      <c r="S52" s="25" t="s">
        <v>201</v>
      </c>
      <c r="T52" s="24"/>
      <c r="U52" s="24" t="s">
        <v>398</v>
      </c>
      <c r="V52" s="24" t="s">
        <v>146</v>
      </c>
      <c r="W52" s="9">
        <v>30</v>
      </c>
      <c r="X52" s="9">
        <v>60</v>
      </c>
      <c r="Y52" s="16">
        <v>10</v>
      </c>
      <c r="Z52" s="86" t="s">
        <v>409</v>
      </c>
      <c r="AA52" s="5" t="s">
        <v>138</v>
      </c>
      <c r="AB52" s="102">
        <v>0.1</v>
      </c>
      <c r="AC52" s="192">
        <v>4645243.51</v>
      </c>
      <c r="AD52" s="103">
        <f t="shared" ref="AD52" si="43">AB52*AC52</f>
        <v>464524.35100000002</v>
      </c>
      <c r="AE52" s="103">
        <f t="shared" si="35"/>
        <v>520267.27312000009</v>
      </c>
      <c r="AF52" s="104">
        <v>0.1</v>
      </c>
      <c r="AG52" s="192">
        <v>4645243.51</v>
      </c>
      <c r="AH52" s="103">
        <f t="shared" ref="AH52" si="44">AF52*AG52</f>
        <v>464524.35100000002</v>
      </c>
      <c r="AI52" s="103">
        <f t="shared" si="37"/>
        <v>520267.27312000009</v>
      </c>
      <c r="AJ52" s="105">
        <v>0</v>
      </c>
      <c r="AK52" s="105">
        <v>0</v>
      </c>
      <c r="AL52" s="105">
        <v>0</v>
      </c>
      <c r="AM52" s="105">
        <v>0</v>
      </c>
      <c r="AN52" s="105">
        <v>0</v>
      </c>
      <c r="AO52" s="105">
        <v>0</v>
      </c>
      <c r="AP52" s="105">
        <v>0</v>
      </c>
      <c r="AQ52" s="105">
        <v>0</v>
      </c>
      <c r="AR52" s="105">
        <v>0</v>
      </c>
      <c r="AS52" s="105">
        <v>0</v>
      </c>
      <c r="AT52" s="105">
        <v>0</v>
      </c>
      <c r="AU52" s="105">
        <v>0</v>
      </c>
      <c r="AV52" s="106">
        <f t="shared" si="38"/>
        <v>0.2</v>
      </c>
      <c r="AW52" s="41">
        <v>0</v>
      </c>
      <c r="AX52" s="41">
        <f t="shared" si="28"/>
        <v>0</v>
      </c>
      <c r="AY52" s="107" t="s">
        <v>203</v>
      </c>
      <c r="AZ52" s="108"/>
      <c r="BA52" s="108"/>
      <c r="BB52" s="110"/>
      <c r="BC52" s="109" t="s">
        <v>418</v>
      </c>
      <c r="BD52" s="109" t="s">
        <v>418</v>
      </c>
      <c r="BE52" s="110"/>
      <c r="BF52" s="110"/>
      <c r="BG52" s="110"/>
      <c r="BH52" s="110"/>
      <c r="BI52" s="110"/>
      <c r="BJ52" s="87"/>
      <c r="BK52" s="27">
        <v>14</v>
      </c>
    </row>
    <row r="53" spans="1:63" s="187" customFormat="1" ht="12.95" customHeight="1" x14ac:dyDescent="0.25">
      <c r="A53" s="182" t="s">
        <v>405</v>
      </c>
      <c r="B53" s="158">
        <v>210000058</v>
      </c>
      <c r="C53" s="158" t="s">
        <v>660</v>
      </c>
      <c r="D53" s="158"/>
      <c r="E53" s="212"/>
      <c r="F53" s="193" t="s">
        <v>416</v>
      </c>
      <c r="G53" s="193" t="s">
        <v>407</v>
      </c>
      <c r="H53" s="193" t="s">
        <v>417</v>
      </c>
      <c r="I53" s="183" t="s">
        <v>143</v>
      </c>
      <c r="J53" s="152" t="s">
        <v>149</v>
      </c>
      <c r="K53" s="183" t="s">
        <v>196</v>
      </c>
      <c r="L53" s="182">
        <v>30</v>
      </c>
      <c r="M53" s="153" t="s">
        <v>197</v>
      </c>
      <c r="N53" s="194" t="s">
        <v>365</v>
      </c>
      <c r="O53" s="152" t="s">
        <v>166</v>
      </c>
      <c r="P53" s="183" t="s">
        <v>125</v>
      </c>
      <c r="Q53" s="182" t="s">
        <v>122</v>
      </c>
      <c r="R53" s="183" t="s">
        <v>200</v>
      </c>
      <c r="S53" s="183" t="s">
        <v>201</v>
      </c>
      <c r="T53" s="182"/>
      <c r="U53" s="182" t="s">
        <v>398</v>
      </c>
      <c r="V53" s="182" t="s">
        <v>146</v>
      </c>
      <c r="W53" s="193">
        <v>30</v>
      </c>
      <c r="X53" s="193">
        <v>60</v>
      </c>
      <c r="Y53" s="156">
        <v>10</v>
      </c>
      <c r="Z53" s="196" t="s">
        <v>409</v>
      </c>
      <c r="AA53" s="181" t="s">
        <v>138</v>
      </c>
      <c r="AB53" s="185">
        <v>0.1</v>
      </c>
      <c r="AC53" s="197">
        <v>4598791.07</v>
      </c>
      <c r="AD53" s="185">
        <v>459879.10700000008</v>
      </c>
      <c r="AE53" s="185">
        <v>515064.59984000016</v>
      </c>
      <c r="AF53" s="185">
        <v>0.1</v>
      </c>
      <c r="AG53" s="185">
        <v>4161290.5</v>
      </c>
      <c r="AH53" s="185">
        <v>416129.05000000005</v>
      </c>
      <c r="AI53" s="185">
        <v>466064.53600000008</v>
      </c>
      <c r="AJ53" s="186">
        <v>0</v>
      </c>
      <c r="AK53" s="186">
        <v>0</v>
      </c>
      <c r="AL53" s="186">
        <v>0</v>
      </c>
      <c r="AM53" s="186">
        <v>0</v>
      </c>
      <c r="AN53" s="186">
        <v>0</v>
      </c>
      <c r="AO53" s="186">
        <v>0</v>
      </c>
      <c r="AP53" s="186">
        <v>0</v>
      </c>
      <c r="AQ53" s="186">
        <v>0</v>
      </c>
      <c r="AR53" s="186">
        <v>0</v>
      </c>
      <c r="AS53" s="186">
        <v>0</v>
      </c>
      <c r="AT53" s="186">
        <v>0</v>
      </c>
      <c r="AU53" s="186">
        <v>0</v>
      </c>
      <c r="AV53" s="186">
        <f t="shared" si="38"/>
        <v>0.2</v>
      </c>
      <c r="AW53" s="185">
        <f t="shared" si="33"/>
        <v>876008.15700000012</v>
      </c>
      <c r="AX53" s="185">
        <f t="shared" si="28"/>
        <v>981129.13584000024</v>
      </c>
      <c r="AY53" s="158" t="s">
        <v>203</v>
      </c>
      <c r="AZ53" s="183"/>
      <c r="BA53" s="183"/>
      <c r="BB53" s="195"/>
      <c r="BC53" s="193" t="s">
        <v>418</v>
      </c>
      <c r="BD53" s="193" t="s">
        <v>418</v>
      </c>
      <c r="BE53" s="195"/>
      <c r="BF53" s="195"/>
      <c r="BG53" s="195"/>
      <c r="BH53" s="195"/>
      <c r="BI53" s="195"/>
      <c r="BJ53" s="87"/>
      <c r="BK53" s="32" t="s">
        <v>653</v>
      </c>
    </row>
    <row r="54" spans="1:63" s="164" customFormat="1" ht="12.95" customHeight="1" x14ac:dyDescent="0.25">
      <c r="A54" s="66" t="s">
        <v>405</v>
      </c>
      <c r="B54" s="72"/>
      <c r="C54" s="189" t="s">
        <v>470</v>
      </c>
      <c r="D54" s="72"/>
      <c r="E54" s="211"/>
      <c r="F54" s="68" t="s">
        <v>416</v>
      </c>
      <c r="G54" s="68" t="s">
        <v>407</v>
      </c>
      <c r="H54" s="12" t="s">
        <v>417</v>
      </c>
      <c r="I54" s="25" t="s">
        <v>143</v>
      </c>
      <c r="J54" s="1" t="s">
        <v>149</v>
      </c>
      <c r="K54" s="25" t="s">
        <v>196</v>
      </c>
      <c r="L54" s="24">
        <v>30</v>
      </c>
      <c r="M54" s="69" t="s">
        <v>197</v>
      </c>
      <c r="N54" s="70" t="s">
        <v>365</v>
      </c>
      <c r="O54" s="24" t="s">
        <v>126</v>
      </c>
      <c r="P54" s="25" t="s">
        <v>125</v>
      </c>
      <c r="Q54" s="24" t="s">
        <v>122</v>
      </c>
      <c r="R54" s="25" t="s">
        <v>200</v>
      </c>
      <c r="S54" s="25" t="s">
        <v>201</v>
      </c>
      <c r="T54" s="24"/>
      <c r="U54" s="24" t="s">
        <v>398</v>
      </c>
      <c r="V54" s="24" t="s">
        <v>146</v>
      </c>
      <c r="W54" s="9">
        <v>30</v>
      </c>
      <c r="X54" s="9">
        <v>60</v>
      </c>
      <c r="Y54" s="16">
        <v>10</v>
      </c>
      <c r="Z54" s="86" t="s">
        <v>409</v>
      </c>
      <c r="AA54" s="5" t="s">
        <v>138</v>
      </c>
      <c r="AB54" s="71">
        <v>0.4</v>
      </c>
      <c r="AC54" s="190">
        <v>1806472.88</v>
      </c>
      <c r="AD54" s="71">
        <f t="shared" si="34"/>
        <v>722589.152</v>
      </c>
      <c r="AE54" s="71">
        <f t="shared" si="35"/>
        <v>809299.85024000006</v>
      </c>
      <c r="AF54" s="71">
        <v>0.4</v>
      </c>
      <c r="AG54" s="190">
        <v>1806472.88</v>
      </c>
      <c r="AH54" s="71">
        <f t="shared" si="36"/>
        <v>722589.152</v>
      </c>
      <c r="AI54" s="71">
        <f t="shared" si="37"/>
        <v>809299.85024000006</v>
      </c>
      <c r="AJ54" s="19">
        <v>0</v>
      </c>
      <c r="AK54" s="19">
        <v>0</v>
      </c>
      <c r="AL54" s="19">
        <v>0</v>
      </c>
      <c r="AM54" s="19">
        <v>0</v>
      </c>
      <c r="AN54" s="19">
        <v>0</v>
      </c>
      <c r="AO54" s="19">
        <v>0</v>
      </c>
      <c r="AP54" s="19">
        <v>0</v>
      </c>
      <c r="AQ54" s="19">
        <v>0</v>
      </c>
      <c r="AR54" s="19">
        <v>0</v>
      </c>
      <c r="AS54" s="19">
        <v>0</v>
      </c>
      <c r="AT54" s="19">
        <v>0</v>
      </c>
      <c r="AU54" s="19">
        <v>0</v>
      </c>
      <c r="AV54" s="64">
        <f t="shared" si="38"/>
        <v>0.8</v>
      </c>
      <c r="AW54" s="41">
        <v>0</v>
      </c>
      <c r="AX54" s="41">
        <f t="shared" si="28"/>
        <v>0</v>
      </c>
      <c r="AY54" s="4" t="s">
        <v>203</v>
      </c>
      <c r="AZ54" s="25"/>
      <c r="BA54" s="25"/>
      <c r="BB54" s="44"/>
      <c r="BC54" s="12" t="s">
        <v>419</v>
      </c>
      <c r="BD54" s="12" t="s">
        <v>419</v>
      </c>
      <c r="BE54" s="44"/>
      <c r="BF54" s="44"/>
      <c r="BG54" s="44"/>
      <c r="BH54" s="44"/>
      <c r="BI54" s="44"/>
      <c r="BJ54" s="87"/>
      <c r="BK54" s="87"/>
    </row>
    <row r="55" spans="1:63" s="164" customFormat="1" ht="12.95" customHeight="1" x14ac:dyDescent="0.25">
      <c r="A55" s="66" t="s">
        <v>405</v>
      </c>
      <c r="B55" s="111"/>
      <c r="C55" s="191" t="s">
        <v>553</v>
      </c>
      <c r="D55" s="111"/>
      <c r="E55" s="211"/>
      <c r="F55" s="68" t="s">
        <v>416</v>
      </c>
      <c r="G55" s="68" t="s">
        <v>407</v>
      </c>
      <c r="H55" s="12" t="s">
        <v>417</v>
      </c>
      <c r="I55" s="25" t="s">
        <v>143</v>
      </c>
      <c r="J55" s="1" t="s">
        <v>149</v>
      </c>
      <c r="K55" s="25" t="s">
        <v>196</v>
      </c>
      <c r="L55" s="24">
        <v>30</v>
      </c>
      <c r="M55" s="69" t="s">
        <v>197</v>
      </c>
      <c r="N55" s="70" t="s">
        <v>365</v>
      </c>
      <c r="O55" s="1" t="s">
        <v>166</v>
      </c>
      <c r="P55" s="25" t="s">
        <v>125</v>
      </c>
      <c r="Q55" s="24" t="s">
        <v>122</v>
      </c>
      <c r="R55" s="25" t="s">
        <v>200</v>
      </c>
      <c r="S55" s="25" t="s">
        <v>201</v>
      </c>
      <c r="T55" s="24"/>
      <c r="U55" s="24" t="s">
        <v>398</v>
      </c>
      <c r="V55" s="24" t="s">
        <v>146</v>
      </c>
      <c r="W55" s="9">
        <v>30</v>
      </c>
      <c r="X55" s="9">
        <v>60</v>
      </c>
      <c r="Y55" s="16">
        <v>10</v>
      </c>
      <c r="Z55" s="86" t="s">
        <v>409</v>
      </c>
      <c r="AA55" s="5" t="s">
        <v>138</v>
      </c>
      <c r="AB55" s="102">
        <v>0.4</v>
      </c>
      <c r="AC55" s="192">
        <v>1806472.88</v>
      </c>
      <c r="AD55" s="103">
        <f t="shared" ref="AD55" si="45">AB55*AC55</f>
        <v>722589.152</v>
      </c>
      <c r="AE55" s="103">
        <f t="shared" si="35"/>
        <v>809299.85024000006</v>
      </c>
      <c r="AF55" s="104">
        <v>0.4</v>
      </c>
      <c r="AG55" s="192">
        <v>1806472.88</v>
      </c>
      <c r="AH55" s="103">
        <f t="shared" ref="AH55" si="46">AF55*AG55</f>
        <v>722589.152</v>
      </c>
      <c r="AI55" s="103">
        <f t="shared" si="37"/>
        <v>809299.85024000006</v>
      </c>
      <c r="AJ55" s="105">
        <v>0</v>
      </c>
      <c r="AK55" s="105">
        <v>0</v>
      </c>
      <c r="AL55" s="105">
        <v>0</v>
      </c>
      <c r="AM55" s="105">
        <v>0</v>
      </c>
      <c r="AN55" s="105">
        <v>0</v>
      </c>
      <c r="AO55" s="105">
        <v>0</v>
      </c>
      <c r="AP55" s="105">
        <v>0</v>
      </c>
      <c r="AQ55" s="105">
        <v>0</v>
      </c>
      <c r="AR55" s="105">
        <v>0</v>
      </c>
      <c r="AS55" s="105">
        <v>0</v>
      </c>
      <c r="AT55" s="105">
        <v>0</v>
      </c>
      <c r="AU55" s="105">
        <v>0</v>
      </c>
      <c r="AV55" s="106">
        <f t="shared" si="38"/>
        <v>0.8</v>
      </c>
      <c r="AW55" s="41">
        <v>0</v>
      </c>
      <c r="AX55" s="41">
        <f t="shared" si="28"/>
        <v>0</v>
      </c>
      <c r="AY55" s="107" t="s">
        <v>203</v>
      </c>
      <c r="AZ55" s="108"/>
      <c r="BA55" s="108"/>
      <c r="BB55" s="110"/>
      <c r="BC55" s="109" t="s">
        <v>419</v>
      </c>
      <c r="BD55" s="109" t="s">
        <v>419</v>
      </c>
      <c r="BE55" s="110"/>
      <c r="BF55" s="110"/>
      <c r="BG55" s="110"/>
      <c r="BH55" s="110"/>
      <c r="BI55" s="110"/>
      <c r="BJ55" s="87"/>
      <c r="BK55" s="27">
        <v>14</v>
      </c>
    </row>
    <row r="56" spans="1:63" s="187" customFormat="1" ht="12.95" customHeight="1" x14ac:dyDescent="0.25">
      <c r="A56" s="182" t="s">
        <v>405</v>
      </c>
      <c r="B56" s="158">
        <v>210000060</v>
      </c>
      <c r="C56" s="158" t="s">
        <v>661</v>
      </c>
      <c r="D56" s="158"/>
      <c r="E56" s="212"/>
      <c r="F56" s="193" t="s">
        <v>416</v>
      </c>
      <c r="G56" s="193" t="s">
        <v>407</v>
      </c>
      <c r="H56" s="193" t="s">
        <v>417</v>
      </c>
      <c r="I56" s="183" t="s">
        <v>143</v>
      </c>
      <c r="J56" s="152" t="s">
        <v>149</v>
      </c>
      <c r="K56" s="183" t="s">
        <v>196</v>
      </c>
      <c r="L56" s="182">
        <v>30</v>
      </c>
      <c r="M56" s="153" t="s">
        <v>197</v>
      </c>
      <c r="N56" s="194" t="s">
        <v>365</v>
      </c>
      <c r="O56" s="152" t="s">
        <v>166</v>
      </c>
      <c r="P56" s="183" t="s">
        <v>125</v>
      </c>
      <c r="Q56" s="182" t="s">
        <v>122</v>
      </c>
      <c r="R56" s="183" t="s">
        <v>200</v>
      </c>
      <c r="S56" s="183" t="s">
        <v>201</v>
      </c>
      <c r="T56" s="182"/>
      <c r="U56" s="182" t="s">
        <v>398</v>
      </c>
      <c r="V56" s="182" t="s">
        <v>146</v>
      </c>
      <c r="W56" s="193">
        <v>30</v>
      </c>
      <c r="X56" s="193">
        <v>60</v>
      </c>
      <c r="Y56" s="156">
        <v>10</v>
      </c>
      <c r="Z56" s="196" t="s">
        <v>409</v>
      </c>
      <c r="AA56" s="181" t="s">
        <v>138</v>
      </c>
      <c r="AB56" s="185">
        <v>0.1</v>
      </c>
      <c r="AC56" s="197">
        <v>1788408.15</v>
      </c>
      <c r="AD56" s="185">
        <v>178840.815</v>
      </c>
      <c r="AE56" s="185">
        <v>200301.71280000001</v>
      </c>
      <c r="AF56" s="185">
        <v>0.4</v>
      </c>
      <c r="AG56" s="185">
        <v>1746787.35</v>
      </c>
      <c r="AH56" s="185">
        <v>698714.94000000006</v>
      </c>
      <c r="AI56" s="185">
        <v>782560.73280000011</v>
      </c>
      <c r="AJ56" s="186">
        <v>0</v>
      </c>
      <c r="AK56" s="186">
        <v>0</v>
      </c>
      <c r="AL56" s="186">
        <v>0</v>
      </c>
      <c r="AM56" s="186">
        <v>0</v>
      </c>
      <c r="AN56" s="186">
        <v>0</v>
      </c>
      <c r="AO56" s="186">
        <v>0</v>
      </c>
      <c r="AP56" s="186">
        <v>0</v>
      </c>
      <c r="AQ56" s="186">
        <v>0</v>
      </c>
      <c r="AR56" s="186">
        <v>0</v>
      </c>
      <c r="AS56" s="186">
        <v>0</v>
      </c>
      <c r="AT56" s="186">
        <v>0</v>
      </c>
      <c r="AU56" s="186">
        <v>0</v>
      </c>
      <c r="AV56" s="186">
        <f t="shared" si="38"/>
        <v>0.5</v>
      </c>
      <c r="AW56" s="185">
        <f t="shared" si="33"/>
        <v>877555.75500000012</v>
      </c>
      <c r="AX56" s="185">
        <f t="shared" si="28"/>
        <v>982862.44560000021</v>
      </c>
      <c r="AY56" s="158" t="s">
        <v>203</v>
      </c>
      <c r="AZ56" s="183"/>
      <c r="BA56" s="183"/>
      <c r="BB56" s="195"/>
      <c r="BC56" s="193" t="s">
        <v>419</v>
      </c>
      <c r="BD56" s="193" t="s">
        <v>419</v>
      </c>
      <c r="BE56" s="195"/>
      <c r="BF56" s="195"/>
      <c r="BG56" s="195"/>
      <c r="BH56" s="195"/>
      <c r="BI56" s="195"/>
      <c r="BJ56" s="87"/>
      <c r="BK56" s="32" t="s">
        <v>653</v>
      </c>
    </row>
    <row r="57" spans="1:63" s="164" customFormat="1" ht="12.95" customHeight="1" x14ac:dyDescent="0.25">
      <c r="A57" s="66" t="s">
        <v>405</v>
      </c>
      <c r="B57" s="72"/>
      <c r="C57" s="189" t="s">
        <v>471</v>
      </c>
      <c r="D57" s="72"/>
      <c r="E57" s="211"/>
      <c r="F57" s="68" t="s">
        <v>411</v>
      </c>
      <c r="G57" s="68" t="s">
        <v>407</v>
      </c>
      <c r="H57" s="12" t="s">
        <v>412</v>
      </c>
      <c r="I57" s="25" t="s">
        <v>143</v>
      </c>
      <c r="J57" s="1" t="s">
        <v>149</v>
      </c>
      <c r="K57" s="25" t="s">
        <v>196</v>
      </c>
      <c r="L57" s="24">
        <v>30</v>
      </c>
      <c r="M57" s="69" t="s">
        <v>197</v>
      </c>
      <c r="N57" s="70" t="s">
        <v>365</v>
      </c>
      <c r="O57" s="24" t="s">
        <v>126</v>
      </c>
      <c r="P57" s="25" t="s">
        <v>125</v>
      </c>
      <c r="Q57" s="24" t="s">
        <v>122</v>
      </c>
      <c r="R57" s="25" t="s">
        <v>200</v>
      </c>
      <c r="S57" s="25" t="s">
        <v>201</v>
      </c>
      <c r="T57" s="24"/>
      <c r="U57" s="24" t="s">
        <v>398</v>
      </c>
      <c r="V57" s="24" t="s">
        <v>146</v>
      </c>
      <c r="W57" s="9">
        <v>30</v>
      </c>
      <c r="X57" s="9">
        <v>60</v>
      </c>
      <c r="Y57" s="16">
        <v>10</v>
      </c>
      <c r="Z57" s="86" t="s">
        <v>409</v>
      </c>
      <c r="AA57" s="5" t="s">
        <v>138</v>
      </c>
      <c r="AB57" s="71">
        <v>0.55000000000000004</v>
      </c>
      <c r="AC57" s="190">
        <v>2806264.89</v>
      </c>
      <c r="AD57" s="71">
        <f t="shared" si="34"/>
        <v>1543445.6895000001</v>
      </c>
      <c r="AE57" s="71">
        <f t="shared" si="35"/>
        <v>1728659.1722400002</v>
      </c>
      <c r="AF57" s="71">
        <v>0.55000000000000004</v>
      </c>
      <c r="AG57" s="190">
        <v>2806264.9</v>
      </c>
      <c r="AH57" s="71">
        <f t="shared" si="36"/>
        <v>1543445.6950000001</v>
      </c>
      <c r="AI57" s="71">
        <f t="shared" si="37"/>
        <v>1728659.1784000003</v>
      </c>
      <c r="AJ57" s="19">
        <v>0</v>
      </c>
      <c r="AK57" s="19">
        <v>0</v>
      </c>
      <c r="AL57" s="19">
        <v>0</v>
      </c>
      <c r="AM57" s="19">
        <v>0</v>
      </c>
      <c r="AN57" s="19">
        <v>0</v>
      </c>
      <c r="AO57" s="19">
        <v>0</v>
      </c>
      <c r="AP57" s="19">
        <v>0</v>
      </c>
      <c r="AQ57" s="19">
        <v>0</v>
      </c>
      <c r="AR57" s="19">
        <v>0</v>
      </c>
      <c r="AS57" s="19">
        <v>0</v>
      </c>
      <c r="AT57" s="19">
        <v>0</v>
      </c>
      <c r="AU57" s="19">
        <v>0</v>
      </c>
      <c r="AV57" s="64">
        <f t="shared" si="38"/>
        <v>1.1000000000000001</v>
      </c>
      <c r="AW57" s="41">
        <v>0</v>
      </c>
      <c r="AX57" s="41">
        <f t="shared" si="28"/>
        <v>0</v>
      </c>
      <c r="AY57" s="4" t="s">
        <v>203</v>
      </c>
      <c r="AZ57" s="25"/>
      <c r="BA57" s="25"/>
      <c r="BB57" s="44"/>
      <c r="BC57" s="12" t="s">
        <v>420</v>
      </c>
      <c r="BD57" s="12" t="s">
        <v>420</v>
      </c>
      <c r="BE57" s="44"/>
      <c r="BF57" s="44"/>
      <c r="BG57" s="44"/>
      <c r="BH57" s="44"/>
      <c r="BI57" s="44"/>
      <c r="BJ57" s="87"/>
      <c r="BK57" s="87"/>
    </row>
    <row r="58" spans="1:63" s="164" customFormat="1" ht="12.95" customHeight="1" x14ac:dyDescent="0.25">
      <c r="A58" s="66" t="s">
        <v>405</v>
      </c>
      <c r="B58" s="111"/>
      <c r="C58" s="191" t="s">
        <v>554</v>
      </c>
      <c r="D58" s="111"/>
      <c r="E58" s="211"/>
      <c r="F58" s="68" t="s">
        <v>411</v>
      </c>
      <c r="G58" s="68" t="s">
        <v>407</v>
      </c>
      <c r="H58" s="12" t="s">
        <v>412</v>
      </c>
      <c r="I58" s="25" t="s">
        <v>143</v>
      </c>
      <c r="J58" s="1" t="s">
        <v>149</v>
      </c>
      <c r="K58" s="25" t="s">
        <v>196</v>
      </c>
      <c r="L58" s="24">
        <v>30</v>
      </c>
      <c r="M58" s="69" t="s">
        <v>197</v>
      </c>
      <c r="N58" s="70" t="s">
        <v>365</v>
      </c>
      <c r="O58" s="1" t="s">
        <v>166</v>
      </c>
      <c r="P58" s="25" t="s">
        <v>125</v>
      </c>
      <c r="Q58" s="24" t="s">
        <v>122</v>
      </c>
      <c r="R58" s="25" t="s">
        <v>200</v>
      </c>
      <c r="S58" s="25" t="s">
        <v>201</v>
      </c>
      <c r="T58" s="24"/>
      <c r="U58" s="24" t="s">
        <v>398</v>
      </c>
      <c r="V58" s="24" t="s">
        <v>146</v>
      </c>
      <c r="W58" s="9">
        <v>30</v>
      </c>
      <c r="X58" s="9">
        <v>60</v>
      </c>
      <c r="Y58" s="16">
        <v>10</v>
      </c>
      <c r="Z58" s="86" t="s">
        <v>409</v>
      </c>
      <c r="AA58" s="5" t="s">
        <v>138</v>
      </c>
      <c r="AB58" s="102">
        <v>0.55000000000000004</v>
      </c>
      <c r="AC58" s="192">
        <v>2806264.89</v>
      </c>
      <c r="AD58" s="103">
        <f t="shared" ref="AD58" si="47">AB58*AC58</f>
        <v>1543445.6895000001</v>
      </c>
      <c r="AE58" s="103">
        <f t="shared" si="35"/>
        <v>1728659.1722400002</v>
      </c>
      <c r="AF58" s="104">
        <v>0.55000000000000004</v>
      </c>
      <c r="AG58" s="192">
        <v>2806264.9</v>
      </c>
      <c r="AH58" s="103">
        <f t="shared" ref="AH58" si="48">AF58*AG58</f>
        <v>1543445.6950000001</v>
      </c>
      <c r="AI58" s="103">
        <f t="shared" si="37"/>
        <v>1728659.1784000003</v>
      </c>
      <c r="AJ58" s="105">
        <v>0</v>
      </c>
      <c r="AK58" s="105">
        <v>0</v>
      </c>
      <c r="AL58" s="105">
        <v>0</v>
      </c>
      <c r="AM58" s="105">
        <v>0</v>
      </c>
      <c r="AN58" s="105">
        <v>0</v>
      </c>
      <c r="AO58" s="105">
        <v>0</v>
      </c>
      <c r="AP58" s="105">
        <v>0</v>
      </c>
      <c r="AQ58" s="105">
        <v>0</v>
      </c>
      <c r="AR58" s="105">
        <v>0</v>
      </c>
      <c r="AS58" s="105">
        <v>0</v>
      </c>
      <c r="AT58" s="105">
        <v>0</v>
      </c>
      <c r="AU58" s="105">
        <v>0</v>
      </c>
      <c r="AV58" s="106">
        <f t="shared" si="38"/>
        <v>1.1000000000000001</v>
      </c>
      <c r="AW58" s="41">
        <v>0</v>
      </c>
      <c r="AX58" s="41">
        <f t="shared" si="28"/>
        <v>0</v>
      </c>
      <c r="AY58" s="107" t="s">
        <v>203</v>
      </c>
      <c r="AZ58" s="108"/>
      <c r="BA58" s="108"/>
      <c r="BB58" s="110"/>
      <c r="BC58" s="109" t="s">
        <v>420</v>
      </c>
      <c r="BD58" s="109" t="s">
        <v>420</v>
      </c>
      <c r="BE58" s="110"/>
      <c r="BF58" s="110"/>
      <c r="BG58" s="110"/>
      <c r="BH58" s="110"/>
      <c r="BI58" s="110"/>
      <c r="BJ58" s="87"/>
      <c r="BK58" s="27">
        <v>14</v>
      </c>
    </row>
    <row r="59" spans="1:63" s="187" customFormat="1" ht="12.95" customHeight="1" x14ac:dyDescent="0.25">
      <c r="A59" s="182" t="s">
        <v>405</v>
      </c>
      <c r="B59" s="158">
        <v>210000061</v>
      </c>
      <c r="C59" s="158" t="s">
        <v>662</v>
      </c>
      <c r="D59" s="158"/>
      <c r="E59" s="212"/>
      <c r="F59" s="193" t="s">
        <v>411</v>
      </c>
      <c r="G59" s="193" t="s">
        <v>407</v>
      </c>
      <c r="H59" s="193" t="s">
        <v>412</v>
      </c>
      <c r="I59" s="183" t="s">
        <v>143</v>
      </c>
      <c r="J59" s="152" t="s">
        <v>149</v>
      </c>
      <c r="K59" s="183" t="s">
        <v>196</v>
      </c>
      <c r="L59" s="182">
        <v>30</v>
      </c>
      <c r="M59" s="153" t="s">
        <v>197</v>
      </c>
      <c r="N59" s="194" t="s">
        <v>365</v>
      </c>
      <c r="O59" s="152" t="s">
        <v>166</v>
      </c>
      <c r="P59" s="183" t="s">
        <v>125</v>
      </c>
      <c r="Q59" s="182" t="s">
        <v>122</v>
      </c>
      <c r="R59" s="183" t="s">
        <v>200</v>
      </c>
      <c r="S59" s="183" t="s">
        <v>201</v>
      </c>
      <c r="T59" s="182"/>
      <c r="U59" s="182" t="s">
        <v>398</v>
      </c>
      <c r="V59" s="182" t="s">
        <v>146</v>
      </c>
      <c r="W59" s="193">
        <v>30</v>
      </c>
      <c r="X59" s="193">
        <v>60</v>
      </c>
      <c r="Y59" s="156">
        <v>10</v>
      </c>
      <c r="Z59" s="196" t="s">
        <v>409</v>
      </c>
      <c r="AA59" s="181" t="s">
        <v>138</v>
      </c>
      <c r="AB59" s="185">
        <v>0</v>
      </c>
      <c r="AC59" s="197">
        <v>2806264.89</v>
      </c>
      <c r="AD59" s="185">
        <v>0</v>
      </c>
      <c r="AE59" s="185">
        <v>0</v>
      </c>
      <c r="AF59" s="185">
        <v>0.55000000000000004</v>
      </c>
      <c r="AG59" s="185">
        <v>2806264.9</v>
      </c>
      <c r="AH59" s="185">
        <v>1543445.6950000001</v>
      </c>
      <c r="AI59" s="185">
        <v>1728659.1784000003</v>
      </c>
      <c r="AJ59" s="186">
        <v>0</v>
      </c>
      <c r="AK59" s="186">
        <v>0</v>
      </c>
      <c r="AL59" s="186">
        <v>0</v>
      </c>
      <c r="AM59" s="186">
        <v>0</v>
      </c>
      <c r="AN59" s="186">
        <v>0</v>
      </c>
      <c r="AO59" s="186">
        <v>0</v>
      </c>
      <c r="AP59" s="186">
        <v>0</v>
      </c>
      <c r="AQ59" s="186">
        <v>0</v>
      </c>
      <c r="AR59" s="186">
        <v>0</v>
      </c>
      <c r="AS59" s="186">
        <v>0</v>
      </c>
      <c r="AT59" s="186">
        <v>0</v>
      </c>
      <c r="AU59" s="186">
        <v>0</v>
      </c>
      <c r="AV59" s="186">
        <f t="shared" si="38"/>
        <v>0.55000000000000004</v>
      </c>
      <c r="AW59" s="185">
        <f t="shared" si="33"/>
        <v>1543445.6950000001</v>
      </c>
      <c r="AX59" s="185">
        <f t="shared" si="28"/>
        <v>1728659.1784000003</v>
      </c>
      <c r="AY59" s="158" t="s">
        <v>203</v>
      </c>
      <c r="AZ59" s="183"/>
      <c r="BA59" s="183"/>
      <c r="BB59" s="195"/>
      <c r="BC59" s="193" t="s">
        <v>420</v>
      </c>
      <c r="BD59" s="193" t="s">
        <v>420</v>
      </c>
      <c r="BE59" s="195"/>
      <c r="BF59" s="195"/>
      <c r="BG59" s="195"/>
      <c r="BH59" s="195"/>
      <c r="BI59" s="195"/>
      <c r="BJ59" s="87"/>
      <c r="BK59" s="32" t="s">
        <v>653</v>
      </c>
    </row>
    <row r="60" spans="1:63" s="164" customFormat="1" ht="12.95" customHeight="1" x14ac:dyDescent="0.25">
      <c r="A60" s="66" t="s">
        <v>405</v>
      </c>
      <c r="B60" s="72"/>
      <c r="C60" s="189" t="s">
        <v>472</v>
      </c>
      <c r="D60" s="72"/>
      <c r="E60" s="211"/>
      <c r="F60" s="68" t="s">
        <v>411</v>
      </c>
      <c r="G60" s="68" t="s">
        <v>407</v>
      </c>
      <c r="H60" s="12" t="s">
        <v>412</v>
      </c>
      <c r="I60" s="25" t="s">
        <v>143</v>
      </c>
      <c r="J60" s="1" t="s">
        <v>149</v>
      </c>
      <c r="K60" s="25" t="s">
        <v>196</v>
      </c>
      <c r="L60" s="24">
        <v>30</v>
      </c>
      <c r="M60" s="69" t="s">
        <v>197</v>
      </c>
      <c r="N60" s="70" t="s">
        <v>365</v>
      </c>
      <c r="O60" s="24" t="s">
        <v>126</v>
      </c>
      <c r="P60" s="25" t="s">
        <v>125</v>
      </c>
      <c r="Q60" s="24" t="s">
        <v>122</v>
      </c>
      <c r="R60" s="25" t="s">
        <v>200</v>
      </c>
      <c r="S60" s="25" t="s">
        <v>201</v>
      </c>
      <c r="T60" s="24"/>
      <c r="U60" s="24" t="s">
        <v>398</v>
      </c>
      <c r="V60" s="24" t="s">
        <v>146</v>
      </c>
      <c r="W60" s="9">
        <v>30</v>
      </c>
      <c r="X60" s="9">
        <v>60</v>
      </c>
      <c r="Y60" s="16">
        <v>10</v>
      </c>
      <c r="Z60" s="86" t="s">
        <v>409</v>
      </c>
      <c r="AA60" s="5" t="s">
        <v>138</v>
      </c>
      <c r="AB60" s="71">
        <v>1</v>
      </c>
      <c r="AC60" s="190">
        <v>503538.94</v>
      </c>
      <c r="AD60" s="71">
        <f t="shared" si="34"/>
        <v>503538.94</v>
      </c>
      <c r="AE60" s="71">
        <f t="shared" si="35"/>
        <v>563963.6128</v>
      </c>
      <c r="AF60" s="71">
        <v>1</v>
      </c>
      <c r="AG60" s="190">
        <v>503538.94</v>
      </c>
      <c r="AH60" s="71">
        <f t="shared" si="36"/>
        <v>503538.94</v>
      </c>
      <c r="AI60" s="71">
        <f t="shared" si="37"/>
        <v>563963.6128</v>
      </c>
      <c r="AJ60" s="19">
        <v>0</v>
      </c>
      <c r="AK60" s="19">
        <v>0</v>
      </c>
      <c r="AL60" s="19">
        <v>0</v>
      </c>
      <c r="AM60" s="19">
        <v>0</v>
      </c>
      <c r="AN60" s="19">
        <v>0</v>
      </c>
      <c r="AO60" s="19">
        <v>0</v>
      </c>
      <c r="AP60" s="19">
        <v>0</v>
      </c>
      <c r="AQ60" s="19">
        <v>0</v>
      </c>
      <c r="AR60" s="19">
        <v>0</v>
      </c>
      <c r="AS60" s="19">
        <v>0</v>
      </c>
      <c r="AT60" s="19">
        <v>0</v>
      </c>
      <c r="AU60" s="19">
        <v>0</v>
      </c>
      <c r="AV60" s="64">
        <f t="shared" si="38"/>
        <v>2</v>
      </c>
      <c r="AW60" s="41">
        <v>0</v>
      </c>
      <c r="AX60" s="41">
        <f t="shared" si="28"/>
        <v>0</v>
      </c>
      <c r="AY60" s="4" t="s">
        <v>203</v>
      </c>
      <c r="AZ60" s="25"/>
      <c r="BA60" s="25"/>
      <c r="BB60" s="44"/>
      <c r="BC60" s="12" t="s">
        <v>421</v>
      </c>
      <c r="BD60" s="12" t="s">
        <v>421</v>
      </c>
      <c r="BE60" s="44"/>
      <c r="BF60" s="44"/>
      <c r="BG60" s="44"/>
      <c r="BH60" s="44"/>
      <c r="BI60" s="44"/>
      <c r="BJ60" s="87"/>
      <c r="BK60" s="87"/>
    </row>
    <row r="61" spans="1:63" s="164" customFormat="1" ht="12.95" customHeight="1" x14ac:dyDescent="0.25">
      <c r="A61" s="66" t="s">
        <v>405</v>
      </c>
      <c r="B61" s="111"/>
      <c r="C61" s="191" t="s">
        <v>555</v>
      </c>
      <c r="D61" s="111"/>
      <c r="E61" s="211"/>
      <c r="F61" s="68" t="s">
        <v>411</v>
      </c>
      <c r="G61" s="68" t="s">
        <v>407</v>
      </c>
      <c r="H61" s="12" t="s">
        <v>412</v>
      </c>
      <c r="I61" s="25" t="s">
        <v>143</v>
      </c>
      <c r="J61" s="1" t="s">
        <v>149</v>
      </c>
      <c r="K61" s="25" t="s">
        <v>196</v>
      </c>
      <c r="L61" s="24">
        <v>30</v>
      </c>
      <c r="M61" s="69" t="s">
        <v>197</v>
      </c>
      <c r="N61" s="70" t="s">
        <v>365</v>
      </c>
      <c r="O61" s="1" t="s">
        <v>166</v>
      </c>
      <c r="P61" s="25" t="s">
        <v>125</v>
      </c>
      <c r="Q61" s="24" t="s">
        <v>122</v>
      </c>
      <c r="R61" s="25" t="s">
        <v>200</v>
      </c>
      <c r="S61" s="25" t="s">
        <v>201</v>
      </c>
      <c r="T61" s="24"/>
      <c r="U61" s="24" t="s">
        <v>398</v>
      </c>
      <c r="V61" s="24" t="s">
        <v>146</v>
      </c>
      <c r="W61" s="9">
        <v>30</v>
      </c>
      <c r="X61" s="9">
        <v>60</v>
      </c>
      <c r="Y61" s="16">
        <v>10</v>
      </c>
      <c r="Z61" s="86" t="s">
        <v>409</v>
      </c>
      <c r="AA61" s="5" t="s">
        <v>138</v>
      </c>
      <c r="AB61" s="102">
        <v>1</v>
      </c>
      <c r="AC61" s="192">
        <v>503538.94</v>
      </c>
      <c r="AD61" s="103">
        <f t="shared" ref="AD61" si="49">AB61*AC61</f>
        <v>503538.94</v>
      </c>
      <c r="AE61" s="103">
        <f t="shared" si="35"/>
        <v>563963.6128</v>
      </c>
      <c r="AF61" s="104">
        <v>1</v>
      </c>
      <c r="AG61" s="192">
        <v>503538.94</v>
      </c>
      <c r="AH61" s="103">
        <f t="shared" ref="AH61" si="50">AF61*AG61</f>
        <v>503538.94</v>
      </c>
      <c r="AI61" s="103">
        <f t="shared" si="37"/>
        <v>563963.6128</v>
      </c>
      <c r="AJ61" s="105">
        <v>0</v>
      </c>
      <c r="AK61" s="105">
        <v>0</v>
      </c>
      <c r="AL61" s="105">
        <v>0</v>
      </c>
      <c r="AM61" s="105">
        <v>0</v>
      </c>
      <c r="AN61" s="105">
        <v>0</v>
      </c>
      <c r="AO61" s="105">
        <v>0</v>
      </c>
      <c r="AP61" s="105">
        <v>0</v>
      </c>
      <c r="AQ61" s="105">
        <v>0</v>
      </c>
      <c r="AR61" s="105">
        <v>0</v>
      </c>
      <c r="AS61" s="105">
        <v>0</v>
      </c>
      <c r="AT61" s="105">
        <v>0</v>
      </c>
      <c r="AU61" s="105">
        <v>0</v>
      </c>
      <c r="AV61" s="106">
        <f t="shared" si="38"/>
        <v>2</v>
      </c>
      <c r="AW61" s="41">
        <v>0</v>
      </c>
      <c r="AX61" s="41">
        <f t="shared" si="28"/>
        <v>0</v>
      </c>
      <c r="AY61" s="107" t="s">
        <v>203</v>
      </c>
      <c r="AZ61" s="108"/>
      <c r="BA61" s="108"/>
      <c r="BB61" s="110"/>
      <c r="BC61" s="109" t="s">
        <v>421</v>
      </c>
      <c r="BD61" s="109" t="s">
        <v>421</v>
      </c>
      <c r="BE61" s="110"/>
      <c r="BF61" s="110"/>
      <c r="BG61" s="110"/>
      <c r="BH61" s="110"/>
      <c r="BI61" s="110"/>
      <c r="BJ61" s="87"/>
      <c r="BK61" s="27">
        <v>14</v>
      </c>
    </row>
    <row r="62" spans="1:63" s="187" customFormat="1" ht="12.95" customHeight="1" x14ac:dyDescent="0.25">
      <c r="A62" s="182" t="s">
        <v>405</v>
      </c>
      <c r="B62" s="158">
        <v>210000062</v>
      </c>
      <c r="C62" s="158" t="s">
        <v>663</v>
      </c>
      <c r="D62" s="158"/>
      <c r="E62" s="212"/>
      <c r="F62" s="193" t="s">
        <v>411</v>
      </c>
      <c r="G62" s="193" t="s">
        <v>407</v>
      </c>
      <c r="H62" s="193" t="s">
        <v>412</v>
      </c>
      <c r="I62" s="183" t="s">
        <v>143</v>
      </c>
      <c r="J62" s="152" t="s">
        <v>149</v>
      </c>
      <c r="K62" s="183" t="s">
        <v>196</v>
      </c>
      <c r="L62" s="182">
        <v>30</v>
      </c>
      <c r="M62" s="153" t="s">
        <v>197</v>
      </c>
      <c r="N62" s="194" t="s">
        <v>365</v>
      </c>
      <c r="O62" s="152" t="s">
        <v>166</v>
      </c>
      <c r="P62" s="183" t="s">
        <v>125</v>
      </c>
      <c r="Q62" s="182" t="s">
        <v>122</v>
      </c>
      <c r="R62" s="183" t="s">
        <v>200</v>
      </c>
      <c r="S62" s="183" t="s">
        <v>201</v>
      </c>
      <c r="T62" s="182"/>
      <c r="U62" s="182" t="s">
        <v>398</v>
      </c>
      <c r="V62" s="182" t="s">
        <v>146</v>
      </c>
      <c r="W62" s="193">
        <v>30</v>
      </c>
      <c r="X62" s="193">
        <v>60</v>
      </c>
      <c r="Y62" s="156">
        <v>10</v>
      </c>
      <c r="Z62" s="196" t="s">
        <v>409</v>
      </c>
      <c r="AA62" s="181" t="s">
        <v>138</v>
      </c>
      <c r="AB62" s="185">
        <v>0.6</v>
      </c>
      <c r="AC62" s="197">
        <v>498503.55</v>
      </c>
      <c r="AD62" s="185">
        <v>299102.13</v>
      </c>
      <c r="AE62" s="185">
        <v>334994.38560000004</v>
      </c>
      <c r="AF62" s="185">
        <v>1</v>
      </c>
      <c r="AG62" s="185">
        <v>503538.94</v>
      </c>
      <c r="AH62" s="185">
        <v>503538.94</v>
      </c>
      <c r="AI62" s="185">
        <v>563963.6128</v>
      </c>
      <c r="AJ62" s="186">
        <v>0</v>
      </c>
      <c r="AK62" s="186">
        <v>0</v>
      </c>
      <c r="AL62" s="186">
        <v>0</v>
      </c>
      <c r="AM62" s="186">
        <v>0</v>
      </c>
      <c r="AN62" s="186">
        <v>0</v>
      </c>
      <c r="AO62" s="186">
        <v>0</v>
      </c>
      <c r="AP62" s="186">
        <v>0</v>
      </c>
      <c r="AQ62" s="186">
        <v>0</v>
      </c>
      <c r="AR62" s="186">
        <v>0</v>
      </c>
      <c r="AS62" s="186">
        <v>0</v>
      </c>
      <c r="AT62" s="186">
        <v>0</v>
      </c>
      <c r="AU62" s="186">
        <v>0</v>
      </c>
      <c r="AV62" s="186">
        <f t="shared" si="38"/>
        <v>1.6</v>
      </c>
      <c r="AW62" s="185">
        <f t="shared" si="33"/>
        <v>802641.07000000007</v>
      </c>
      <c r="AX62" s="185">
        <f t="shared" si="28"/>
        <v>898957.99840000016</v>
      </c>
      <c r="AY62" s="158" t="s">
        <v>203</v>
      </c>
      <c r="AZ62" s="183"/>
      <c r="BA62" s="183"/>
      <c r="BB62" s="195"/>
      <c r="BC62" s="193" t="s">
        <v>421</v>
      </c>
      <c r="BD62" s="193" t="s">
        <v>421</v>
      </c>
      <c r="BE62" s="195"/>
      <c r="BF62" s="195"/>
      <c r="BG62" s="195"/>
      <c r="BH62" s="195"/>
      <c r="BI62" s="195"/>
      <c r="BJ62" s="87"/>
      <c r="BK62" s="32" t="s">
        <v>653</v>
      </c>
    </row>
    <row r="63" spans="1:63" s="164" customFormat="1" ht="12.95" customHeight="1" x14ac:dyDescent="0.25">
      <c r="A63" s="66" t="s">
        <v>405</v>
      </c>
      <c r="B63" s="72"/>
      <c r="C63" s="189" t="s">
        <v>473</v>
      </c>
      <c r="D63" s="72"/>
      <c r="E63" s="211"/>
      <c r="F63" s="68" t="s">
        <v>411</v>
      </c>
      <c r="G63" s="68" t="s">
        <v>407</v>
      </c>
      <c r="H63" s="12" t="s">
        <v>412</v>
      </c>
      <c r="I63" s="25" t="s">
        <v>143</v>
      </c>
      <c r="J63" s="1" t="s">
        <v>149</v>
      </c>
      <c r="K63" s="25" t="s">
        <v>196</v>
      </c>
      <c r="L63" s="24">
        <v>30</v>
      </c>
      <c r="M63" s="69" t="s">
        <v>197</v>
      </c>
      <c r="N63" s="70" t="s">
        <v>365</v>
      </c>
      <c r="O63" s="24" t="s">
        <v>126</v>
      </c>
      <c r="P63" s="25" t="s">
        <v>125</v>
      </c>
      <c r="Q63" s="24" t="s">
        <v>122</v>
      </c>
      <c r="R63" s="25" t="s">
        <v>200</v>
      </c>
      <c r="S63" s="25" t="s">
        <v>201</v>
      </c>
      <c r="T63" s="24"/>
      <c r="U63" s="24" t="s">
        <v>398</v>
      </c>
      <c r="V63" s="24" t="s">
        <v>146</v>
      </c>
      <c r="W63" s="9">
        <v>30</v>
      </c>
      <c r="X63" s="9">
        <v>60</v>
      </c>
      <c r="Y63" s="16">
        <v>10</v>
      </c>
      <c r="Z63" s="86" t="s">
        <v>409</v>
      </c>
      <c r="AA63" s="5" t="s">
        <v>138</v>
      </c>
      <c r="AB63" s="71">
        <v>0.25</v>
      </c>
      <c r="AC63" s="190">
        <v>7223406.04</v>
      </c>
      <c r="AD63" s="71">
        <f t="shared" si="34"/>
        <v>1805851.51</v>
      </c>
      <c r="AE63" s="71">
        <f t="shared" si="35"/>
        <v>2022553.6912000002</v>
      </c>
      <c r="AF63" s="71">
        <v>0.25</v>
      </c>
      <c r="AG63" s="190">
        <v>7223406.04</v>
      </c>
      <c r="AH63" s="71">
        <f t="shared" si="36"/>
        <v>1805851.51</v>
      </c>
      <c r="AI63" s="71">
        <f t="shared" si="37"/>
        <v>2022553.6912000002</v>
      </c>
      <c r="AJ63" s="19">
        <v>0</v>
      </c>
      <c r="AK63" s="19">
        <v>0</v>
      </c>
      <c r="AL63" s="19">
        <v>0</v>
      </c>
      <c r="AM63" s="19">
        <v>0</v>
      </c>
      <c r="AN63" s="19">
        <v>0</v>
      </c>
      <c r="AO63" s="19">
        <v>0</v>
      </c>
      <c r="AP63" s="19">
        <v>0</v>
      </c>
      <c r="AQ63" s="19">
        <v>0</v>
      </c>
      <c r="AR63" s="19">
        <v>0</v>
      </c>
      <c r="AS63" s="19">
        <v>0</v>
      </c>
      <c r="AT63" s="19">
        <v>0</v>
      </c>
      <c r="AU63" s="19">
        <v>0</v>
      </c>
      <c r="AV63" s="64">
        <f t="shared" si="38"/>
        <v>0.5</v>
      </c>
      <c r="AW63" s="41">
        <v>0</v>
      </c>
      <c r="AX63" s="41">
        <f t="shared" si="28"/>
        <v>0</v>
      </c>
      <c r="AY63" s="4" t="s">
        <v>203</v>
      </c>
      <c r="AZ63" s="25"/>
      <c r="BA63" s="25"/>
      <c r="BB63" s="44"/>
      <c r="BC63" s="12" t="s">
        <v>422</v>
      </c>
      <c r="BD63" s="12" t="s">
        <v>422</v>
      </c>
      <c r="BE63" s="44"/>
      <c r="BF63" s="44"/>
      <c r="BG63" s="44"/>
      <c r="BH63" s="44"/>
      <c r="BI63" s="44"/>
      <c r="BJ63" s="87"/>
      <c r="BK63" s="87"/>
    </row>
    <row r="64" spans="1:63" s="164" customFormat="1" ht="12.95" customHeight="1" x14ac:dyDescent="0.25">
      <c r="A64" s="66" t="s">
        <v>405</v>
      </c>
      <c r="B64" s="111"/>
      <c r="C64" s="191" t="s">
        <v>556</v>
      </c>
      <c r="D64" s="111"/>
      <c r="E64" s="211"/>
      <c r="F64" s="68" t="s">
        <v>411</v>
      </c>
      <c r="G64" s="68" t="s">
        <v>407</v>
      </c>
      <c r="H64" s="12" t="s">
        <v>412</v>
      </c>
      <c r="I64" s="25" t="s">
        <v>143</v>
      </c>
      <c r="J64" s="1" t="s">
        <v>149</v>
      </c>
      <c r="K64" s="25" t="s">
        <v>196</v>
      </c>
      <c r="L64" s="24">
        <v>30</v>
      </c>
      <c r="M64" s="69" t="s">
        <v>197</v>
      </c>
      <c r="N64" s="70" t="s">
        <v>365</v>
      </c>
      <c r="O64" s="1" t="s">
        <v>166</v>
      </c>
      <c r="P64" s="25" t="s">
        <v>125</v>
      </c>
      <c r="Q64" s="24" t="s">
        <v>122</v>
      </c>
      <c r="R64" s="25" t="s">
        <v>200</v>
      </c>
      <c r="S64" s="25" t="s">
        <v>201</v>
      </c>
      <c r="T64" s="24"/>
      <c r="U64" s="24" t="s">
        <v>398</v>
      </c>
      <c r="V64" s="24" t="s">
        <v>146</v>
      </c>
      <c r="W64" s="9">
        <v>30</v>
      </c>
      <c r="X64" s="9">
        <v>60</v>
      </c>
      <c r="Y64" s="16">
        <v>10</v>
      </c>
      <c r="Z64" s="86" t="s">
        <v>409</v>
      </c>
      <c r="AA64" s="5" t="s">
        <v>138</v>
      </c>
      <c r="AB64" s="102">
        <v>0.25</v>
      </c>
      <c r="AC64" s="192">
        <v>7223406.04</v>
      </c>
      <c r="AD64" s="103">
        <f t="shared" ref="AD64" si="51">AB64*AC64</f>
        <v>1805851.51</v>
      </c>
      <c r="AE64" s="103">
        <f t="shared" si="35"/>
        <v>2022553.6912000002</v>
      </c>
      <c r="AF64" s="104">
        <v>0.25</v>
      </c>
      <c r="AG64" s="192">
        <v>7223406.04</v>
      </c>
      <c r="AH64" s="103">
        <f t="shared" ref="AH64" si="52">AF64*AG64</f>
        <v>1805851.51</v>
      </c>
      <c r="AI64" s="103">
        <f t="shared" si="37"/>
        <v>2022553.6912000002</v>
      </c>
      <c r="AJ64" s="105">
        <v>0</v>
      </c>
      <c r="AK64" s="105">
        <v>0</v>
      </c>
      <c r="AL64" s="105">
        <v>0</v>
      </c>
      <c r="AM64" s="105">
        <v>0</v>
      </c>
      <c r="AN64" s="105">
        <v>0</v>
      </c>
      <c r="AO64" s="105">
        <v>0</v>
      </c>
      <c r="AP64" s="105">
        <v>0</v>
      </c>
      <c r="AQ64" s="105">
        <v>0</v>
      </c>
      <c r="AR64" s="105">
        <v>0</v>
      </c>
      <c r="AS64" s="105">
        <v>0</v>
      </c>
      <c r="AT64" s="105">
        <v>0</v>
      </c>
      <c r="AU64" s="105">
        <v>0</v>
      </c>
      <c r="AV64" s="106">
        <f t="shared" si="38"/>
        <v>0.5</v>
      </c>
      <c r="AW64" s="41">
        <v>0</v>
      </c>
      <c r="AX64" s="41">
        <f t="shared" si="28"/>
        <v>0</v>
      </c>
      <c r="AY64" s="107" t="s">
        <v>203</v>
      </c>
      <c r="AZ64" s="108"/>
      <c r="BA64" s="108"/>
      <c r="BB64" s="110"/>
      <c r="BC64" s="109" t="s">
        <v>422</v>
      </c>
      <c r="BD64" s="109" t="s">
        <v>422</v>
      </c>
      <c r="BE64" s="110"/>
      <c r="BF64" s="110"/>
      <c r="BG64" s="110"/>
      <c r="BH64" s="110"/>
      <c r="BI64" s="110"/>
      <c r="BJ64" s="87"/>
      <c r="BK64" s="27">
        <v>14</v>
      </c>
    </row>
    <row r="65" spans="1:63" s="187" customFormat="1" ht="12.95" customHeight="1" x14ac:dyDescent="0.25">
      <c r="A65" s="182" t="s">
        <v>405</v>
      </c>
      <c r="B65" s="158">
        <v>210000063</v>
      </c>
      <c r="C65" s="158" t="s">
        <v>664</v>
      </c>
      <c r="D65" s="158"/>
      <c r="E65" s="212"/>
      <c r="F65" s="193" t="s">
        <v>411</v>
      </c>
      <c r="G65" s="193" t="s">
        <v>407</v>
      </c>
      <c r="H65" s="193" t="s">
        <v>412</v>
      </c>
      <c r="I65" s="183" t="s">
        <v>143</v>
      </c>
      <c r="J65" s="152" t="s">
        <v>149</v>
      </c>
      <c r="K65" s="183" t="s">
        <v>196</v>
      </c>
      <c r="L65" s="182">
        <v>30</v>
      </c>
      <c r="M65" s="153" t="s">
        <v>197</v>
      </c>
      <c r="N65" s="194" t="s">
        <v>365</v>
      </c>
      <c r="O65" s="152" t="s">
        <v>166</v>
      </c>
      <c r="P65" s="183" t="s">
        <v>125</v>
      </c>
      <c r="Q65" s="182" t="s">
        <v>122</v>
      </c>
      <c r="R65" s="183" t="s">
        <v>200</v>
      </c>
      <c r="S65" s="183" t="s">
        <v>201</v>
      </c>
      <c r="T65" s="182"/>
      <c r="U65" s="182" t="s">
        <v>398</v>
      </c>
      <c r="V65" s="182" t="s">
        <v>146</v>
      </c>
      <c r="W65" s="193">
        <v>30</v>
      </c>
      <c r="X65" s="193">
        <v>60</v>
      </c>
      <c r="Y65" s="156">
        <v>10</v>
      </c>
      <c r="Z65" s="196" t="s">
        <v>409</v>
      </c>
      <c r="AA65" s="181" t="s">
        <v>138</v>
      </c>
      <c r="AB65" s="185">
        <v>0.25</v>
      </c>
      <c r="AC65" s="197">
        <v>7151171.9699999997</v>
      </c>
      <c r="AD65" s="185">
        <v>1787792.9924999999</v>
      </c>
      <c r="AE65" s="185">
        <v>2002328.1516000002</v>
      </c>
      <c r="AF65" s="185">
        <v>0.25</v>
      </c>
      <c r="AG65" s="185">
        <v>5655193.8399999999</v>
      </c>
      <c r="AH65" s="185">
        <v>1413798.46</v>
      </c>
      <c r="AI65" s="185">
        <v>1583454.2752</v>
      </c>
      <c r="AJ65" s="186">
        <v>0</v>
      </c>
      <c r="AK65" s="186">
        <v>0</v>
      </c>
      <c r="AL65" s="186">
        <v>0</v>
      </c>
      <c r="AM65" s="186">
        <v>0</v>
      </c>
      <c r="AN65" s="186">
        <v>0</v>
      </c>
      <c r="AO65" s="186">
        <v>0</v>
      </c>
      <c r="AP65" s="186">
        <v>0</v>
      </c>
      <c r="AQ65" s="186">
        <v>0</v>
      </c>
      <c r="AR65" s="186">
        <v>0</v>
      </c>
      <c r="AS65" s="186">
        <v>0</v>
      </c>
      <c r="AT65" s="186">
        <v>0</v>
      </c>
      <c r="AU65" s="186">
        <v>0</v>
      </c>
      <c r="AV65" s="186">
        <f t="shared" si="38"/>
        <v>0.5</v>
      </c>
      <c r="AW65" s="185">
        <f t="shared" si="33"/>
        <v>3201591.4524999997</v>
      </c>
      <c r="AX65" s="185">
        <f t="shared" si="28"/>
        <v>3585782.4268</v>
      </c>
      <c r="AY65" s="158" t="s">
        <v>203</v>
      </c>
      <c r="AZ65" s="183"/>
      <c r="BA65" s="183"/>
      <c r="BB65" s="195"/>
      <c r="BC65" s="193" t="s">
        <v>422</v>
      </c>
      <c r="BD65" s="193" t="s">
        <v>422</v>
      </c>
      <c r="BE65" s="195"/>
      <c r="BF65" s="195"/>
      <c r="BG65" s="195"/>
      <c r="BH65" s="195"/>
      <c r="BI65" s="195"/>
      <c r="BJ65" s="87"/>
      <c r="BK65" s="32" t="s">
        <v>653</v>
      </c>
    </row>
    <row r="66" spans="1:63" s="164" customFormat="1" ht="12.95" customHeight="1" x14ac:dyDescent="0.25">
      <c r="A66" s="66" t="s">
        <v>405</v>
      </c>
      <c r="B66" s="72"/>
      <c r="C66" s="189" t="s">
        <v>474</v>
      </c>
      <c r="D66" s="72"/>
      <c r="E66" s="211"/>
      <c r="F66" s="68" t="s">
        <v>411</v>
      </c>
      <c r="G66" s="68" t="s">
        <v>407</v>
      </c>
      <c r="H66" s="12" t="s">
        <v>412</v>
      </c>
      <c r="I66" s="25" t="s">
        <v>143</v>
      </c>
      <c r="J66" s="1" t="s">
        <v>149</v>
      </c>
      <c r="K66" s="25" t="s">
        <v>196</v>
      </c>
      <c r="L66" s="24">
        <v>30</v>
      </c>
      <c r="M66" s="69" t="s">
        <v>197</v>
      </c>
      <c r="N66" s="70" t="s">
        <v>365</v>
      </c>
      <c r="O66" s="24" t="s">
        <v>126</v>
      </c>
      <c r="P66" s="25" t="s">
        <v>125</v>
      </c>
      <c r="Q66" s="24" t="s">
        <v>122</v>
      </c>
      <c r="R66" s="25" t="s">
        <v>200</v>
      </c>
      <c r="S66" s="25" t="s">
        <v>201</v>
      </c>
      <c r="T66" s="24"/>
      <c r="U66" s="24" t="s">
        <v>398</v>
      </c>
      <c r="V66" s="24" t="s">
        <v>146</v>
      </c>
      <c r="W66" s="9">
        <v>30</v>
      </c>
      <c r="X66" s="9">
        <v>60</v>
      </c>
      <c r="Y66" s="16">
        <v>10</v>
      </c>
      <c r="Z66" s="86" t="s">
        <v>409</v>
      </c>
      <c r="AA66" s="5" t="s">
        <v>138</v>
      </c>
      <c r="AB66" s="71">
        <v>1.1100000000000001</v>
      </c>
      <c r="AC66" s="190">
        <v>752025.34</v>
      </c>
      <c r="AD66" s="71">
        <f t="shared" si="34"/>
        <v>834748.1274</v>
      </c>
      <c r="AE66" s="71">
        <f t="shared" si="35"/>
        <v>934917.90268800012</v>
      </c>
      <c r="AF66" s="71">
        <v>1.1100000000000001</v>
      </c>
      <c r="AG66" s="190">
        <v>752025.34</v>
      </c>
      <c r="AH66" s="71">
        <f t="shared" si="36"/>
        <v>834748.1274</v>
      </c>
      <c r="AI66" s="71">
        <f t="shared" si="37"/>
        <v>934917.90268800012</v>
      </c>
      <c r="AJ66" s="19">
        <v>0</v>
      </c>
      <c r="AK66" s="19">
        <v>0</v>
      </c>
      <c r="AL66" s="19">
        <v>0</v>
      </c>
      <c r="AM66" s="19">
        <v>0</v>
      </c>
      <c r="AN66" s="19">
        <v>0</v>
      </c>
      <c r="AO66" s="19">
        <v>0</v>
      </c>
      <c r="AP66" s="19">
        <v>0</v>
      </c>
      <c r="AQ66" s="19">
        <v>0</v>
      </c>
      <c r="AR66" s="19">
        <v>0</v>
      </c>
      <c r="AS66" s="19">
        <v>0</v>
      </c>
      <c r="AT66" s="19">
        <v>0</v>
      </c>
      <c r="AU66" s="19">
        <v>0</v>
      </c>
      <c r="AV66" s="64">
        <f t="shared" si="38"/>
        <v>2.2200000000000002</v>
      </c>
      <c r="AW66" s="41">
        <v>0</v>
      </c>
      <c r="AX66" s="41">
        <f t="shared" si="28"/>
        <v>0</v>
      </c>
      <c r="AY66" s="4" t="s">
        <v>203</v>
      </c>
      <c r="AZ66" s="25"/>
      <c r="BA66" s="25"/>
      <c r="BB66" s="44"/>
      <c r="BC66" s="12" t="s">
        <v>423</v>
      </c>
      <c r="BD66" s="12" t="s">
        <v>423</v>
      </c>
      <c r="BE66" s="44"/>
      <c r="BF66" s="44"/>
      <c r="BG66" s="44"/>
      <c r="BH66" s="44"/>
      <c r="BI66" s="44"/>
      <c r="BJ66" s="87"/>
      <c r="BK66" s="87"/>
    </row>
    <row r="67" spans="1:63" s="164" customFormat="1" ht="12.95" customHeight="1" x14ac:dyDescent="0.25">
      <c r="A67" s="66" t="s">
        <v>405</v>
      </c>
      <c r="B67" s="111"/>
      <c r="C67" s="191" t="s">
        <v>557</v>
      </c>
      <c r="D67" s="111"/>
      <c r="E67" s="211"/>
      <c r="F67" s="68" t="s">
        <v>411</v>
      </c>
      <c r="G67" s="68" t="s">
        <v>407</v>
      </c>
      <c r="H67" s="12" t="s">
        <v>412</v>
      </c>
      <c r="I67" s="25" t="s">
        <v>143</v>
      </c>
      <c r="J67" s="1" t="s">
        <v>149</v>
      </c>
      <c r="K67" s="25" t="s">
        <v>196</v>
      </c>
      <c r="L67" s="24">
        <v>30</v>
      </c>
      <c r="M67" s="69" t="s">
        <v>197</v>
      </c>
      <c r="N67" s="70" t="s">
        <v>365</v>
      </c>
      <c r="O67" s="1" t="s">
        <v>166</v>
      </c>
      <c r="P67" s="25" t="s">
        <v>125</v>
      </c>
      <c r="Q67" s="24" t="s">
        <v>122</v>
      </c>
      <c r="R67" s="25" t="s">
        <v>200</v>
      </c>
      <c r="S67" s="25" t="s">
        <v>201</v>
      </c>
      <c r="T67" s="24"/>
      <c r="U67" s="24" t="s">
        <v>398</v>
      </c>
      <c r="V67" s="24" t="s">
        <v>146</v>
      </c>
      <c r="W67" s="9">
        <v>30</v>
      </c>
      <c r="X67" s="9">
        <v>60</v>
      </c>
      <c r="Y67" s="16">
        <v>10</v>
      </c>
      <c r="Z67" s="86" t="s">
        <v>409</v>
      </c>
      <c r="AA67" s="5" t="s">
        <v>138</v>
      </c>
      <c r="AB67" s="102">
        <v>1.1100000000000001</v>
      </c>
      <c r="AC67" s="192">
        <v>752025.34</v>
      </c>
      <c r="AD67" s="103">
        <f t="shared" ref="AD67" si="53">AB67*AC67</f>
        <v>834748.1274</v>
      </c>
      <c r="AE67" s="103">
        <f t="shared" si="35"/>
        <v>934917.90268800012</v>
      </c>
      <c r="AF67" s="104">
        <v>1.1100000000000001</v>
      </c>
      <c r="AG67" s="192">
        <v>752025.34</v>
      </c>
      <c r="AH67" s="103">
        <f t="shared" ref="AH67" si="54">AF67*AG67</f>
        <v>834748.1274</v>
      </c>
      <c r="AI67" s="103">
        <f t="shared" si="37"/>
        <v>934917.90268800012</v>
      </c>
      <c r="AJ67" s="105">
        <v>0</v>
      </c>
      <c r="AK67" s="105">
        <v>0</v>
      </c>
      <c r="AL67" s="105">
        <v>0</v>
      </c>
      <c r="AM67" s="105">
        <v>0</v>
      </c>
      <c r="AN67" s="105">
        <v>0</v>
      </c>
      <c r="AO67" s="105">
        <v>0</v>
      </c>
      <c r="AP67" s="105">
        <v>0</v>
      </c>
      <c r="AQ67" s="105">
        <v>0</v>
      </c>
      <c r="AR67" s="105">
        <v>0</v>
      </c>
      <c r="AS67" s="105">
        <v>0</v>
      </c>
      <c r="AT67" s="105">
        <v>0</v>
      </c>
      <c r="AU67" s="105">
        <v>0</v>
      </c>
      <c r="AV67" s="106">
        <f t="shared" si="38"/>
        <v>2.2200000000000002</v>
      </c>
      <c r="AW67" s="41">
        <v>0</v>
      </c>
      <c r="AX67" s="41">
        <f t="shared" si="28"/>
        <v>0</v>
      </c>
      <c r="AY67" s="107" t="s">
        <v>203</v>
      </c>
      <c r="AZ67" s="108"/>
      <c r="BA67" s="108"/>
      <c r="BB67" s="110"/>
      <c r="BC67" s="109" t="s">
        <v>423</v>
      </c>
      <c r="BD67" s="109" t="s">
        <v>423</v>
      </c>
      <c r="BE67" s="110"/>
      <c r="BF67" s="110"/>
      <c r="BG67" s="110"/>
      <c r="BH67" s="110"/>
      <c r="BI67" s="110"/>
      <c r="BJ67" s="87"/>
      <c r="BK67" s="27">
        <v>14</v>
      </c>
    </row>
    <row r="68" spans="1:63" s="187" customFormat="1" ht="12.95" customHeight="1" x14ac:dyDescent="0.25">
      <c r="A68" s="182" t="s">
        <v>405</v>
      </c>
      <c r="B68" s="158">
        <v>210000064</v>
      </c>
      <c r="C68" s="158" t="s">
        <v>665</v>
      </c>
      <c r="D68" s="158"/>
      <c r="E68" s="212"/>
      <c r="F68" s="193" t="s">
        <v>411</v>
      </c>
      <c r="G68" s="193" t="s">
        <v>407</v>
      </c>
      <c r="H68" s="193" t="s">
        <v>412</v>
      </c>
      <c r="I68" s="183" t="s">
        <v>143</v>
      </c>
      <c r="J68" s="152" t="s">
        <v>149</v>
      </c>
      <c r="K68" s="183" t="s">
        <v>196</v>
      </c>
      <c r="L68" s="182">
        <v>30</v>
      </c>
      <c r="M68" s="153" t="s">
        <v>197</v>
      </c>
      <c r="N68" s="194" t="s">
        <v>365</v>
      </c>
      <c r="O68" s="152" t="s">
        <v>166</v>
      </c>
      <c r="P68" s="183" t="s">
        <v>125</v>
      </c>
      <c r="Q68" s="182" t="s">
        <v>122</v>
      </c>
      <c r="R68" s="183" t="s">
        <v>200</v>
      </c>
      <c r="S68" s="183" t="s">
        <v>201</v>
      </c>
      <c r="T68" s="182"/>
      <c r="U68" s="182" t="s">
        <v>398</v>
      </c>
      <c r="V68" s="182" t="s">
        <v>146</v>
      </c>
      <c r="W68" s="193">
        <v>30</v>
      </c>
      <c r="X68" s="193">
        <v>60</v>
      </c>
      <c r="Y68" s="156">
        <v>10</v>
      </c>
      <c r="Z68" s="196" t="s">
        <v>409</v>
      </c>
      <c r="AA68" s="181" t="s">
        <v>138</v>
      </c>
      <c r="AB68" s="185">
        <v>0.61</v>
      </c>
      <c r="AC68" s="197">
        <v>744505.08</v>
      </c>
      <c r="AD68" s="185">
        <v>454148.09879999998</v>
      </c>
      <c r="AE68" s="185">
        <v>508645.87065600004</v>
      </c>
      <c r="AF68" s="185">
        <v>1.1100000000000001</v>
      </c>
      <c r="AG68" s="185">
        <v>752025.34</v>
      </c>
      <c r="AH68" s="185">
        <v>834748.1274</v>
      </c>
      <c r="AI68" s="185">
        <v>934917.90268800012</v>
      </c>
      <c r="AJ68" s="186">
        <v>0</v>
      </c>
      <c r="AK68" s="186">
        <v>0</v>
      </c>
      <c r="AL68" s="186">
        <v>0</v>
      </c>
      <c r="AM68" s="186">
        <v>0</v>
      </c>
      <c r="AN68" s="186">
        <v>0</v>
      </c>
      <c r="AO68" s="186">
        <v>0</v>
      </c>
      <c r="AP68" s="186">
        <v>0</v>
      </c>
      <c r="AQ68" s="186">
        <v>0</v>
      </c>
      <c r="AR68" s="186">
        <v>0</v>
      </c>
      <c r="AS68" s="186">
        <v>0</v>
      </c>
      <c r="AT68" s="186">
        <v>0</v>
      </c>
      <c r="AU68" s="186">
        <v>0</v>
      </c>
      <c r="AV68" s="186">
        <f t="shared" si="38"/>
        <v>1.7200000000000002</v>
      </c>
      <c r="AW68" s="185">
        <f t="shared" si="33"/>
        <v>1288896.2261999999</v>
      </c>
      <c r="AX68" s="185">
        <f t="shared" si="28"/>
        <v>1443563.7733440001</v>
      </c>
      <c r="AY68" s="158" t="s">
        <v>203</v>
      </c>
      <c r="AZ68" s="183"/>
      <c r="BA68" s="183"/>
      <c r="BB68" s="195"/>
      <c r="BC68" s="193" t="s">
        <v>423</v>
      </c>
      <c r="BD68" s="193" t="s">
        <v>423</v>
      </c>
      <c r="BE68" s="195"/>
      <c r="BF68" s="195"/>
      <c r="BG68" s="195"/>
      <c r="BH68" s="195"/>
      <c r="BI68" s="195"/>
      <c r="BJ68" s="87"/>
      <c r="BK68" s="32" t="s">
        <v>653</v>
      </c>
    </row>
    <row r="69" spans="1:63" s="164" customFormat="1" ht="12.95" customHeight="1" x14ac:dyDescent="0.25">
      <c r="A69" s="66" t="s">
        <v>405</v>
      </c>
      <c r="B69" s="72"/>
      <c r="C69" s="189" t="s">
        <v>475</v>
      </c>
      <c r="D69" s="72"/>
      <c r="E69" s="211"/>
      <c r="F69" s="68" t="s">
        <v>411</v>
      </c>
      <c r="G69" s="68" t="s">
        <v>407</v>
      </c>
      <c r="H69" s="12" t="s">
        <v>412</v>
      </c>
      <c r="I69" s="25" t="s">
        <v>143</v>
      </c>
      <c r="J69" s="1" t="s">
        <v>149</v>
      </c>
      <c r="K69" s="25" t="s">
        <v>196</v>
      </c>
      <c r="L69" s="24">
        <v>30</v>
      </c>
      <c r="M69" s="69" t="s">
        <v>197</v>
      </c>
      <c r="N69" s="70" t="s">
        <v>365</v>
      </c>
      <c r="O69" s="24" t="s">
        <v>126</v>
      </c>
      <c r="P69" s="25" t="s">
        <v>125</v>
      </c>
      <c r="Q69" s="24" t="s">
        <v>122</v>
      </c>
      <c r="R69" s="25" t="s">
        <v>200</v>
      </c>
      <c r="S69" s="25" t="s">
        <v>201</v>
      </c>
      <c r="T69" s="24"/>
      <c r="U69" s="24" t="s">
        <v>398</v>
      </c>
      <c r="V69" s="24" t="s">
        <v>146</v>
      </c>
      <c r="W69" s="9">
        <v>30</v>
      </c>
      <c r="X69" s="9">
        <v>60</v>
      </c>
      <c r="Y69" s="16">
        <v>10</v>
      </c>
      <c r="Z69" s="86" t="s">
        <v>409</v>
      </c>
      <c r="AA69" s="5" t="s">
        <v>138</v>
      </c>
      <c r="AB69" s="71">
        <v>1.05</v>
      </c>
      <c r="AC69" s="190">
        <v>1782779.54</v>
      </c>
      <c r="AD69" s="71">
        <f t="shared" si="34"/>
        <v>1871918.5170000002</v>
      </c>
      <c r="AE69" s="71">
        <f t="shared" si="35"/>
        <v>2096548.7390400004</v>
      </c>
      <c r="AF69" s="71">
        <v>1.05</v>
      </c>
      <c r="AG69" s="190">
        <v>1782779.54</v>
      </c>
      <c r="AH69" s="71">
        <f t="shared" si="36"/>
        <v>1871918.5170000002</v>
      </c>
      <c r="AI69" s="71">
        <f t="shared" si="37"/>
        <v>2096548.7390400004</v>
      </c>
      <c r="AJ69" s="19">
        <v>0</v>
      </c>
      <c r="AK69" s="19">
        <v>0</v>
      </c>
      <c r="AL69" s="19">
        <v>0</v>
      </c>
      <c r="AM69" s="19">
        <v>0</v>
      </c>
      <c r="AN69" s="19">
        <v>0</v>
      </c>
      <c r="AO69" s="19">
        <v>0</v>
      </c>
      <c r="AP69" s="19">
        <v>0</v>
      </c>
      <c r="AQ69" s="19">
        <v>0</v>
      </c>
      <c r="AR69" s="19">
        <v>0</v>
      </c>
      <c r="AS69" s="19">
        <v>0</v>
      </c>
      <c r="AT69" s="19">
        <v>0</v>
      </c>
      <c r="AU69" s="19">
        <v>0</v>
      </c>
      <c r="AV69" s="64">
        <f t="shared" si="38"/>
        <v>2.1</v>
      </c>
      <c r="AW69" s="41">
        <v>0</v>
      </c>
      <c r="AX69" s="41">
        <f t="shared" si="28"/>
        <v>0</v>
      </c>
      <c r="AY69" s="4" t="s">
        <v>203</v>
      </c>
      <c r="AZ69" s="25"/>
      <c r="BA69" s="25"/>
      <c r="BB69" s="44"/>
      <c r="BC69" s="12" t="s">
        <v>424</v>
      </c>
      <c r="BD69" s="12" t="s">
        <v>424</v>
      </c>
      <c r="BE69" s="44"/>
      <c r="BF69" s="44"/>
      <c r="BG69" s="44"/>
      <c r="BH69" s="44"/>
      <c r="BI69" s="44"/>
      <c r="BJ69" s="87"/>
      <c r="BK69" s="87"/>
    </row>
    <row r="70" spans="1:63" s="164" customFormat="1" ht="12.95" customHeight="1" x14ac:dyDescent="0.25">
      <c r="A70" s="66" t="s">
        <v>405</v>
      </c>
      <c r="B70" s="111"/>
      <c r="C70" s="191" t="s">
        <v>558</v>
      </c>
      <c r="D70" s="111"/>
      <c r="E70" s="211"/>
      <c r="F70" s="68" t="s">
        <v>411</v>
      </c>
      <c r="G70" s="68" t="s">
        <v>407</v>
      </c>
      <c r="H70" s="12" t="s">
        <v>412</v>
      </c>
      <c r="I70" s="25" t="s">
        <v>143</v>
      </c>
      <c r="J70" s="1" t="s">
        <v>149</v>
      </c>
      <c r="K70" s="25" t="s">
        <v>196</v>
      </c>
      <c r="L70" s="24">
        <v>30</v>
      </c>
      <c r="M70" s="69" t="s">
        <v>197</v>
      </c>
      <c r="N70" s="70" t="s">
        <v>365</v>
      </c>
      <c r="O70" s="1" t="s">
        <v>166</v>
      </c>
      <c r="P70" s="25" t="s">
        <v>125</v>
      </c>
      <c r="Q70" s="24" t="s">
        <v>122</v>
      </c>
      <c r="R70" s="25" t="s">
        <v>200</v>
      </c>
      <c r="S70" s="25" t="s">
        <v>201</v>
      </c>
      <c r="T70" s="24"/>
      <c r="U70" s="24" t="s">
        <v>398</v>
      </c>
      <c r="V70" s="24" t="s">
        <v>146</v>
      </c>
      <c r="W70" s="9">
        <v>30</v>
      </c>
      <c r="X70" s="9">
        <v>60</v>
      </c>
      <c r="Y70" s="16">
        <v>10</v>
      </c>
      <c r="Z70" s="86" t="s">
        <v>409</v>
      </c>
      <c r="AA70" s="5" t="s">
        <v>138</v>
      </c>
      <c r="AB70" s="102">
        <v>1.05</v>
      </c>
      <c r="AC70" s="192">
        <v>1782779.54</v>
      </c>
      <c r="AD70" s="103">
        <f t="shared" ref="AD70" si="55">AB70*AC70</f>
        <v>1871918.5170000002</v>
      </c>
      <c r="AE70" s="103">
        <f t="shared" si="35"/>
        <v>2096548.7390400004</v>
      </c>
      <c r="AF70" s="104">
        <v>1.05</v>
      </c>
      <c r="AG70" s="192">
        <v>1782779.54</v>
      </c>
      <c r="AH70" s="103">
        <f t="shared" ref="AH70" si="56">AF70*AG70</f>
        <v>1871918.5170000002</v>
      </c>
      <c r="AI70" s="103">
        <f t="shared" si="37"/>
        <v>2096548.7390400004</v>
      </c>
      <c r="AJ70" s="105">
        <v>0</v>
      </c>
      <c r="AK70" s="105">
        <v>0</v>
      </c>
      <c r="AL70" s="105">
        <v>0</v>
      </c>
      <c r="AM70" s="105">
        <v>0</v>
      </c>
      <c r="AN70" s="105">
        <v>0</v>
      </c>
      <c r="AO70" s="105">
        <v>0</v>
      </c>
      <c r="AP70" s="105">
        <v>0</v>
      </c>
      <c r="AQ70" s="105">
        <v>0</v>
      </c>
      <c r="AR70" s="105">
        <v>0</v>
      </c>
      <c r="AS70" s="105">
        <v>0</v>
      </c>
      <c r="AT70" s="105">
        <v>0</v>
      </c>
      <c r="AU70" s="105">
        <v>0</v>
      </c>
      <c r="AV70" s="106">
        <f t="shared" si="38"/>
        <v>2.1</v>
      </c>
      <c r="AW70" s="41">
        <v>0</v>
      </c>
      <c r="AX70" s="41">
        <f t="shared" si="28"/>
        <v>0</v>
      </c>
      <c r="AY70" s="107" t="s">
        <v>203</v>
      </c>
      <c r="AZ70" s="108"/>
      <c r="BA70" s="108"/>
      <c r="BB70" s="110"/>
      <c r="BC70" s="109" t="s">
        <v>424</v>
      </c>
      <c r="BD70" s="109" t="s">
        <v>424</v>
      </c>
      <c r="BE70" s="110"/>
      <c r="BF70" s="110"/>
      <c r="BG70" s="110"/>
      <c r="BH70" s="110"/>
      <c r="BI70" s="110"/>
      <c r="BJ70" s="87"/>
      <c r="BK70" s="27">
        <v>14</v>
      </c>
    </row>
    <row r="71" spans="1:63" s="187" customFormat="1" ht="12.95" customHeight="1" x14ac:dyDescent="0.25">
      <c r="A71" s="182" t="s">
        <v>405</v>
      </c>
      <c r="B71" s="158">
        <v>210000067</v>
      </c>
      <c r="C71" s="158" t="s">
        <v>666</v>
      </c>
      <c r="D71" s="158"/>
      <c r="E71" s="212"/>
      <c r="F71" s="193" t="s">
        <v>411</v>
      </c>
      <c r="G71" s="193" t="s">
        <v>407</v>
      </c>
      <c r="H71" s="193" t="s">
        <v>412</v>
      </c>
      <c r="I71" s="183" t="s">
        <v>143</v>
      </c>
      <c r="J71" s="152" t="s">
        <v>149</v>
      </c>
      <c r="K71" s="183" t="s">
        <v>196</v>
      </c>
      <c r="L71" s="182">
        <v>30</v>
      </c>
      <c r="M71" s="153" t="s">
        <v>197</v>
      </c>
      <c r="N71" s="194" t="s">
        <v>365</v>
      </c>
      <c r="O71" s="152" t="s">
        <v>166</v>
      </c>
      <c r="P71" s="183" t="s">
        <v>125</v>
      </c>
      <c r="Q71" s="182" t="s">
        <v>122</v>
      </c>
      <c r="R71" s="183" t="s">
        <v>200</v>
      </c>
      <c r="S71" s="183" t="s">
        <v>201</v>
      </c>
      <c r="T71" s="182"/>
      <c r="U71" s="182" t="s">
        <v>398</v>
      </c>
      <c r="V71" s="182" t="s">
        <v>146</v>
      </c>
      <c r="W71" s="193">
        <v>30</v>
      </c>
      <c r="X71" s="193">
        <v>60</v>
      </c>
      <c r="Y71" s="156">
        <v>10</v>
      </c>
      <c r="Z71" s="196" t="s">
        <v>409</v>
      </c>
      <c r="AA71" s="181" t="s">
        <v>138</v>
      </c>
      <c r="AB71" s="185">
        <v>0.26</v>
      </c>
      <c r="AC71" s="197">
        <v>1764951.74</v>
      </c>
      <c r="AD71" s="185">
        <v>458887.45240000001</v>
      </c>
      <c r="AE71" s="185">
        <v>513953.94668800005</v>
      </c>
      <c r="AF71" s="185">
        <v>1.05</v>
      </c>
      <c r="AG71" s="185">
        <v>1782779.54</v>
      </c>
      <c r="AH71" s="185">
        <v>1871918.5170000002</v>
      </c>
      <c r="AI71" s="185">
        <v>2096548.7390400004</v>
      </c>
      <c r="AJ71" s="186">
        <v>0</v>
      </c>
      <c r="AK71" s="186">
        <v>0</v>
      </c>
      <c r="AL71" s="186">
        <v>0</v>
      </c>
      <c r="AM71" s="186">
        <v>0</v>
      </c>
      <c r="AN71" s="186">
        <v>0</v>
      </c>
      <c r="AO71" s="186">
        <v>0</v>
      </c>
      <c r="AP71" s="186">
        <v>0</v>
      </c>
      <c r="AQ71" s="186">
        <v>0</v>
      </c>
      <c r="AR71" s="186">
        <v>0</v>
      </c>
      <c r="AS71" s="186">
        <v>0</v>
      </c>
      <c r="AT71" s="186">
        <v>0</v>
      </c>
      <c r="AU71" s="186">
        <v>0</v>
      </c>
      <c r="AV71" s="186">
        <f t="shared" si="38"/>
        <v>1.31</v>
      </c>
      <c r="AW71" s="185">
        <f t="shared" si="33"/>
        <v>2330805.9694000003</v>
      </c>
      <c r="AX71" s="185">
        <f t="shared" si="28"/>
        <v>2610502.6857280005</v>
      </c>
      <c r="AY71" s="158" t="s">
        <v>203</v>
      </c>
      <c r="AZ71" s="183"/>
      <c r="BA71" s="183"/>
      <c r="BB71" s="195"/>
      <c r="BC71" s="193" t="s">
        <v>424</v>
      </c>
      <c r="BD71" s="193" t="s">
        <v>424</v>
      </c>
      <c r="BE71" s="195"/>
      <c r="BF71" s="195"/>
      <c r="BG71" s="195"/>
      <c r="BH71" s="195"/>
      <c r="BI71" s="195"/>
      <c r="BJ71" s="87"/>
      <c r="BK71" s="32" t="s">
        <v>653</v>
      </c>
    </row>
    <row r="72" spans="1:63" s="164" customFormat="1" ht="12.95" customHeight="1" x14ac:dyDescent="0.25">
      <c r="A72" s="66" t="s">
        <v>405</v>
      </c>
      <c r="B72" s="72"/>
      <c r="C72" s="189" t="s">
        <v>476</v>
      </c>
      <c r="D72" s="72"/>
      <c r="E72" s="211"/>
      <c r="F72" s="68" t="s">
        <v>411</v>
      </c>
      <c r="G72" s="68" t="s">
        <v>407</v>
      </c>
      <c r="H72" s="12" t="s">
        <v>412</v>
      </c>
      <c r="I72" s="25" t="s">
        <v>143</v>
      </c>
      <c r="J72" s="1" t="s">
        <v>149</v>
      </c>
      <c r="K72" s="25" t="s">
        <v>196</v>
      </c>
      <c r="L72" s="24">
        <v>30</v>
      </c>
      <c r="M72" s="69" t="s">
        <v>197</v>
      </c>
      <c r="N72" s="70" t="s">
        <v>365</v>
      </c>
      <c r="O72" s="24" t="s">
        <v>126</v>
      </c>
      <c r="P72" s="25" t="s">
        <v>125</v>
      </c>
      <c r="Q72" s="24" t="s">
        <v>122</v>
      </c>
      <c r="R72" s="25" t="s">
        <v>200</v>
      </c>
      <c r="S72" s="25" t="s">
        <v>201</v>
      </c>
      <c r="T72" s="24"/>
      <c r="U72" s="24" t="s">
        <v>398</v>
      </c>
      <c r="V72" s="24" t="s">
        <v>146</v>
      </c>
      <c r="W72" s="9">
        <v>30</v>
      </c>
      <c r="X72" s="9">
        <v>60</v>
      </c>
      <c r="Y72" s="16">
        <v>10</v>
      </c>
      <c r="Z72" s="86" t="s">
        <v>409</v>
      </c>
      <c r="AA72" s="5" t="s">
        <v>138</v>
      </c>
      <c r="AB72" s="71">
        <v>0.88</v>
      </c>
      <c r="AC72" s="190">
        <v>1143376.07</v>
      </c>
      <c r="AD72" s="71">
        <f t="shared" si="34"/>
        <v>1006170.9416</v>
      </c>
      <c r="AE72" s="71">
        <f t="shared" si="35"/>
        <v>1126911.4545920002</v>
      </c>
      <c r="AF72" s="71">
        <v>0.88</v>
      </c>
      <c r="AG72" s="190">
        <v>1143376.07</v>
      </c>
      <c r="AH72" s="71">
        <f t="shared" si="36"/>
        <v>1006170.9416</v>
      </c>
      <c r="AI72" s="71">
        <f t="shared" si="37"/>
        <v>1126911.4545920002</v>
      </c>
      <c r="AJ72" s="19">
        <v>0</v>
      </c>
      <c r="AK72" s="19">
        <v>0</v>
      </c>
      <c r="AL72" s="19">
        <v>0</v>
      </c>
      <c r="AM72" s="19">
        <v>0</v>
      </c>
      <c r="AN72" s="19">
        <v>0</v>
      </c>
      <c r="AO72" s="19">
        <v>0</v>
      </c>
      <c r="AP72" s="19">
        <v>0</v>
      </c>
      <c r="AQ72" s="19">
        <v>0</v>
      </c>
      <c r="AR72" s="19">
        <v>0</v>
      </c>
      <c r="AS72" s="19">
        <v>0</v>
      </c>
      <c r="AT72" s="19">
        <v>0</v>
      </c>
      <c r="AU72" s="19">
        <v>0</v>
      </c>
      <c r="AV72" s="64">
        <f t="shared" si="38"/>
        <v>1.76</v>
      </c>
      <c r="AW72" s="41">
        <v>0</v>
      </c>
      <c r="AX72" s="41">
        <f t="shared" si="28"/>
        <v>0</v>
      </c>
      <c r="AY72" s="4" t="s">
        <v>203</v>
      </c>
      <c r="AZ72" s="25"/>
      <c r="BA72" s="25"/>
      <c r="BB72" s="44"/>
      <c r="BC72" s="12" t="s">
        <v>425</v>
      </c>
      <c r="BD72" s="12" t="s">
        <v>425</v>
      </c>
      <c r="BE72" s="44"/>
      <c r="BF72" s="44"/>
      <c r="BG72" s="44"/>
      <c r="BH72" s="44"/>
      <c r="BI72" s="44"/>
      <c r="BJ72" s="87"/>
      <c r="BK72" s="87"/>
    </row>
    <row r="73" spans="1:63" s="164" customFormat="1" ht="12.95" customHeight="1" x14ac:dyDescent="0.25">
      <c r="A73" s="66" t="s">
        <v>405</v>
      </c>
      <c r="B73" s="111"/>
      <c r="C73" s="191" t="s">
        <v>559</v>
      </c>
      <c r="D73" s="111"/>
      <c r="E73" s="211"/>
      <c r="F73" s="68" t="s">
        <v>411</v>
      </c>
      <c r="G73" s="68" t="s">
        <v>407</v>
      </c>
      <c r="H73" s="12" t="s">
        <v>412</v>
      </c>
      <c r="I73" s="25" t="s">
        <v>143</v>
      </c>
      <c r="J73" s="1" t="s">
        <v>149</v>
      </c>
      <c r="K73" s="25" t="s">
        <v>196</v>
      </c>
      <c r="L73" s="24">
        <v>30</v>
      </c>
      <c r="M73" s="69" t="s">
        <v>197</v>
      </c>
      <c r="N73" s="70" t="s">
        <v>365</v>
      </c>
      <c r="O73" s="1" t="s">
        <v>166</v>
      </c>
      <c r="P73" s="25" t="s">
        <v>125</v>
      </c>
      <c r="Q73" s="24" t="s">
        <v>122</v>
      </c>
      <c r="R73" s="25" t="s">
        <v>200</v>
      </c>
      <c r="S73" s="25" t="s">
        <v>201</v>
      </c>
      <c r="T73" s="24"/>
      <c r="U73" s="24" t="s">
        <v>398</v>
      </c>
      <c r="V73" s="24" t="s">
        <v>146</v>
      </c>
      <c r="W73" s="9">
        <v>30</v>
      </c>
      <c r="X73" s="9">
        <v>60</v>
      </c>
      <c r="Y73" s="16">
        <v>10</v>
      </c>
      <c r="Z73" s="86" t="s">
        <v>409</v>
      </c>
      <c r="AA73" s="5" t="s">
        <v>138</v>
      </c>
      <c r="AB73" s="102">
        <v>0.88</v>
      </c>
      <c r="AC73" s="192">
        <v>1143376.07</v>
      </c>
      <c r="AD73" s="103">
        <f t="shared" ref="AD73" si="57">AB73*AC73</f>
        <v>1006170.9416</v>
      </c>
      <c r="AE73" s="103">
        <f t="shared" si="35"/>
        <v>1126911.4545920002</v>
      </c>
      <c r="AF73" s="104">
        <v>0.88</v>
      </c>
      <c r="AG73" s="192">
        <v>1143376.07</v>
      </c>
      <c r="AH73" s="103">
        <f t="shared" ref="AH73" si="58">AF73*AG73</f>
        <v>1006170.9416</v>
      </c>
      <c r="AI73" s="103">
        <f t="shared" si="37"/>
        <v>1126911.4545920002</v>
      </c>
      <c r="AJ73" s="105">
        <v>0</v>
      </c>
      <c r="AK73" s="105">
        <v>0</v>
      </c>
      <c r="AL73" s="105">
        <v>0</v>
      </c>
      <c r="AM73" s="105">
        <v>0</v>
      </c>
      <c r="AN73" s="105">
        <v>0</v>
      </c>
      <c r="AO73" s="105">
        <v>0</v>
      </c>
      <c r="AP73" s="105">
        <v>0</v>
      </c>
      <c r="AQ73" s="105">
        <v>0</v>
      </c>
      <c r="AR73" s="105">
        <v>0</v>
      </c>
      <c r="AS73" s="105">
        <v>0</v>
      </c>
      <c r="AT73" s="105">
        <v>0</v>
      </c>
      <c r="AU73" s="105">
        <v>0</v>
      </c>
      <c r="AV73" s="106">
        <f t="shared" si="38"/>
        <v>1.76</v>
      </c>
      <c r="AW73" s="41">
        <v>0</v>
      </c>
      <c r="AX73" s="41">
        <f t="shared" si="28"/>
        <v>0</v>
      </c>
      <c r="AY73" s="107" t="s">
        <v>203</v>
      </c>
      <c r="AZ73" s="108"/>
      <c r="BA73" s="108"/>
      <c r="BB73" s="110"/>
      <c r="BC73" s="109" t="s">
        <v>425</v>
      </c>
      <c r="BD73" s="109" t="s">
        <v>425</v>
      </c>
      <c r="BE73" s="110"/>
      <c r="BF73" s="110"/>
      <c r="BG73" s="110"/>
      <c r="BH73" s="110"/>
      <c r="BI73" s="110"/>
      <c r="BJ73" s="87"/>
      <c r="BK73" s="27">
        <v>14</v>
      </c>
    </row>
    <row r="74" spans="1:63" s="187" customFormat="1" ht="12.95" customHeight="1" x14ac:dyDescent="0.25">
      <c r="A74" s="182" t="s">
        <v>405</v>
      </c>
      <c r="B74" s="158">
        <v>210000070</v>
      </c>
      <c r="C74" s="158" t="s">
        <v>667</v>
      </c>
      <c r="D74" s="158"/>
      <c r="E74" s="212"/>
      <c r="F74" s="193" t="s">
        <v>411</v>
      </c>
      <c r="G74" s="193" t="s">
        <v>407</v>
      </c>
      <c r="H74" s="193" t="s">
        <v>412</v>
      </c>
      <c r="I74" s="183" t="s">
        <v>143</v>
      </c>
      <c r="J74" s="152" t="s">
        <v>149</v>
      </c>
      <c r="K74" s="183" t="s">
        <v>196</v>
      </c>
      <c r="L74" s="182">
        <v>30</v>
      </c>
      <c r="M74" s="153" t="s">
        <v>197</v>
      </c>
      <c r="N74" s="194" t="s">
        <v>365</v>
      </c>
      <c r="O74" s="152" t="s">
        <v>166</v>
      </c>
      <c r="P74" s="183" t="s">
        <v>125</v>
      </c>
      <c r="Q74" s="182" t="s">
        <v>122</v>
      </c>
      <c r="R74" s="183" t="s">
        <v>200</v>
      </c>
      <c r="S74" s="183" t="s">
        <v>201</v>
      </c>
      <c r="T74" s="182"/>
      <c r="U74" s="182" t="s">
        <v>398</v>
      </c>
      <c r="V74" s="182" t="s">
        <v>146</v>
      </c>
      <c r="W74" s="193">
        <v>30</v>
      </c>
      <c r="X74" s="193">
        <v>60</v>
      </c>
      <c r="Y74" s="156">
        <v>10</v>
      </c>
      <c r="Z74" s="196" t="s">
        <v>409</v>
      </c>
      <c r="AA74" s="181" t="s">
        <v>138</v>
      </c>
      <c r="AB74" s="185">
        <v>0.15</v>
      </c>
      <c r="AC74" s="197">
        <v>1131942.31</v>
      </c>
      <c r="AD74" s="185">
        <v>169791.34650000001</v>
      </c>
      <c r="AE74" s="185">
        <v>190166.30808000005</v>
      </c>
      <c r="AF74" s="185">
        <v>0.88</v>
      </c>
      <c r="AG74" s="185">
        <v>1143376.07</v>
      </c>
      <c r="AH74" s="185">
        <v>1006170.9416</v>
      </c>
      <c r="AI74" s="185">
        <v>1126911.4545920002</v>
      </c>
      <c r="AJ74" s="186">
        <v>0</v>
      </c>
      <c r="AK74" s="186">
        <v>0</v>
      </c>
      <c r="AL74" s="186">
        <v>0</v>
      </c>
      <c r="AM74" s="186">
        <v>0</v>
      </c>
      <c r="AN74" s="186">
        <v>0</v>
      </c>
      <c r="AO74" s="186">
        <v>0</v>
      </c>
      <c r="AP74" s="186">
        <v>0</v>
      </c>
      <c r="AQ74" s="186">
        <v>0</v>
      </c>
      <c r="AR74" s="186">
        <v>0</v>
      </c>
      <c r="AS74" s="186">
        <v>0</v>
      </c>
      <c r="AT74" s="186">
        <v>0</v>
      </c>
      <c r="AU74" s="186">
        <v>0</v>
      </c>
      <c r="AV74" s="186">
        <f t="shared" si="38"/>
        <v>1.03</v>
      </c>
      <c r="AW74" s="185">
        <f t="shared" si="33"/>
        <v>1175962.2881</v>
      </c>
      <c r="AX74" s="185">
        <f t="shared" si="28"/>
        <v>1317077.7626720001</v>
      </c>
      <c r="AY74" s="158" t="s">
        <v>203</v>
      </c>
      <c r="AZ74" s="183"/>
      <c r="BA74" s="183"/>
      <c r="BB74" s="195"/>
      <c r="BC74" s="193" t="s">
        <v>425</v>
      </c>
      <c r="BD74" s="193" t="s">
        <v>425</v>
      </c>
      <c r="BE74" s="195"/>
      <c r="BF74" s="195"/>
      <c r="BG74" s="195"/>
      <c r="BH74" s="195"/>
      <c r="BI74" s="195"/>
      <c r="BJ74" s="87"/>
      <c r="BK74" s="32" t="s">
        <v>653</v>
      </c>
    </row>
    <row r="75" spans="1:63" s="164" customFormat="1" ht="12.95" customHeight="1" x14ac:dyDescent="0.25">
      <c r="A75" s="66" t="s">
        <v>405</v>
      </c>
      <c r="B75" s="72"/>
      <c r="C75" s="189" t="s">
        <v>477</v>
      </c>
      <c r="D75" s="72"/>
      <c r="E75" s="211"/>
      <c r="F75" s="68" t="s">
        <v>426</v>
      </c>
      <c r="G75" s="68" t="s">
        <v>407</v>
      </c>
      <c r="H75" s="12" t="s">
        <v>427</v>
      </c>
      <c r="I75" s="25" t="s">
        <v>143</v>
      </c>
      <c r="J75" s="1" t="s">
        <v>149</v>
      </c>
      <c r="K75" s="25" t="s">
        <v>196</v>
      </c>
      <c r="L75" s="24">
        <v>30</v>
      </c>
      <c r="M75" s="69" t="s">
        <v>197</v>
      </c>
      <c r="N75" s="70" t="s">
        <v>365</v>
      </c>
      <c r="O75" s="24" t="s">
        <v>126</v>
      </c>
      <c r="P75" s="25" t="s">
        <v>125</v>
      </c>
      <c r="Q75" s="24" t="s">
        <v>122</v>
      </c>
      <c r="R75" s="25" t="s">
        <v>200</v>
      </c>
      <c r="S75" s="25" t="s">
        <v>201</v>
      </c>
      <c r="T75" s="24"/>
      <c r="U75" s="24" t="s">
        <v>398</v>
      </c>
      <c r="V75" s="24" t="s">
        <v>146</v>
      </c>
      <c r="W75" s="9">
        <v>30</v>
      </c>
      <c r="X75" s="9">
        <v>60</v>
      </c>
      <c r="Y75" s="16">
        <v>10</v>
      </c>
      <c r="Z75" s="86" t="s">
        <v>409</v>
      </c>
      <c r="AA75" s="5" t="s">
        <v>138</v>
      </c>
      <c r="AB75" s="71">
        <v>0.1</v>
      </c>
      <c r="AC75" s="190">
        <v>560458.07999999996</v>
      </c>
      <c r="AD75" s="71">
        <f t="shared" si="34"/>
        <v>56045.807999999997</v>
      </c>
      <c r="AE75" s="71">
        <f t="shared" si="35"/>
        <v>62771.304960000001</v>
      </c>
      <c r="AF75" s="71">
        <v>0.1</v>
      </c>
      <c r="AG75" s="190">
        <v>560458.07999999996</v>
      </c>
      <c r="AH75" s="71">
        <f t="shared" si="36"/>
        <v>56045.807999999997</v>
      </c>
      <c r="AI75" s="71">
        <f t="shared" si="37"/>
        <v>62771.304960000001</v>
      </c>
      <c r="AJ75" s="19">
        <v>0</v>
      </c>
      <c r="AK75" s="19">
        <v>0</v>
      </c>
      <c r="AL75" s="19">
        <v>0</v>
      </c>
      <c r="AM75" s="19">
        <v>0</v>
      </c>
      <c r="AN75" s="19">
        <v>0</v>
      </c>
      <c r="AO75" s="19">
        <v>0</v>
      </c>
      <c r="AP75" s="19">
        <v>0</v>
      </c>
      <c r="AQ75" s="19">
        <v>0</v>
      </c>
      <c r="AR75" s="19">
        <v>0</v>
      </c>
      <c r="AS75" s="19">
        <v>0</v>
      </c>
      <c r="AT75" s="19">
        <v>0</v>
      </c>
      <c r="AU75" s="19">
        <v>0</v>
      </c>
      <c r="AV75" s="64">
        <f t="shared" si="38"/>
        <v>0.2</v>
      </c>
      <c r="AW75" s="41">
        <v>0</v>
      </c>
      <c r="AX75" s="41">
        <f t="shared" si="28"/>
        <v>0</v>
      </c>
      <c r="AY75" s="4" t="s">
        <v>203</v>
      </c>
      <c r="AZ75" s="25"/>
      <c r="BA75" s="25"/>
      <c r="BB75" s="44"/>
      <c r="BC75" s="12" t="s">
        <v>428</v>
      </c>
      <c r="BD75" s="12" t="s">
        <v>428</v>
      </c>
      <c r="BE75" s="44"/>
      <c r="BF75" s="44"/>
      <c r="BG75" s="44"/>
      <c r="BH75" s="44"/>
      <c r="BI75" s="44"/>
      <c r="BJ75" s="87"/>
      <c r="BK75" s="87"/>
    </row>
    <row r="76" spans="1:63" s="164" customFormat="1" ht="12.95" customHeight="1" x14ac:dyDescent="0.25">
      <c r="A76" s="66" t="s">
        <v>405</v>
      </c>
      <c r="B76" s="111"/>
      <c r="C76" s="191" t="s">
        <v>560</v>
      </c>
      <c r="D76" s="111"/>
      <c r="E76" s="211"/>
      <c r="F76" s="68" t="s">
        <v>426</v>
      </c>
      <c r="G76" s="68" t="s">
        <v>407</v>
      </c>
      <c r="H76" s="12" t="s">
        <v>427</v>
      </c>
      <c r="I76" s="25" t="s">
        <v>143</v>
      </c>
      <c r="J76" s="1" t="s">
        <v>149</v>
      </c>
      <c r="K76" s="25" t="s">
        <v>196</v>
      </c>
      <c r="L76" s="24">
        <v>30</v>
      </c>
      <c r="M76" s="69" t="s">
        <v>197</v>
      </c>
      <c r="N76" s="70" t="s">
        <v>365</v>
      </c>
      <c r="O76" s="1" t="s">
        <v>166</v>
      </c>
      <c r="P76" s="25" t="s">
        <v>125</v>
      </c>
      <c r="Q76" s="24" t="s">
        <v>122</v>
      </c>
      <c r="R76" s="25" t="s">
        <v>200</v>
      </c>
      <c r="S76" s="25" t="s">
        <v>201</v>
      </c>
      <c r="T76" s="24"/>
      <c r="U76" s="24" t="s">
        <v>398</v>
      </c>
      <c r="V76" s="24" t="s">
        <v>146</v>
      </c>
      <c r="W76" s="9">
        <v>30</v>
      </c>
      <c r="X76" s="9">
        <v>60</v>
      </c>
      <c r="Y76" s="16">
        <v>10</v>
      </c>
      <c r="Z76" s="86" t="s">
        <v>409</v>
      </c>
      <c r="AA76" s="5" t="s">
        <v>138</v>
      </c>
      <c r="AB76" s="102">
        <v>0.1</v>
      </c>
      <c r="AC76" s="192">
        <v>560458.07999999996</v>
      </c>
      <c r="AD76" s="103">
        <f t="shared" ref="AD76" si="59">AB76*AC76</f>
        <v>56045.807999999997</v>
      </c>
      <c r="AE76" s="103">
        <f t="shared" si="35"/>
        <v>62771.304960000001</v>
      </c>
      <c r="AF76" s="104">
        <v>0.1</v>
      </c>
      <c r="AG76" s="192">
        <v>560458.07999999996</v>
      </c>
      <c r="AH76" s="103">
        <f t="shared" ref="AH76" si="60">AF76*AG76</f>
        <v>56045.807999999997</v>
      </c>
      <c r="AI76" s="103">
        <f t="shared" si="37"/>
        <v>62771.304960000001</v>
      </c>
      <c r="AJ76" s="105">
        <v>0</v>
      </c>
      <c r="AK76" s="105">
        <v>0</v>
      </c>
      <c r="AL76" s="105">
        <v>0</v>
      </c>
      <c r="AM76" s="105">
        <v>0</v>
      </c>
      <c r="AN76" s="105">
        <v>0</v>
      </c>
      <c r="AO76" s="105">
        <v>0</v>
      </c>
      <c r="AP76" s="105">
        <v>0</v>
      </c>
      <c r="AQ76" s="105">
        <v>0</v>
      </c>
      <c r="AR76" s="105">
        <v>0</v>
      </c>
      <c r="AS76" s="105">
        <v>0</v>
      </c>
      <c r="AT76" s="105">
        <v>0</v>
      </c>
      <c r="AU76" s="105">
        <v>0</v>
      </c>
      <c r="AV76" s="106">
        <f t="shared" si="38"/>
        <v>0.2</v>
      </c>
      <c r="AW76" s="41">
        <v>0</v>
      </c>
      <c r="AX76" s="41">
        <f t="shared" si="28"/>
        <v>0</v>
      </c>
      <c r="AY76" s="107" t="s">
        <v>203</v>
      </c>
      <c r="AZ76" s="108"/>
      <c r="BA76" s="108"/>
      <c r="BB76" s="110"/>
      <c r="BC76" s="109" t="s">
        <v>428</v>
      </c>
      <c r="BD76" s="109" t="s">
        <v>428</v>
      </c>
      <c r="BE76" s="110"/>
      <c r="BF76" s="110"/>
      <c r="BG76" s="110"/>
      <c r="BH76" s="110"/>
      <c r="BI76" s="110"/>
      <c r="BJ76" s="87"/>
      <c r="BK76" s="27">
        <v>14</v>
      </c>
    </row>
    <row r="77" spans="1:63" s="187" customFormat="1" ht="12.95" customHeight="1" x14ac:dyDescent="0.25">
      <c r="A77" s="182" t="s">
        <v>405</v>
      </c>
      <c r="B77" s="158">
        <v>210000094</v>
      </c>
      <c r="C77" s="158" t="s">
        <v>668</v>
      </c>
      <c r="D77" s="158"/>
      <c r="E77" s="212"/>
      <c r="F77" s="193" t="s">
        <v>426</v>
      </c>
      <c r="G77" s="193" t="s">
        <v>407</v>
      </c>
      <c r="H77" s="193" t="s">
        <v>427</v>
      </c>
      <c r="I77" s="183" t="s">
        <v>143</v>
      </c>
      <c r="J77" s="152" t="s">
        <v>149</v>
      </c>
      <c r="K77" s="183" t="s">
        <v>196</v>
      </c>
      <c r="L77" s="182">
        <v>30</v>
      </c>
      <c r="M77" s="153" t="s">
        <v>197</v>
      </c>
      <c r="N77" s="194" t="s">
        <v>365</v>
      </c>
      <c r="O77" s="152" t="s">
        <v>166</v>
      </c>
      <c r="P77" s="183" t="s">
        <v>125</v>
      </c>
      <c r="Q77" s="182" t="s">
        <v>122</v>
      </c>
      <c r="R77" s="183" t="s">
        <v>200</v>
      </c>
      <c r="S77" s="183" t="s">
        <v>201</v>
      </c>
      <c r="T77" s="182"/>
      <c r="U77" s="182" t="s">
        <v>398</v>
      </c>
      <c r="V77" s="182" t="s">
        <v>146</v>
      </c>
      <c r="W77" s="193">
        <v>30</v>
      </c>
      <c r="X77" s="193">
        <v>60</v>
      </c>
      <c r="Y77" s="156">
        <v>10</v>
      </c>
      <c r="Z77" s="196" t="s">
        <v>409</v>
      </c>
      <c r="AA77" s="181" t="s">
        <v>138</v>
      </c>
      <c r="AB77" s="185">
        <v>0</v>
      </c>
      <c r="AC77" s="197">
        <v>560458.07999999996</v>
      </c>
      <c r="AD77" s="185">
        <v>0</v>
      </c>
      <c r="AE77" s="185">
        <v>0</v>
      </c>
      <c r="AF77" s="185">
        <v>0.1</v>
      </c>
      <c r="AG77" s="185">
        <v>521533.29</v>
      </c>
      <c r="AH77" s="185">
        <v>52153.328999999998</v>
      </c>
      <c r="AI77" s="185">
        <v>58411.728480000005</v>
      </c>
      <c r="AJ77" s="186">
        <v>0</v>
      </c>
      <c r="AK77" s="186">
        <v>0</v>
      </c>
      <c r="AL77" s="186">
        <v>0</v>
      </c>
      <c r="AM77" s="186">
        <v>0</v>
      </c>
      <c r="AN77" s="186">
        <v>0</v>
      </c>
      <c r="AO77" s="186">
        <v>0</v>
      </c>
      <c r="AP77" s="186">
        <v>0</v>
      </c>
      <c r="AQ77" s="186">
        <v>0</v>
      </c>
      <c r="AR77" s="186">
        <v>0</v>
      </c>
      <c r="AS77" s="186">
        <v>0</v>
      </c>
      <c r="AT77" s="186">
        <v>0</v>
      </c>
      <c r="AU77" s="186">
        <v>0</v>
      </c>
      <c r="AV77" s="186">
        <f t="shared" si="38"/>
        <v>0.1</v>
      </c>
      <c r="AW77" s="185">
        <f t="shared" si="33"/>
        <v>52153.328999999998</v>
      </c>
      <c r="AX77" s="185">
        <f t="shared" si="28"/>
        <v>58411.728480000005</v>
      </c>
      <c r="AY77" s="158" t="s">
        <v>203</v>
      </c>
      <c r="AZ77" s="183"/>
      <c r="BA77" s="183"/>
      <c r="BB77" s="195"/>
      <c r="BC77" s="193" t="s">
        <v>428</v>
      </c>
      <c r="BD77" s="193" t="s">
        <v>428</v>
      </c>
      <c r="BE77" s="195"/>
      <c r="BF77" s="195"/>
      <c r="BG77" s="195"/>
      <c r="BH77" s="195"/>
      <c r="BI77" s="195"/>
      <c r="BJ77" s="87"/>
      <c r="BK77" s="32" t="s">
        <v>653</v>
      </c>
    </row>
    <row r="78" spans="1:63" s="164" customFormat="1" ht="12.95" customHeight="1" x14ac:dyDescent="0.25">
      <c r="A78" s="66" t="s">
        <v>405</v>
      </c>
      <c r="B78" s="72"/>
      <c r="C78" s="189" t="s">
        <v>478</v>
      </c>
      <c r="D78" s="72"/>
      <c r="E78" s="211"/>
      <c r="F78" s="68" t="s">
        <v>411</v>
      </c>
      <c r="G78" s="68" t="s">
        <v>407</v>
      </c>
      <c r="H78" s="12" t="s">
        <v>412</v>
      </c>
      <c r="I78" s="25" t="s">
        <v>143</v>
      </c>
      <c r="J78" s="1" t="s">
        <v>149</v>
      </c>
      <c r="K78" s="25" t="s">
        <v>196</v>
      </c>
      <c r="L78" s="24">
        <v>30</v>
      </c>
      <c r="M78" s="69" t="s">
        <v>197</v>
      </c>
      <c r="N78" s="70" t="s">
        <v>365</v>
      </c>
      <c r="O78" s="24" t="s">
        <v>126</v>
      </c>
      <c r="P78" s="25" t="s">
        <v>125</v>
      </c>
      <c r="Q78" s="24" t="s">
        <v>122</v>
      </c>
      <c r="R78" s="25" t="s">
        <v>200</v>
      </c>
      <c r="S78" s="25" t="s">
        <v>201</v>
      </c>
      <c r="T78" s="24"/>
      <c r="U78" s="24" t="s">
        <v>398</v>
      </c>
      <c r="V78" s="24" t="s">
        <v>146</v>
      </c>
      <c r="W78" s="9">
        <v>30</v>
      </c>
      <c r="X78" s="9">
        <v>60</v>
      </c>
      <c r="Y78" s="16">
        <v>10</v>
      </c>
      <c r="Z78" s="86" t="s">
        <v>409</v>
      </c>
      <c r="AA78" s="5" t="s">
        <v>138</v>
      </c>
      <c r="AB78" s="71">
        <v>0.3</v>
      </c>
      <c r="AC78" s="190">
        <v>5269884.4400000004</v>
      </c>
      <c r="AD78" s="71">
        <f t="shared" si="34"/>
        <v>1580965.3320000002</v>
      </c>
      <c r="AE78" s="71">
        <f t="shared" si="35"/>
        <v>1770681.1718400004</v>
      </c>
      <c r="AF78" s="71">
        <v>0.3</v>
      </c>
      <c r="AG78" s="190">
        <v>5269884.4400000004</v>
      </c>
      <c r="AH78" s="71">
        <f t="shared" si="36"/>
        <v>1580965.3320000002</v>
      </c>
      <c r="AI78" s="71">
        <f t="shared" si="37"/>
        <v>1770681.1718400004</v>
      </c>
      <c r="AJ78" s="19">
        <v>0</v>
      </c>
      <c r="AK78" s="19">
        <v>0</v>
      </c>
      <c r="AL78" s="19">
        <v>0</v>
      </c>
      <c r="AM78" s="19">
        <v>0</v>
      </c>
      <c r="AN78" s="19">
        <v>0</v>
      </c>
      <c r="AO78" s="19">
        <v>0</v>
      </c>
      <c r="AP78" s="19">
        <v>0</v>
      </c>
      <c r="AQ78" s="19">
        <v>0</v>
      </c>
      <c r="AR78" s="19">
        <v>0</v>
      </c>
      <c r="AS78" s="19">
        <v>0</v>
      </c>
      <c r="AT78" s="19">
        <v>0</v>
      </c>
      <c r="AU78" s="19">
        <v>0</v>
      </c>
      <c r="AV78" s="64">
        <f t="shared" si="38"/>
        <v>0.6</v>
      </c>
      <c r="AW78" s="41">
        <v>0</v>
      </c>
      <c r="AX78" s="41">
        <f t="shared" si="28"/>
        <v>0</v>
      </c>
      <c r="AY78" s="4" t="s">
        <v>203</v>
      </c>
      <c r="AZ78" s="25"/>
      <c r="BA78" s="25"/>
      <c r="BB78" s="44"/>
      <c r="BC78" s="12" t="s">
        <v>429</v>
      </c>
      <c r="BD78" s="12" t="s">
        <v>429</v>
      </c>
      <c r="BE78" s="44"/>
      <c r="BF78" s="44"/>
      <c r="BG78" s="44"/>
      <c r="BH78" s="44"/>
      <c r="BI78" s="44"/>
      <c r="BJ78" s="87"/>
      <c r="BK78" s="87"/>
    </row>
    <row r="79" spans="1:63" s="164" customFormat="1" ht="12.95" customHeight="1" x14ac:dyDescent="0.25">
      <c r="A79" s="66" t="s">
        <v>405</v>
      </c>
      <c r="B79" s="111"/>
      <c r="C79" s="191" t="s">
        <v>561</v>
      </c>
      <c r="D79" s="111"/>
      <c r="E79" s="211"/>
      <c r="F79" s="68" t="s">
        <v>411</v>
      </c>
      <c r="G79" s="68" t="s">
        <v>407</v>
      </c>
      <c r="H79" s="12" t="s">
        <v>412</v>
      </c>
      <c r="I79" s="25" t="s">
        <v>143</v>
      </c>
      <c r="J79" s="1" t="s">
        <v>149</v>
      </c>
      <c r="K79" s="25" t="s">
        <v>196</v>
      </c>
      <c r="L79" s="24">
        <v>30</v>
      </c>
      <c r="M79" s="69" t="s">
        <v>197</v>
      </c>
      <c r="N79" s="70" t="s">
        <v>365</v>
      </c>
      <c r="O79" s="1" t="s">
        <v>166</v>
      </c>
      <c r="P79" s="25" t="s">
        <v>125</v>
      </c>
      <c r="Q79" s="24" t="s">
        <v>122</v>
      </c>
      <c r="R79" s="25" t="s">
        <v>200</v>
      </c>
      <c r="S79" s="25" t="s">
        <v>201</v>
      </c>
      <c r="T79" s="24"/>
      <c r="U79" s="24" t="s">
        <v>398</v>
      </c>
      <c r="V79" s="24" t="s">
        <v>146</v>
      </c>
      <c r="W79" s="9">
        <v>30</v>
      </c>
      <c r="X79" s="9">
        <v>60</v>
      </c>
      <c r="Y79" s="16">
        <v>10</v>
      </c>
      <c r="Z79" s="86" t="s">
        <v>409</v>
      </c>
      <c r="AA79" s="5" t="s">
        <v>138</v>
      </c>
      <c r="AB79" s="102">
        <v>0.3</v>
      </c>
      <c r="AC79" s="192">
        <v>5269884.4400000004</v>
      </c>
      <c r="AD79" s="103">
        <f t="shared" ref="AD79" si="61">AB79*AC79</f>
        <v>1580965.3320000002</v>
      </c>
      <c r="AE79" s="103">
        <f t="shared" si="35"/>
        <v>1770681.1718400004</v>
      </c>
      <c r="AF79" s="104">
        <v>0.3</v>
      </c>
      <c r="AG79" s="192">
        <v>5269884.4400000004</v>
      </c>
      <c r="AH79" s="103">
        <f t="shared" ref="AH79" si="62">AF79*AG79</f>
        <v>1580965.3320000002</v>
      </c>
      <c r="AI79" s="103">
        <f t="shared" si="37"/>
        <v>1770681.1718400004</v>
      </c>
      <c r="AJ79" s="105">
        <v>0</v>
      </c>
      <c r="AK79" s="105">
        <v>0</v>
      </c>
      <c r="AL79" s="105">
        <v>0</v>
      </c>
      <c r="AM79" s="105">
        <v>0</v>
      </c>
      <c r="AN79" s="105">
        <v>0</v>
      </c>
      <c r="AO79" s="105">
        <v>0</v>
      </c>
      <c r="AP79" s="105">
        <v>0</v>
      </c>
      <c r="AQ79" s="105">
        <v>0</v>
      </c>
      <c r="AR79" s="105">
        <v>0</v>
      </c>
      <c r="AS79" s="105">
        <v>0</v>
      </c>
      <c r="AT79" s="105">
        <v>0</v>
      </c>
      <c r="AU79" s="105">
        <v>0</v>
      </c>
      <c r="AV79" s="106">
        <f t="shared" si="38"/>
        <v>0.6</v>
      </c>
      <c r="AW79" s="41">
        <v>0</v>
      </c>
      <c r="AX79" s="41">
        <f t="shared" si="28"/>
        <v>0</v>
      </c>
      <c r="AY79" s="107" t="s">
        <v>203</v>
      </c>
      <c r="AZ79" s="108"/>
      <c r="BA79" s="108"/>
      <c r="BB79" s="110"/>
      <c r="BC79" s="109" t="s">
        <v>429</v>
      </c>
      <c r="BD79" s="109" t="s">
        <v>429</v>
      </c>
      <c r="BE79" s="110"/>
      <c r="BF79" s="110"/>
      <c r="BG79" s="110"/>
      <c r="BH79" s="110"/>
      <c r="BI79" s="110"/>
      <c r="BJ79" s="87"/>
      <c r="BK79" s="27">
        <v>14</v>
      </c>
    </row>
    <row r="80" spans="1:63" s="187" customFormat="1" ht="12.95" customHeight="1" x14ac:dyDescent="0.25">
      <c r="A80" s="182" t="s">
        <v>405</v>
      </c>
      <c r="B80" s="158">
        <v>210001340</v>
      </c>
      <c r="C80" s="158" t="s">
        <v>669</v>
      </c>
      <c r="D80" s="158"/>
      <c r="E80" s="212"/>
      <c r="F80" s="193" t="s">
        <v>411</v>
      </c>
      <c r="G80" s="193" t="s">
        <v>407</v>
      </c>
      <c r="H80" s="193" t="s">
        <v>412</v>
      </c>
      <c r="I80" s="183" t="s">
        <v>143</v>
      </c>
      <c r="J80" s="152" t="s">
        <v>149</v>
      </c>
      <c r="K80" s="183" t="s">
        <v>196</v>
      </c>
      <c r="L80" s="182">
        <v>30</v>
      </c>
      <c r="M80" s="153" t="s">
        <v>197</v>
      </c>
      <c r="N80" s="194" t="s">
        <v>365</v>
      </c>
      <c r="O80" s="152" t="s">
        <v>166</v>
      </c>
      <c r="P80" s="183" t="s">
        <v>125</v>
      </c>
      <c r="Q80" s="182" t="s">
        <v>122</v>
      </c>
      <c r="R80" s="183" t="s">
        <v>200</v>
      </c>
      <c r="S80" s="183" t="s">
        <v>201</v>
      </c>
      <c r="T80" s="182"/>
      <c r="U80" s="182" t="s">
        <v>398</v>
      </c>
      <c r="V80" s="182" t="s">
        <v>146</v>
      </c>
      <c r="W80" s="193">
        <v>30</v>
      </c>
      <c r="X80" s="193">
        <v>60</v>
      </c>
      <c r="Y80" s="156">
        <v>10</v>
      </c>
      <c r="Z80" s="196" t="s">
        <v>409</v>
      </c>
      <c r="AA80" s="181" t="s">
        <v>138</v>
      </c>
      <c r="AB80" s="185">
        <v>0.2</v>
      </c>
      <c r="AC80" s="197">
        <v>5217185.5999999996</v>
      </c>
      <c r="AD80" s="185">
        <v>1043437.12</v>
      </c>
      <c r="AE80" s="185">
        <v>1168649.5744</v>
      </c>
      <c r="AF80" s="185">
        <v>0.3</v>
      </c>
      <c r="AG80" s="185">
        <v>4562126.05</v>
      </c>
      <c r="AH80" s="185">
        <v>1368637.8149999999</v>
      </c>
      <c r="AI80" s="185">
        <v>1532874.3528</v>
      </c>
      <c r="AJ80" s="186">
        <v>0</v>
      </c>
      <c r="AK80" s="186">
        <v>0</v>
      </c>
      <c r="AL80" s="186">
        <v>0</v>
      </c>
      <c r="AM80" s="186">
        <v>0</v>
      </c>
      <c r="AN80" s="186">
        <v>0</v>
      </c>
      <c r="AO80" s="186">
        <v>0</v>
      </c>
      <c r="AP80" s="186">
        <v>0</v>
      </c>
      <c r="AQ80" s="186">
        <v>0</v>
      </c>
      <c r="AR80" s="186">
        <v>0</v>
      </c>
      <c r="AS80" s="186">
        <v>0</v>
      </c>
      <c r="AT80" s="186">
        <v>0</v>
      </c>
      <c r="AU80" s="186">
        <v>0</v>
      </c>
      <c r="AV80" s="186">
        <f t="shared" si="38"/>
        <v>0.5</v>
      </c>
      <c r="AW80" s="185">
        <f t="shared" si="33"/>
        <v>2412074.9350000001</v>
      </c>
      <c r="AX80" s="185">
        <f t="shared" si="28"/>
        <v>2701523.9272000003</v>
      </c>
      <c r="AY80" s="158" t="s">
        <v>203</v>
      </c>
      <c r="AZ80" s="183"/>
      <c r="BA80" s="183"/>
      <c r="BB80" s="195"/>
      <c r="BC80" s="193" t="s">
        <v>429</v>
      </c>
      <c r="BD80" s="193" t="s">
        <v>429</v>
      </c>
      <c r="BE80" s="195"/>
      <c r="BF80" s="195"/>
      <c r="BG80" s="195"/>
      <c r="BH80" s="195"/>
      <c r="BI80" s="195"/>
      <c r="BJ80" s="87"/>
      <c r="BK80" s="32" t="s">
        <v>653</v>
      </c>
    </row>
    <row r="81" spans="1:63" s="164" customFormat="1" ht="12.95" customHeight="1" x14ac:dyDescent="0.25">
      <c r="A81" s="66" t="s">
        <v>405</v>
      </c>
      <c r="B81" s="72"/>
      <c r="C81" s="189" t="s">
        <v>479</v>
      </c>
      <c r="D81" s="72"/>
      <c r="E81" s="211"/>
      <c r="F81" s="68" t="s">
        <v>411</v>
      </c>
      <c r="G81" s="68" t="s">
        <v>407</v>
      </c>
      <c r="H81" s="12" t="s">
        <v>412</v>
      </c>
      <c r="I81" s="25" t="s">
        <v>143</v>
      </c>
      <c r="J81" s="1" t="s">
        <v>149</v>
      </c>
      <c r="K81" s="25" t="s">
        <v>196</v>
      </c>
      <c r="L81" s="24">
        <v>30</v>
      </c>
      <c r="M81" s="69" t="s">
        <v>197</v>
      </c>
      <c r="N81" s="70" t="s">
        <v>365</v>
      </c>
      <c r="O81" s="24" t="s">
        <v>126</v>
      </c>
      <c r="P81" s="25" t="s">
        <v>125</v>
      </c>
      <c r="Q81" s="24" t="s">
        <v>122</v>
      </c>
      <c r="R81" s="25" t="s">
        <v>200</v>
      </c>
      <c r="S81" s="25" t="s">
        <v>201</v>
      </c>
      <c r="T81" s="24"/>
      <c r="U81" s="24" t="s">
        <v>398</v>
      </c>
      <c r="V81" s="24" t="s">
        <v>146</v>
      </c>
      <c r="W81" s="9">
        <v>30</v>
      </c>
      <c r="X81" s="9">
        <v>60</v>
      </c>
      <c r="Y81" s="16">
        <v>10</v>
      </c>
      <c r="Z81" s="86" t="s">
        <v>413</v>
      </c>
      <c r="AA81" s="5" t="s">
        <v>138</v>
      </c>
      <c r="AB81" s="71">
        <v>200.1</v>
      </c>
      <c r="AC81" s="190">
        <v>1701.76</v>
      </c>
      <c r="AD81" s="71">
        <f t="shared" si="34"/>
        <v>340522.17599999998</v>
      </c>
      <c r="AE81" s="71">
        <f t="shared" si="35"/>
        <v>381384.83712000004</v>
      </c>
      <c r="AF81" s="71">
        <v>200.1</v>
      </c>
      <c r="AG81" s="190">
        <v>1701.76</v>
      </c>
      <c r="AH81" s="71">
        <f t="shared" si="36"/>
        <v>340522.17599999998</v>
      </c>
      <c r="AI81" s="71">
        <f t="shared" si="37"/>
        <v>381384.83712000004</v>
      </c>
      <c r="AJ81" s="19">
        <v>0</v>
      </c>
      <c r="AK81" s="19">
        <v>0</v>
      </c>
      <c r="AL81" s="19">
        <v>0</v>
      </c>
      <c r="AM81" s="19">
        <v>0</v>
      </c>
      <c r="AN81" s="19">
        <v>0</v>
      </c>
      <c r="AO81" s="19">
        <v>0</v>
      </c>
      <c r="AP81" s="19">
        <v>0</v>
      </c>
      <c r="AQ81" s="19">
        <v>0</v>
      </c>
      <c r="AR81" s="19">
        <v>0</v>
      </c>
      <c r="AS81" s="19">
        <v>0</v>
      </c>
      <c r="AT81" s="19">
        <v>0</v>
      </c>
      <c r="AU81" s="19">
        <v>0</v>
      </c>
      <c r="AV81" s="64">
        <f t="shared" si="38"/>
        <v>400.2</v>
      </c>
      <c r="AW81" s="41">
        <v>0</v>
      </c>
      <c r="AX81" s="41">
        <f t="shared" si="28"/>
        <v>0</v>
      </c>
      <c r="AY81" s="4" t="s">
        <v>203</v>
      </c>
      <c r="AZ81" s="25"/>
      <c r="BA81" s="25"/>
      <c r="BB81" s="44"/>
      <c r="BC81" s="12" t="s">
        <v>430</v>
      </c>
      <c r="BD81" s="12" t="s">
        <v>430</v>
      </c>
      <c r="BE81" s="44"/>
      <c r="BF81" s="44"/>
      <c r="BG81" s="44"/>
      <c r="BH81" s="44"/>
      <c r="BI81" s="44"/>
      <c r="BJ81" s="87"/>
      <c r="BK81" s="87"/>
    </row>
    <row r="82" spans="1:63" s="164" customFormat="1" ht="12.95" customHeight="1" x14ac:dyDescent="0.25">
      <c r="A82" s="66" t="s">
        <v>405</v>
      </c>
      <c r="B82" s="111"/>
      <c r="C82" s="191" t="s">
        <v>562</v>
      </c>
      <c r="D82" s="111"/>
      <c r="E82" s="211"/>
      <c r="F82" s="68" t="s">
        <v>411</v>
      </c>
      <c r="G82" s="68" t="s">
        <v>407</v>
      </c>
      <c r="H82" s="12" t="s">
        <v>412</v>
      </c>
      <c r="I82" s="25" t="s">
        <v>143</v>
      </c>
      <c r="J82" s="1" t="s">
        <v>149</v>
      </c>
      <c r="K82" s="25" t="s">
        <v>196</v>
      </c>
      <c r="L82" s="24">
        <v>30</v>
      </c>
      <c r="M82" s="69" t="s">
        <v>197</v>
      </c>
      <c r="N82" s="70" t="s">
        <v>365</v>
      </c>
      <c r="O82" s="1" t="s">
        <v>166</v>
      </c>
      <c r="P82" s="25" t="s">
        <v>125</v>
      </c>
      <c r="Q82" s="24" t="s">
        <v>122</v>
      </c>
      <c r="R82" s="25" t="s">
        <v>200</v>
      </c>
      <c r="S82" s="25" t="s">
        <v>201</v>
      </c>
      <c r="T82" s="24"/>
      <c r="U82" s="24" t="s">
        <v>398</v>
      </c>
      <c r="V82" s="24" t="s">
        <v>146</v>
      </c>
      <c r="W82" s="9">
        <v>30</v>
      </c>
      <c r="X82" s="9">
        <v>60</v>
      </c>
      <c r="Y82" s="16">
        <v>10</v>
      </c>
      <c r="Z82" s="86" t="s">
        <v>413</v>
      </c>
      <c r="AA82" s="5" t="s">
        <v>138</v>
      </c>
      <c r="AB82" s="102">
        <v>200.1</v>
      </c>
      <c r="AC82" s="192">
        <v>1701.76</v>
      </c>
      <c r="AD82" s="103">
        <f t="shared" ref="AD82" si="63">AB82*AC82</f>
        <v>340522.17599999998</v>
      </c>
      <c r="AE82" s="103">
        <f t="shared" si="35"/>
        <v>381384.83712000004</v>
      </c>
      <c r="AF82" s="104">
        <v>200.1</v>
      </c>
      <c r="AG82" s="192">
        <v>1701.76</v>
      </c>
      <c r="AH82" s="103">
        <f t="shared" ref="AH82" si="64">AF82*AG82</f>
        <v>340522.17599999998</v>
      </c>
      <c r="AI82" s="103">
        <f t="shared" si="37"/>
        <v>381384.83712000004</v>
      </c>
      <c r="AJ82" s="105">
        <v>0</v>
      </c>
      <c r="AK82" s="105">
        <v>0</v>
      </c>
      <c r="AL82" s="105">
        <v>0</v>
      </c>
      <c r="AM82" s="105">
        <v>0</v>
      </c>
      <c r="AN82" s="105">
        <v>0</v>
      </c>
      <c r="AO82" s="105">
        <v>0</v>
      </c>
      <c r="AP82" s="105">
        <v>0</v>
      </c>
      <c r="AQ82" s="105">
        <v>0</v>
      </c>
      <c r="AR82" s="105">
        <v>0</v>
      </c>
      <c r="AS82" s="105">
        <v>0</v>
      </c>
      <c r="AT82" s="105">
        <v>0</v>
      </c>
      <c r="AU82" s="105">
        <v>0</v>
      </c>
      <c r="AV82" s="106">
        <f t="shared" si="38"/>
        <v>400.2</v>
      </c>
      <c r="AW82" s="41">
        <v>0</v>
      </c>
      <c r="AX82" s="41">
        <f t="shared" si="28"/>
        <v>0</v>
      </c>
      <c r="AY82" s="107" t="s">
        <v>203</v>
      </c>
      <c r="AZ82" s="108"/>
      <c r="BA82" s="108"/>
      <c r="BB82" s="110"/>
      <c r="BC82" s="109" t="s">
        <v>430</v>
      </c>
      <c r="BD82" s="109" t="s">
        <v>430</v>
      </c>
      <c r="BE82" s="110"/>
      <c r="BF82" s="110"/>
      <c r="BG82" s="110"/>
      <c r="BH82" s="110"/>
      <c r="BI82" s="110"/>
      <c r="BJ82" s="87"/>
      <c r="BK82" s="27">
        <v>14</v>
      </c>
    </row>
    <row r="83" spans="1:63" s="187" customFormat="1" ht="12.95" customHeight="1" x14ac:dyDescent="0.25">
      <c r="A83" s="182" t="s">
        <v>405</v>
      </c>
      <c r="B83" s="158">
        <v>210014110</v>
      </c>
      <c r="C83" s="158" t="s">
        <v>670</v>
      </c>
      <c r="D83" s="158"/>
      <c r="E83" s="212"/>
      <c r="F83" s="193" t="s">
        <v>411</v>
      </c>
      <c r="G83" s="193" t="s">
        <v>407</v>
      </c>
      <c r="H83" s="193" t="s">
        <v>412</v>
      </c>
      <c r="I83" s="183" t="s">
        <v>143</v>
      </c>
      <c r="J83" s="152" t="s">
        <v>149</v>
      </c>
      <c r="K83" s="183" t="s">
        <v>196</v>
      </c>
      <c r="L83" s="182">
        <v>30</v>
      </c>
      <c r="M83" s="153" t="s">
        <v>197</v>
      </c>
      <c r="N83" s="194" t="s">
        <v>365</v>
      </c>
      <c r="O83" s="152" t="s">
        <v>166</v>
      </c>
      <c r="P83" s="183" t="s">
        <v>125</v>
      </c>
      <c r="Q83" s="182" t="s">
        <v>122</v>
      </c>
      <c r="R83" s="183" t="s">
        <v>200</v>
      </c>
      <c r="S83" s="183" t="s">
        <v>201</v>
      </c>
      <c r="T83" s="182"/>
      <c r="U83" s="182" t="s">
        <v>398</v>
      </c>
      <c r="V83" s="182" t="s">
        <v>146</v>
      </c>
      <c r="W83" s="193">
        <v>30</v>
      </c>
      <c r="X83" s="193">
        <v>60</v>
      </c>
      <c r="Y83" s="156">
        <v>10</v>
      </c>
      <c r="Z83" s="196" t="s">
        <v>413</v>
      </c>
      <c r="AA83" s="181" t="s">
        <v>138</v>
      </c>
      <c r="AB83" s="185">
        <v>161.1</v>
      </c>
      <c r="AC83" s="197">
        <v>1684.74</v>
      </c>
      <c r="AD83" s="185">
        <v>271411.614</v>
      </c>
      <c r="AE83" s="185">
        <v>303981.00768000004</v>
      </c>
      <c r="AF83" s="185">
        <v>200.1</v>
      </c>
      <c r="AG83" s="185">
        <v>1645.61</v>
      </c>
      <c r="AH83" s="185">
        <v>329286.56099999999</v>
      </c>
      <c r="AI83" s="185">
        <v>368800.94832000002</v>
      </c>
      <c r="AJ83" s="186">
        <v>0</v>
      </c>
      <c r="AK83" s="186">
        <v>0</v>
      </c>
      <c r="AL83" s="186">
        <v>0</v>
      </c>
      <c r="AM83" s="186">
        <v>0</v>
      </c>
      <c r="AN83" s="186">
        <v>0</v>
      </c>
      <c r="AO83" s="186">
        <v>0</v>
      </c>
      <c r="AP83" s="186">
        <v>0</v>
      </c>
      <c r="AQ83" s="186">
        <v>0</v>
      </c>
      <c r="AR83" s="186">
        <v>0</v>
      </c>
      <c r="AS83" s="186">
        <v>0</v>
      </c>
      <c r="AT83" s="186">
        <v>0</v>
      </c>
      <c r="AU83" s="186">
        <v>0</v>
      </c>
      <c r="AV83" s="186">
        <f t="shared" si="38"/>
        <v>361.2</v>
      </c>
      <c r="AW83" s="185">
        <f t="shared" si="33"/>
        <v>600698.17500000005</v>
      </c>
      <c r="AX83" s="185">
        <f t="shared" si="28"/>
        <v>672781.95600000012</v>
      </c>
      <c r="AY83" s="158" t="s">
        <v>203</v>
      </c>
      <c r="AZ83" s="183"/>
      <c r="BA83" s="183"/>
      <c r="BB83" s="195"/>
      <c r="BC83" s="193" t="s">
        <v>430</v>
      </c>
      <c r="BD83" s="193" t="s">
        <v>430</v>
      </c>
      <c r="BE83" s="195"/>
      <c r="BF83" s="195"/>
      <c r="BG83" s="195"/>
      <c r="BH83" s="195"/>
      <c r="BI83" s="195"/>
      <c r="BJ83" s="87"/>
      <c r="BK83" s="32" t="s">
        <v>653</v>
      </c>
    </row>
    <row r="84" spans="1:63" s="164" customFormat="1" ht="12.95" customHeight="1" x14ac:dyDescent="0.25">
      <c r="A84" s="66" t="s">
        <v>405</v>
      </c>
      <c r="B84" s="72"/>
      <c r="C84" s="189" t="s">
        <v>480</v>
      </c>
      <c r="D84" s="72"/>
      <c r="E84" s="211"/>
      <c r="F84" s="68" t="s">
        <v>406</v>
      </c>
      <c r="G84" s="68" t="s">
        <v>407</v>
      </c>
      <c r="H84" s="12" t="s">
        <v>408</v>
      </c>
      <c r="I84" s="25" t="s">
        <v>143</v>
      </c>
      <c r="J84" s="1" t="s">
        <v>149</v>
      </c>
      <c r="K84" s="25" t="s">
        <v>196</v>
      </c>
      <c r="L84" s="24">
        <v>30</v>
      </c>
      <c r="M84" s="69" t="s">
        <v>197</v>
      </c>
      <c r="N84" s="70" t="s">
        <v>365</v>
      </c>
      <c r="O84" s="24" t="s">
        <v>126</v>
      </c>
      <c r="P84" s="25" t="s">
        <v>125</v>
      </c>
      <c r="Q84" s="24" t="s">
        <v>122</v>
      </c>
      <c r="R84" s="25" t="s">
        <v>200</v>
      </c>
      <c r="S84" s="25" t="s">
        <v>201</v>
      </c>
      <c r="T84" s="24"/>
      <c r="U84" s="24" t="s">
        <v>398</v>
      </c>
      <c r="V84" s="24" t="s">
        <v>146</v>
      </c>
      <c r="W84" s="9">
        <v>30</v>
      </c>
      <c r="X84" s="9">
        <v>60</v>
      </c>
      <c r="Y84" s="16">
        <v>10</v>
      </c>
      <c r="Z84" s="86" t="s">
        <v>409</v>
      </c>
      <c r="AA84" s="5" t="s">
        <v>138</v>
      </c>
      <c r="AB84" s="71">
        <v>0.9</v>
      </c>
      <c r="AC84" s="190">
        <v>49120.34</v>
      </c>
      <c r="AD84" s="71">
        <f t="shared" si="34"/>
        <v>44208.305999999997</v>
      </c>
      <c r="AE84" s="71">
        <f t="shared" si="35"/>
        <v>49513.30272</v>
      </c>
      <c r="AF84" s="71">
        <v>0.9</v>
      </c>
      <c r="AG84" s="190">
        <v>49120.34</v>
      </c>
      <c r="AH84" s="71">
        <f t="shared" si="36"/>
        <v>44208.305999999997</v>
      </c>
      <c r="AI84" s="71">
        <f t="shared" si="37"/>
        <v>49513.30272</v>
      </c>
      <c r="AJ84" s="19">
        <v>0</v>
      </c>
      <c r="AK84" s="19">
        <v>0</v>
      </c>
      <c r="AL84" s="19">
        <v>0</v>
      </c>
      <c r="AM84" s="19">
        <v>0</v>
      </c>
      <c r="AN84" s="19">
        <v>0</v>
      </c>
      <c r="AO84" s="19">
        <v>0</v>
      </c>
      <c r="AP84" s="19">
        <v>0</v>
      </c>
      <c r="AQ84" s="19">
        <v>0</v>
      </c>
      <c r="AR84" s="19">
        <v>0</v>
      </c>
      <c r="AS84" s="19">
        <v>0</v>
      </c>
      <c r="AT84" s="19">
        <v>0</v>
      </c>
      <c r="AU84" s="19">
        <v>0</v>
      </c>
      <c r="AV84" s="64">
        <f t="shared" si="38"/>
        <v>1.8</v>
      </c>
      <c r="AW84" s="41">
        <v>0</v>
      </c>
      <c r="AX84" s="41">
        <f t="shared" si="28"/>
        <v>0</v>
      </c>
      <c r="AY84" s="4" t="s">
        <v>203</v>
      </c>
      <c r="AZ84" s="25"/>
      <c r="BA84" s="25"/>
      <c r="BB84" s="44"/>
      <c r="BC84" s="12" t="s">
        <v>431</v>
      </c>
      <c r="BD84" s="12" t="s">
        <v>431</v>
      </c>
      <c r="BE84" s="44"/>
      <c r="BF84" s="44"/>
      <c r="BG84" s="44"/>
      <c r="BH84" s="44"/>
      <c r="BI84" s="44"/>
      <c r="BJ84" s="87"/>
      <c r="BK84" s="87"/>
    </row>
    <row r="85" spans="1:63" s="164" customFormat="1" ht="12.95" customHeight="1" x14ac:dyDescent="0.25">
      <c r="A85" s="66" t="s">
        <v>405</v>
      </c>
      <c r="B85" s="111"/>
      <c r="C85" s="191" t="s">
        <v>563</v>
      </c>
      <c r="D85" s="111"/>
      <c r="E85" s="211"/>
      <c r="F85" s="68" t="s">
        <v>406</v>
      </c>
      <c r="G85" s="68" t="s">
        <v>407</v>
      </c>
      <c r="H85" s="12" t="s">
        <v>408</v>
      </c>
      <c r="I85" s="25" t="s">
        <v>143</v>
      </c>
      <c r="J85" s="1" t="s">
        <v>149</v>
      </c>
      <c r="K85" s="25" t="s">
        <v>196</v>
      </c>
      <c r="L85" s="24">
        <v>30</v>
      </c>
      <c r="M85" s="69" t="s">
        <v>197</v>
      </c>
      <c r="N85" s="70" t="s">
        <v>365</v>
      </c>
      <c r="O85" s="1" t="s">
        <v>166</v>
      </c>
      <c r="P85" s="25" t="s">
        <v>125</v>
      </c>
      <c r="Q85" s="24" t="s">
        <v>122</v>
      </c>
      <c r="R85" s="25" t="s">
        <v>200</v>
      </c>
      <c r="S85" s="25" t="s">
        <v>201</v>
      </c>
      <c r="T85" s="24"/>
      <c r="U85" s="24" t="s">
        <v>398</v>
      </c>
      <c r="V85" s="24" t="s">
        <v>146</v>
      </c>
      <c r="W85" s="9">
        <v>30</v>
      </c>
      <c r="X85" s="9">
        <v>60</v>
      </c>
      <c r="Y85" s="16">
        <v>10</v>
      </c>
      <c r="Z85" s="86" t="s">
        <v>409</v>
      </c>
      <c r="AA85" s="5" t="s">
        <v>138</v>
      </c>
      <c r="AB85" s="102">
        <v>0.9</v>
      </c>
      <c r="AC85" s="192">
        <v>49120.34</v>
      </c>
      <c r="AD85" s="103">
        <f t="shared" ref="AD85" si="65">AB85*AC85</f>
        <v>44208.305999999997</v>
      </c>
      <c r="AE85" s="103">
        <f t="shared" si="35"/>
        <v>49513.30272</v>
      </c>
      <c r="AF85" s="104">
        <v>0.9</v>
      </c>
      <c r="AG85" s="192">
        <v>49120.34</v>
      </c>
      <c r="AH85" s="103">
        <f t="shared" ref="AH85" si="66">AF85*AG85</f>
        <v>44208.305999999997</v>
      </c>
      <c r="AI85" s="103">
        <f t="shared" si="37"/>
        <v>49513.30272</v>
      </c>
      <c r="AJ85" s="105">
        <v>0</v>
      </c>
      <c r="AK85" s="105">
        <v>0</v>
      </c>
      <c r="AL85" s="105">
        <v>0</v>
      </c>
      <c r="AM85" s="105">
        <v>0</v>
      </c>
      <c r="AN85" s="105">
        <v>0</v>
      </c>
      <c r="AO85" s="105">
        <v>0</v>
      </c>
      <c r="AP85" s="105">
        <v>0</v>
      </c>
      <c r="AQ85" s="105">
        <v>0</v>
      </c>
      <c r="AR85" s="105">
        <v>0</v>
      </c>
      <c r="AS85" s="105">
        <v>0</v>
      </c>
      <c r="AT85" s="105">
        <v>0</v>
      </c>
      <c r="AU85" s="105">
        <v>0</v>
      </c>
      <c r="AV85" s="106">
        <f t="shared" si="38"/>
        <v>1.8</v>
      </c>
      <c r="AW85" s="41">
        <v>0</v>
      </c>
      <c r="AX85" s="41">
        <f t="shared" si="28"/>
        <v>0</v>
      </c>
      <c r="AY85" s="107" t="s">
        <v>203</v>
      </c>
      <c r="AZ85" s="108"/>
      <c r="BA85" s="108"/>
      <c r="BB85" s="110"/>
      <c r="BC85" s="109" t="s">
        <v>431</v>
      </c>
      <c r="BD85" s="109" t="s">
        <v>431</v>
      </c>
      <c r="BE85" s="110"/>
      <c r="BF85" s="110"/>
      <c r="BG85" s="110"/>
      <c r="BH85" s="110"/>
      <c r="BI85" s="110"/>
      <c r="BJ85" s="87"/>
      <c r="BK85" s="27">
        <v>14</v>
      </c>
    </row>
    <row r="86" spans="1:63" s="187" customFormat="1" ht="12.95" customHeight="1" x14ac:dyDescent="0.25">
      <c r="A86" s="182" t="s">
        <v>405</v>
      </c>
      <c r="B86" s="158">
        <v>210014216</v>
      </c>
      <c r="C86" s="158" t="s">
        <v>671</v>
      </c>
      <c r="D86" s="158"/>
      <c r="E86" s="212"/>
      <c r="F86" s="193" t="s">
        <v>406</v>
      </c>
      <c r="G86" s="193" t="s">
        <v>407</v>
      </c>
      <c r="H86" s="193" t="s">
        <v>408</v>
      </c>
      <c r="I86" s="183" t="s">
        <v>143</v>
      </c>
      <c r="J86" s="152" t="s">
        <v>149</v>
      </c>
      <c r="K86" s="183" t="s">
        <v>196</v>
      </c>
      <c r="L86" s="182">
        <v>30</v>
      </c>
      <c r="M86" s="153" t="s">
        <v>197</v>
      </c>
      <c r="N86" s="194" t="s">
        <v>365</v>
      </c>
      <c r="O86" s="152" t="s">
        <v>166</v>
      </c>
      <c r="P86" s="183" t="s">
        <v>125</v>
      </c>
      <c r="Q86" s="182" t="s">
        <v>122</v>
      </c>
      <c r="R86" s="183" t="s">
        <v>200</v>
      </c>
      <c r="S86" s="183" t="s">
        <v>201</v>
      </c>
      <c r="T86" s="182"/>
      <c r="U86" s="182" t="s">
        <v>398</v>
      </c>
      <c r="V86" s="182" t="s">
        <v>146</v>
      </c>
      <c r="W86" s="193">
        <v>30</v>
      </c>
      <c r="X86" s="193">
        <v>60</v>
      </c>
      <c r="Y86" s="156">
        <v>10</v>
      </c>
      <c r="Z86" s="196" t="s">
        <v>409</v>
      </c>
      <c r="AA86" s="181" t="s">
        <v>138</v>
      </c>
      <c r="AB86" s="185">
        <v>0.7</v>
      </c>
      <c r="AC86" s="197">
        <v>48629.14</v>
      </c>
      <c r="AD86" s="185">
        <v>34040.398000000001</v>
      </c>
      <c r="AE86" s="185">
        <v>38125.245760000005</v>
      </c>
      <c r="AF86" s="185">
        <v>0.9</v>
      </c>
      <c r="AG86" s="185">
        <v>49120.34</v>
      </c>
      <c r="AH86" s="185">
        <v>44208.305999999997</v>
      </c>
      <c r="AI86" s="185">
        <v>49513.30272</v>
      </c>
      <c r="AJ86" s="186">
        <v>0</v>
      </c>
      <c r="AK86" s="186">
        <v>0</v>
      </c>
      <c r="AL86" s="186">
        <v>0</v>
      </c>
      <c r="AM86" s="186">
        <v>0</v>
      </c>
      <c r="AN86" s="186">
        <v>0</v>
      </c>
      <c r="AO86" s="186">
        <v>0</v>
      </c>
      <c r="AP86" s="186">
        <v>0</v>
      </c>
      <c r="AQ86" s="186">
        <v>0</v>
      </c>
      <c r="AR86" s="186">
        <v>0</v>
      </c>
      <c r="AS86" s="186">
        <v>0</v>
      </c>
      <c r="AT86" s="186">
        <v>0</v>
      </c>
      <c r="AU86" s="186">
        <v>0</v>
      </c>
      <c r="AV86" s="186">
        <f t="shared" si="38"/>
        <v>1.6</v>
      </c>
      <c r="AW86" s="185">
        <f t="shared" si="33"/>
        <v>78248.703999999998</v>
      </c>
      <c r="AX86" s="185">
        <f t="shared" si="28"/>
        <v>87638.548480000012</v>
      </c>
      <c r="AY86" s="158" t="s">
        <v>203</v>
      </c>
      <c r="AZ86" s="183"/>
      <c r="BA86" s="183"/>
      <c r="BB86" s="195"/>
      <c r="BC86" s="193" t="s">
        <v>431</v>
      </c>
      <c r="BD86" s="193" t="s">
        <v>431</v>
      </c>
      <c r="BE86" s="195"/>
      <c r="BF86" s="195"/>
      <c r="BG86" s="195"/>
      <c r="BH86" s="195"/>
      <c r="BI86" s="195"/>
      <c r="BJ86" s="87"/>
      <c r="BK86" s="32" t="s">
        <v>653</v>
      </c>
    </row>
    <row r="87" spans="1:63" s="164" customFormat="1" ht="12.95" customHeight="1" x14ac:dyDescent="0.25">
      <c r="A87" s="66" t="s">
        <v>405</v>
      </c>
      <c r="B87" s="72"/>
      <c r="C87" s="189" t="s">
        <v>481</v>
      </c>
      <c r="D87" s="72"/>
      <c r="E87" s="211"/>
      <c r="F87" s="68" t="s">
        <v>411</v>
      </c>
      <c r="G87" s="68" t="s">
        <v>407</v>
      </c>
      <c r="H87" s="12" t="s">
        <v>412</v>
      </c>
      <c r="I87" s="25" t="s">
        <v>143</v>
      </c>
      <c r="J87" s="1" t="s">
        <v>149</v>
      </c>
      <c r="K87" s="25" t="s">
        <v>196</v>
      </c>
      <c r="L87" s="24">
        <v>30</v>
      </c>
      <c r="M87" s="69" t="s">
        <v>197</v>
      </c>
      <c r="N87" s="70" t="s">
        <v>365</v>
      </c>
      <c r="O87" s="24" t="s">
        <v>126</v>
      </c>
      <c r="P87" s="25" t="s">
        <v>125</v>
      </c>
      <c r="Q87" s="24" t="s">
        <v>122</v>
      </c>
      <c r="R87" s="25" t="s">
        <v>200</v>
      </c>
      <c r="S87" s="25" t="s">
        <v>201</v>
      </c>
      <c r="T87" s="24"/>
      <c r="U87" s="24" t="s">
        <v>398</v>
      </c>
      <c r="V87" s="24" t="s">
        <v>146</v>
      </c>
      <c r="W87" s="9">
        <v>30</v>
      </c>
      <c r="X87" s="9">
        <v>60</v>
      </c>
      <c r="Y87" s="16">
        <v>10</v>
      </c>
      <c r="Z87" s="86" t="s">
        <v>409</v>
      </c>
      <c r="AA87" s="5" t="s">
        <v>138</v>
      </c>
      <c r="AB87" s="71">
        <v>0.2</v>
      </c>
      <c r="AC87" s="190">
        <v>2619306.31</v>
      </c>
      <c r="AD87" s="71">
        <f t="shared" si="34"/>
        <v>523861.26200000005</v>
      </c>
      <c r="AE87" s="71">
        <f t="shared" si="35"/>
        <v>586724.6134400001</v>
      </c>
      <c r="AF87" s="71">
        <v>0.2</v>
      </c>
      <c r="AG87" s="190">
        <v>2619306.31</v>
      </c>
      <c r="AH87" s="71">
        <f t="shared" si="36"/>
        <v>523861.26200000005</v>
      </c>
      <c r="AI87" s="71">
        <f t="shared" si="37"/>
        <v>586724.6134400001</v>
      </c>
      <c r="AJ87" s="19">
        <v>0</v>
      </c>
      <c r="AK87" s="19">
        <v>0</v>
      </c>
      <c r="AL87" s="19">
        <v>0</v>
      </c>
      <c r="AM87" s="19">
        <v>0</v>
      </c>
      <c r="AN87" s="19">
        <v>0</v>
      </c>
      <c r="AO87" s="19">
        <v>0</v>
      </c>
      <c r="AP87" s="19">
        <v>0</v>
      </c>
      <c r="AQ87" s="19">
        <v>0</v>
      </c>
      <c r="AR87" s="19">
        <v>0</v>
      </c>
      <c r="AS87" s="19">
        <v>0</v>
      </c>
      <c r="AT87" s="19">
        <v>0</v>
      </c>
      <c r="AU87" s="19">
        <v>0</v>
      </c>
      <c r="AV87" s="64">
        <f t="shared" si="38"/>
        <v>0.4</v>
      </c>
      <c r="AW87" s="41">
        <v>0</v>
      </c>
      <c r="AX87" s="41">
        <f t="shared" si="28"/>
        <v>0</v>
      </c>
      <c r="AY87" s="4" t="s">
        <v>203</v>
      </c>
      <c r="AZ87" s="25"/>
      <c r="BA87" s="25"/>
      <c r="BB87" s="44"/>
      <c r="BC87" s="12" t="s">
        <v>432</v>
      </c>
      <c r="BD87" s="12" t="s">
        <v>432</v>
      </c>
      <c r="BE87" s="44"/>
      <c r="BF87" s="44"/>
      <c r="BG87" s="44"/>
      <c r="BH87" s="44"/>
      <c r="BI87" s="44"/>
      <c r="BJ87" s="87"/>
      <c r="BK87" s="87"/>
    </row>
    <row r="88" spans="1:63" s="164" customFormat="1" ht="12.95" customHeight="1" x14ac:dyDescent="0.25">
      <c r="A88" s="66" t="s">
        <v>405</v>
      </c>
      <c r="B88" s="111"/>
      <c r="C88" s="191" t="s">
        <v>564</v>
      </c>
      <c r="D88" s="111"/>
      <c r="E88" s="211"/>
      <c r="F88" s="68" t="s">
        <v>411</v>
      </c>
      <c r="G88" s="68" t="s">
        <v>407</v>
      </c>
      <c r="H88" s="12" t="s">
        <v>412</v>
      </c>
      <c r="I88" s="25" t="s">
        <v>143</v>
      </c>
      <c r="J88" s="1" t="s">
        <v>149</v>
      </c>
      <c r="K88" s="25" t="s">
        <v>196</v>
      </c>
      <c r="L88" s="24">
        <v>30</v>
      </c>
      <c r="M88" s="69" t="s">
        <v>197</v>
      </c>
      <c r="N88" s="70" t="s">
        <v>365</v>
      </c>
      <c r="O88" s="1" t="s">
        <v>166</v>
      </c>
      <c r="P88" s="25" t="s">
        <v>125</v>
      </c>
      <c r="Q88" s="24" t="s">
        <v>122</v>
      </c>
      <c r="R88" s="25" t="s">
        <v>200</v>
      </c>
      <c r="S88" s="25" t="s">
        <v>201</v>
      </c>
      <c r="T88" s="24"/>
      <c r="U88" s="24" t="s">
        <v>398</v>
      </c>
      <c r="V88" s="24" t="s">
        <v>146</v>
      </c>
      <c r="W88" s="9">
        <v>30</v>
      </c>
      <c r="X88" s="9">
        <v>60</v>
      </c>
      <c r="Y88" s="16">
        <v>10</v>
      </c>
      <c r="Z88" s="86" t="s">
        <v>409</v>
      </c>
      <c r="AA88" s="5" t="s">
        <v>138</v>
      </c>
      <c r="AB88" s="102">
        <v>0.2</v>
      </c>
      <c r="AC88" s="192">
        <v>2619306.31</v>
      </c>
      <c r="AD88" s="103">
        <f t="shared" ref="AD88" si="67">AB88*AC88</f>
        <v>523861.26200000005</v>
      </c>
      <c r="AE88" s="103">
        <f t="shared" si="35"/>
        <v>586724.6134400001</v>
      </c>
      <c r="AF88" s="104">
        <v>0.2</v>
      </c>
      <c r="AG88" s="192">
        <v>2619306.31</v>
      </c>
      <c r="AH88" s="103">
        <f t="shared" ref="AH88" si="68">AF88*AG88</f>
        <v>523861.26200000005</v>
      </c>
      <c r="AI88" s="103">
        <f t="shared" si="37"/>
        <v>586724.6134400001</v>
      </c>
      <c r="AJ88" s="105">
        <v>0</v>
      </c>
      <c r="AK88" s="105">
        <v>0</v>
      </c>
      <c r="AL88" s="105">
        <v>0</v>
      </c>
      <c r="AM88" s="105">
        <v>0</v>
      </c>
      <c r="AN88" s="105">
        <v>0</v>
      </c>
      <c r="AO88" s="105">
        <v>0</v>
      </c>
      <c r="AP88" s="105">
        <v>0</v>
      </c>
      <c r="AQ88" s="105">
        <v>0</v>
      </c>
      <c r="AR88" s="105">
        <v>0</v>
      </c>
      <c r="AS88" s="105">
        <v>0</v>
      </c>
      <c r="AT88" s="105">
        <v>0</v>
      </c>
      <c r="AU88" s="105">
        <v>0</v>
      </c>
      <c r="AV88" s="106">
        <f t="shared" si="38"/>
        <v>0.4</v>
      </c>
      <c r="AW88" s="41">
        <v>0</v>
      </c>
      <c r="AX88" s="41">
        <f t="shared" si="28"/>
        <v>0</v>
      </c>
      <c r="AY88" s="107" t="s">
        <v>203</v>
      </c>
      <c r="AZ88" s="108"/>
      <c r="BA88" s="108"/>
      <c r="BB88" s="110"/>
      <c r="BC88" s="109" t="s">
        <v>432</v>
      </c>
      <c r="BD88" s="109" t="s">
        <v>432</v>
      </c>
      <c r="BE88" s="110"/>
      <c r="BF88" s="110"/>
      <c r="BG88" s="110"/>
      <c r="BH88" s="110"/>
      <c r="BI88" s="110"/>
      <c r="BJ88" s="87"/>
      <c r="BK88" s="27">
        <v>14</v>
      </c>
    </row>
    <row r="89" spans="1:63" s="187" customFormat="1" ht="12.95" customHeight="1" x14ac:dyDescent="0.25">
      <c r="A89" s="182" t="s">
        <v>405</v>
      </c>
      <c r="B89" s="158">
        <v>210014245</v>
      </c>
      <c r="C89" s="158" t="s">
        <v>672</v>
      </c>
      <c r="D89" s="158"/>
      <c r="E89" s="212"/>
      <c r="F89" s="193" t="s">
        <v>411</v>
      </c>
      <c r="G89" s="193" t="s">
        <v>407</v>
      </c>
      <c r="H89" s="193" t="s">
        <v>412</v>
      </c>
      <c r="I89" s="183" t="s">
        <v>143</v>
      </c>
      <c r="J89" s="152" t="s">
        <v>149</v>
      </c>
      <c r="K89" s="183" t="s">
        <v>196</v>
      </c>
      <c r="L89" s="182">
        <v>30</v>
      </c>
      <c r="M89" s="153" t="s">
        <v>197</v>
      </c>
      <c r="N89" s="194" t="s">
        <v>365</v>
      </c>
      <c r="O89" s="152" t="s">
        <v>166</v>
      </c>
      <c r="P89" s="183" t="s">
        <v>125</v>
      </c>
      <c r="Q89" s="182" t="s">
        <v>122</v>
      </c>
      <c r="R89" s="183" t="s">
        <v>200</v>
      </c>
      <c r="S89" s="183" t="s">
        <v>201</v>
      </c>
      <c r="T89" s="182"/>
      <c r="U89" s="182" t="s">
        <v>398</v>
      </c>
      <c r="V89" s="182" t="s">
        <v>146</v>
      </c>
      <c r="W89" s="193">
        <v>30</v>
      </c>
      <c r="X89" s="193">
        <v>60</v>
      </c>
      <c r="Y89" s="156">
        <v>10</v>
      </c>
      <c r="Z89" s="196" t="s">
        <v>409</v>
      </c>
      <c r="AA89" s="181" t="s">
        <v>138</v>
      </c>
      <c r="AB89" s="185">
        <v>0.1</v>
      </c>
      <c r="AC89" s="197">
        <v>2593113.2400000002</v>
      </c>
      <c r="AD89" s="185">
        <v>259311.32400000002</v>
      </c>
      <c r="AE89" s="185">
        <v>290428.68288000004</v>
      </c>
      <c r="AF89" s="185">
        <v>0.2</v>
      </c>
      <c r="AG89" s="185">
        <v>2619306.31</v>
      </c>
      <c r="AH89" s="185">
        <v>523861.26200000005</v>
      </c>
      <c r="AI89" s="185">
        <v>586724.6134400001</v>
      </c>
      <c r="AJ89" s="186">
        <v>0</v>
      </c>
      <c r="AK89" s="186">
        <v>0</v>
      </c>
      <c r="AL89" s="186">
        <v>0</v>
      </c>
      <c r="AM89" s="186">
        <v>0</v>
      </c>
      <c r="AN89" s="186">
        <v>0</v>
      </c>
      <c r="AO89" s="186">
        <v>0</v>
      </c>
      <c r="AP89" s="186">
        <v>0</v>
      </c>
      <c r="AQ89" s="186">
        <v>0</v>
      </c>
      <c r="AR89" s="186">
        <v>0</v>
      </c>
      <c r="AS89" s="186">
        <v>0</v>
      </c>
      <c r="AT89" s="186">
        <v>0</v>
      </c>
      <c r="AU89" s="186">
        <v>0</v>
      </c>
      <c r="AV89" s="186">
        <f t="shared" si="38"/>
        <v>0.30000000000000004</v>
      </c>
      <c r="AW89" s="185">
        <f t="shared" si="33"/>
        <v>783172.58600000013</v>
      </c>
      <c r="AX89" s="185">
        <f t="shared" si="28"/>
        <v>877153.2963200002</v>
      </c>
      <c r="AY89" s="158" t="s">
        <v>203</v>
      </c>
      <c r="AZ89" s="183"/>
      <c r="BA89" s="183"/>
      <c r="BB89" s="195"/>
      <c r="BC89" s="193" t="s">
        <v>432</v>
      </c>
      <c r="BD89" s="193" t="s">
        <v>432</v>
      </c>
      <c r="BE89" s="195"/>
      <c r="BF89" s="195"/>
      <c r="BG89" s="195"/>
      <c r="BH89" s="195"/>
      <c r="BI89" s="195"/>
      <c r="BJ89" s="87"/>
      <c r="BK89" s="32" t="s">
        <v>653</v>
      </c>
    </row>
    <row r="90" spans="1:63" s="164" customFormat="1" ht="12.95" customHeight="1" x14ac:dyDescent="0.25">
      <c r="A90" s="66" t="s">
        <v>405</v>
      </c>
      <c r="B90" s="72"/>
      <c r="C90" s="189" t="s">
        <v>482</v>
      </c>
      <c r="D90" s="72"/>
      <c r="E90" s="211"/>
      <c r="F90" s="68" t="s">
        <v>406</v>
      </c>
      <c r="G90" s="68" t="s">
        <v>407</v>
      </c>
      <c r="H90" s="12" t="s">
        <v>408</v>
      </c>
      <c r="I90" s="25" t="s">
        <v>143</v>
      </c>
      <c r="J90" s="1" t="s">
        <v>149</v>
      </c>
      <c r="K90" s="25" t="s">
        <v>196</v>
      </c>
      <c r="L90" s="24">
        <v>30</v>
      </c>
      <c r="M90" s="69" t="s">
        <v>197</v>
      </c>
      <c r="N90" s="70" t="s">
        <v>365</v>
      </c>
      <c r="O90" s="24" t="s">
        <v>126</v>
      </c>
      <c r="P90" s="25" t="s">
        <v>125</v>
      </c>
      <c r="Q90" s="24" t="s">
        <v>122</v>
      </c>
      <c r="R90" s="25" t="s">
        <v>200</v>
      </c>
      <c r="S90" s="25" t="s">
        <v>201</v>
      </c>
      <c r="T90" s="24"/>
      <c r="U90" s="24" t="s">
        <v>398</v>
      </c>
      <c r="V90" s="24" t="s">
        <v>146</v>
      </c>
      <c r="W90" s="9">
        <v>30</v>
      </c>
      <c r="X90" s="9">
        <v>60</v>
      </c>
      <c r="Y90" s="16">
        <v>10</v>
      </c>
      <c r="Z90" s="86" t="s">
        <v>409</v>
      </c>
      <c r="AA90" s="5" t="s">
        <v>138</v>
      </c>
      <c r="AB90" s="71">
        <v>0.85</v>
      </c>
      <c r="AC90" s="190">
        <v>225375.69</v>
      </c>
      <c r="AD90" s="71">
        <f t="shared" si="34"/>
        <v>191569.3365</v>
      </c>
      <c r="AE90" s="71">
        <f t="shared" si="35"/>
        <v>214557.65688000002</v>
      </c>
      <c r="AF90" s="71">
        <v>0.85</v>
      </c>
      <c r="AG90" s="190">
        <v>225375.69</v>
      </c>
      <c r="AH90" s="71">
        <f t="shared" si="36"/>
        <v>191569.3365</v>
      </c>
      <c r="AI90" s="71">
        <f t="shared" si="37"/>
        <v>214557.65688000002</v>
      </c>
      <c r="AJ90" s="19">
        <v>0</v>
      </c>
      <c r="AK90" s="19">
        <v>0</v>
      </c>
      <c r="AL90" s="19">
        <v>0</v>
      </c>
      <c r="AM90" s="19">
        <v>0</v>
      </c>
      <c r="AN90" s="19">
        <v>0</v>
      </c>
      <c r="AO90" s="19">
        <v>0</v>
      </c>
      <c r="AP90" s="19">
        <v>0</v>
      </c>
      <c r="AQ90" s="19">
        <v>0</v>
      </c>
      <c r="AR90" s="19">
        <v>0</v>
      </c>
      <c r="AS90" s="19">
        <v>0</v>
      </c>
      <c r="AT90" s="19">
        <v>0</v>
      </c>
      <c r="AU90" s="19">
        <v>0</v>
      </c>
      <c r="AV90" s="64">
        <f t="shared" si="38"/>
        <v>1.7</v>
      </c>
      <c r="AW90" s="41">
        <v>0</v>
      </c>
      <c r="AX90" s="41">
        <f t="shared" si="28"/>
        <v>0</v>
      </c>
      <c r="AY90" s="4" t="s">
        <v>203</v>
      </c>
      <c r="AZ90" s="25"/>
      <c r="BA90" s="25"/>
      <c r="BB90" s="44"/>
      <c r="BC90" s="12" t="s">
        <v>433</v>
      </c>
      <c r="BD90" s="12" t="s">
        <v>433</v>
      </c>
      <c r="BE90" s="44"/>
      <c r="BF90" s="44"/>
      <c r="BG90" s="44"/>
      <c r="BH90" s="44"/>
      <c r="BI90" s="44"/>
      <c r="BJ90" s="87"/>
      <c r="BK90" s="87"/>
    </row>
    <row r="91" spans="1:63" s="164" customFormat="1" ht="12.95" customHeight="1" x14ac:dyDescent="0.25">
      <c r="A91" s="66" t="s">
        <v>405</v>
      </c>
      <c r="B91" s="111"/>
      <c r="C91" s="191" t="s">
        <v>565</v>
      </c>
      <c r="D91" s="111"/>
      <c r="E91" s="211"/>
      <c r="F91" s="68" t="s">
        <v>406</v>
      </c>
      <c r="G91" s="68" t="s">
        <v>407</v>
      </c>
      <c r="H91" s="12" t="s">
        <v>408</v>
      </c>
      <c r="I91" s="25" t="s">
        <v>143</v>
      </c>
      <c r="J91" s="1" t="s">
        <v>149</v>
      </c>
      <c r="K91" s="25" t="s">
        <v>196</v>
      </c>
      <c r="L91" s="24">
        <v>30</v>
      </c>
      <c r="M91" s="69" t="s">
        <v>197</v>
      </c>
      <c r="N91" s="70" t="s">
        <v>365</v>
      </c>
      <c r="O91" s="1" t="s">
        <v>166</v>
      </c>
      <c r="P91" s="25" t="s">
        <v>125</v>
      </c>
      <c r="Q91" s="24" t="s">
        <v>122</v>
      </c>
      <c r="R91" s="25" t="s">
        <v>200</v>
      </c>
      <c r="S91" s="25" t="s">
        <v>201</v>
      </c>
      <c r="T91" s="24"/>
      <c r="U91" s="24" t="s">
        <v>398</v>
      </c>
      <c r="V91" s="24" t="s">
        <v>146</v>
      </c>
      <c r="W91" s="9">
        <v>30</v>
      </c>
      <c r="X91" s="9">
        <v>60</v>
      </c>
      <c r="Y91" s="16">
        <v>10</v>
      </c>
      <c r="Z91" s="86" t="s">
        <v>409</v>
      </c>
      <c r="AA91" s="5" t="s">
        <v>138</v>
      </c>
      <c r="AB91" s="102">
        <v>0.85</v>
      </c>
      <c r="AC91" s="192">
        <v>225375.69</v>
      </c>
      <c r="AD91" s="103">
        <f t="shared" ref="AD91" si="69">AB91*AC91</f>
        <v>191569.3365</v>
      </c>
      <c r="AE91" s="103">
        <f t="shared" si="35"/>
        <v>214557.65688000002</v>
      </c>
      <c r="AF91" s="104">
        <v>0.85</v>
      </c>
      <c r="AG91" s="192">
        <v>225375.69</v>
      </c>
      <c r="AH91" s="103">
        <f t="shared" ref="AH91" si="70">AF91*AG91</f>
        <v>191569.3365</v>
      </c>
      <c r="AI91" s="103">
        <f t="shared" si="37"/>
        <v>214557.65688000002</v>
      </c>
      <c r="AJ91" s="105">
        <v>0</v>
      </c>
      <c r="AK91" s="105">
        <v>0</v>
      </c>
      <c r="AL91" s="105">
        <v>0</v>
      </c>
      <c r="AM91" s="105">
        <v>0</v>
      </c>
      <c r="AN91" s="105">
        <v>0</v>
      </c>
      <c r="AO91" s="105">
        <v>0</v>
      </c>
      <c r="AP91" s="105">
        <v>0</v>
      </c>
      <c r="AQ91" s="105">
        <v>0</v>
      </c>
      <c r="AR91" s="105">
        <v>0</v>
      </c>
      <c r="AS91" s="105">
        <v>0</v>
      </c>
      <c r="AT91" s="105">
        <v>0</v>
      </c>
      <c r="AU91" s="105">
        <v>0</v>
      </c>
      <c r="AV91" s="106">
        <f t="shared" si="38"/>
        <v>1.7</v>
      </c>
      <c r="AW91" s="41">
        <v>0</v>
      </c>
      <c r="AX91" s="41">
        <f t="shared" si="28"/>
        <v>0</v>
      </c>
      <c r="AY91" s="107" t="s">
        <v>203</v>
      </c>
      <c r="AZ91" s="108"/>
      <c r="BA91" s="108"/>
      <c r="BB91" s="110"/>
      <c r="BC91" s="109" t="s">
        <v>433</v>
      </c>
      <c r="BD91" s="109" t="s">
        <v>433</v>
      </c>
      <c r="BE91" s="110"/>
      <c r="BF91" s="110"/>
      <c r="BG91" s="110"/>
      <c r="BH91" s="110"/>
      <c r="BI91" s="110"/>
      <c r="BJ91" s="87"/>
      <c r="BK91" s="27">
        <v>14</v>
      </c>
    </row>
    <row r="92" spans="1:63" s="187" customFormat="1" ht="12.95" customHeight="1" x14ac:dyDescent="0.25">
      <c r="A92" s="182" t="s">
        <v>405</v>
      </c>
      <c r="B92" s="158">
        <v>210014355</v>
      </c>
      <c r="C92" s="158" t="s">
        <v>673</v>
      </c>
      <c r="D92" s="158"/>
      <c r="E92" s="212"/>
      <c r="F92" s="193" t="s">
        <v>406</v>
      </c>
      <c r="G92" s="193" t="s">
        <v>407</v>
      </c>
      <c r="H92" s="193" t="s">
        <v>408</v>
      </c>
      <c r="I92" s="183" t="s">
        <v>143</v>
      </c>
      <c r="J92" s="152" t="s">
        <v>149</v>
      </c>
      <c r="K92" s="183" t="s">
        <v>196</v>
      </c>
      <c r="L92" s="182">
        <v>30</v>
      </c>
      <c r="M92" s="153" t="s">
        <v>197</v>
      </c>
      <c r="N92" s="194" t="s">
        <v>365</v>
      </c>
      <c r="O92" s="152" t="s">
        <v>166</v>
      </c>
      <c r="P92" s="183" t="s">
        <v>125</v>
      </c>
      <c r="Q92" s="182" t="s">
        <v>122</v>
      </c>
      <c r="R92" s="183" t="s">
        <v>200</v>
      </c>
      <c r="S92" s="183" t="s">
        <v>201</v>
      </c>
      <c r="T92" s="182"/>
      <c r="U92" s="182" t="s">
        <v>398</v>
      </c>
      <c r="V92" s="182" t="s">
        <v>146</v>
      </c>
      <c r="W92" s="193">
        <v>30</v>
      </c>
      <c r="X92" s="193">
        <v>60</v>
      </c>
      <c r="Y92" s="156">
        <v>10</v>
      </c>
      <c r="Z92" s="196" t="s">
        <v>409</v>
      </c>
      <c r="AA92" s="181" t="s">
        <v>138</v>
      </c>
      <c r="AB92" s="185">
        <v>0</v>
      </c>
      <c r="AC92" s="197">
        <v>225375.69</v>
      </c>
      <c r="AD92" s="185">
        <v>0</v>
      </c>
      <c r="AE92" s="185">
        <v>0</v>
      </c>
      <c r="AF92" s="185">
        <v>0.85</v>
      </c>
      <c r="AG92" s="185">
        <v>225375.69</v>
      </c>
      <c r="AH92" s="185">
        <v>191569.3365</v>
      </c>
      <c r="AI92" s="185">
        <v>214557.65688000002</v>
      </c>
      <c r="AJ92" s="186">
        <v>0</v>
      </c>
      <c r="AK92" s="186">
        <v>0</v>
      </c>
      <c r="AL92" s="186">
        <v>0</v>
      </c>
      <c r="AM92" s="186">
        <v>0</v>
      </c>
      <c r="AN92" s="186">
        <v>0</v>
      </c>
      <c r="AO92" s="186">
        <v>0</v>
      </c>
      <c r="AP92" s="186">
        <v>0</v>
      </c>
      <c r="AQ92" s="186">
        <v>0</v>
      </c>
      <c r="AR92" s="186">
        <v>0</v>
      </c>
      <c r="AS92" s="186">
        <v>0</v>
      </c>
      <c r="AT92" s="186">
        <v>0</v>
      </c>
      <c r="AU92" s="186">
        <v>0</v>
      </c>
      <c r="AV92" s="186">
        <f t="shared" si="38"/>
        <v>0.85</v>
      </c>
      <c r="AW92" s="185">
        <f t="shared" si="33"/>
        <v>191569.3365</v>
      </c>
      <c r="AX92" s="185">
        <f t="shared" si="28"/>
        <v>214557.65688000002</v>
      </c>
      <c r="AY92" s="158" t="s">
        <v>203</v>
      </c>
      <c r="AZ92" s="183"/>
      <c r="BA92" s="183"/>
      <c r="BB92" s="195"/>
      <c r="BC92" s="193" t="s">
        <v>433</v>
      </c>
      <c r="BD92" s="193" t="s">
        <v>433</v>
      </c>
      <c r="BE92" s="195"/>
      <c r="BF92" s="195"/>
      <c r="BG92" s="195"/>
      <c r="BH92" s="195"/>
      <c r="BI92" s="195"/>
      <c r="BJ92" s="87"/>
      <c r="BK92" s="32" t="s">
        <v>653</v>
      </c>
    </row>
    <row r="93" spans="1:63" s="164" customFormat="1" ht="12.95" customHeight="1" x14ac:dyDescent="0.25">
      <c r="A93" s="66" t="s">
        <v>405</v>
      </c>
      <c r="B93" s="72"/>
      <c r="C93" s="189" t="s">
        <v>483</v>
      </c>
      <c r="D93" s="72"/>
      <c r="E93" s="211"/>
      <c r="F93" s="68" t="s">
        <v>406</v>
      </c>
      <c r="G93" s="68" t="s">
        <v>407</v>
      </c>
      <c r="H93" s="12" t="s">
        <v>408</v>
      </c>
      <c r="I93" s="25" t="s">
        <v>143</v>
      </c>
      <c r="J93" s="1" t="s">
        <v>149</v>
      </c>
      <c r="K93" s="25" t="s">
        <v>196</v>
      </c>
      <c r="L93" s="24">
        <v>30</v>
      </c>
      <c r="M93" s="69" t="s">
        <v>197</v>
      </c>
      <c r="N93" s="70" t="s">
        <v>365</v>
      </c>
      <c r="O93" s="24" t="s">
        <v>126</v>
      </c>
      <c r="P93" s="25" t="s">
        <v>125</v>
      </c>
      <c r="Q93" s="24" t="s">
        <v>122</v>
      </c>
      <c r="R93" s="25" t="s">
        <v>200</v>
      </c>
      <c r="S93" s="25" t="s">
        <v>201</v>
      </c>
      <c r="T93" s="24"/>
      <c r="U93" s="24" t="s">
        <v>398</v>
      </c>
      <c r="V93" s="24" t="s">
        <v>146</v>
      </c>
      <c r="W93" s="9">
        <v>30</v>
      </c>
      <c r="X93" s="9">
        <v>60</v>
      </c>
      <c r="Y93" s="16">
        <v>10</v>
      </c>
      <c r="Z93" s="86" t="s">
        <v>409</v>
      </c>
      <c r="AA93" s="5" t="s">
        <v>138</v>
      </c>
      <c r="AB93" s="71">
        <v>1.35</v>
      </c>
      <c r="AC93" s="190">
        <v>305637.69</v>
      </c>
      <c r="AD93" s="71">
        <f t="shared" si="34"/>
        <v>412610.88150000002</v>
      </c>
      <c r="AE93" s="71">
        <f t="shared" si="35"/>
        <v>462124.18728000007</v>
      </c>
      <c r="AF93" s="71">
        <v>1.35</v>
      </c>
      <c r="AG93" s="190">
        <v>305637.69</v>
      </c>
      <c r="AH93" s="71">
        <f t="shared" si="36"/>
        <v>412610.88150000002</v>
      </c>
      <c r="AI93" s="71">
        <f t="shared" si="37"/>
        <v>462124.18728000007</v>
      </c>
      <c r="AJ93" s="19">
        <v>0</v>
      </c>
      <c r="AK93" s="19">
        <v>0</v>
      </c>
      <c r="AL93" s="19">
        <v>0</v>
      </c>
      <c r="AM93" s="19">
        <v>0</v>
      </c>
      <c r="AN93" s="19">
        <v>0</v>
      </c>
      <c r="AO93" s="19">
        <v>0</v>
      </c>
      <c r="AP93" s="19">
        <v>0</v>
      </c>
      <c r="AQ93" s="19">
        <v>0</v>
      </c>
      <c r="AR93" s="19">
        <v>0</v>
      </c>
      <c r="AS93" s="19">
        <v>0</v>
      </c>
      <c r="AT93" s="19">
        <v>0</v>
      </c>
      <c r="AU93" s="19">
        <v>0</v>
      </c>
      <c r="AV93" s="64">
        <f t="shared" si="38"/>
        <v>2.7</v>
      </c>
      <c r="AW93" s="41">
        <v>0</v>
      </c>
      <c r="AX93" s="41">
        <f t="shared" si="28"/>
        <v>0</v>
      </c>
      <c r="AY93" s="4" t="s">
        <v>203</v>
      </c>
      <c r="AZ93" s="25"/>
      <c r="BA93" s="25"/>
      <c r="BB93" s="44"/>
      <c r="BC93" s="12" t="s">
        <v>434</v>
      </c>
      <c r="BD93" s="12" t="s">
        <v>434</v>
      </c>
      <c r="BE93" s="44"/>
      <c r="BF93" s="44"/>
      <c r="BG93" s="44"/>
      <c r="BH93" s="44"/>
      <c r="BI93" s="44"/>
      <c r="BJ93" s="87"/>
      <c r="BK93" s="87"/>
    </row>
    <row r="94" spans="1:63" s="164" customFormat="1" ht="12.95" customHeight="1" x14ac:dyDescent="0.25">
      <c r="A94" s="66" t="s">
        <v>405</v>
      </c>
      <c r="B94" s="111"/>
      <c r="C94" s="191" t="s">
        <v>566</v>
      </c>
      <c r="D94" s="111"/>
      <c r="E94" s="211"/>
      <c r="F94" s="68" t="s">
        <v>406</v>
      </c>
      <c r="G94" s="68" t="s">
        <v>407</v>
      </c>
      <c r="H94" s="12" t="s">
        <v>408</v>
      </c>
      <c r="I94" s="25" t="s">
        <v>143</v>
      </c>
      <c r="J94" s="1" t="s">
        <v>149</v>
      </c>
      <c r="K94" s="25" t="s">
        <v>196</v>
      </c>
      <c r="L94" s="24">
        <v>30</v>
      </c>
      <c r="M94" s="69" t="s">
        <v>197</v>
      </c>
      <c r="N94" s="70" t="s">
        <v>365</v>
      </c>
      <c r="O94" s="1" t="s">
        <v>166</v>
      </c>
      <c r="P94" s="25" t="s">
        <v>125</v>
      </c>
      <c r="Q94" s="24" t="s">
        <v>122</v>
      </c>
      <c r="R94" s="25" t="s">
        <v>200</v>
      </c>
      <c r="S94" s="25" t="s">
        <v>201</v>
      </c>
      <c r="T94" s="24"/>
      <c r="U94" s="24" t="s">
        <v>398</v>
      </c>
      <c r="V94" s="24" t="s">
        <v>146</v>
      </c>
      <c r="W94" s="9">
        <v>30</v>
      </c>
      <c r="X94" s="9">
        <v>60</v>
      </c>
      <c r="Y94" s="16">
        <v>10</v>
      </c>
      <c r="Z94" s="86" t="s">
        <v>409</v>
      </c>
      <c r="AA94" s="5" t="s">
        <v>138</v>
      </c>
      <c r="AB94" s="102">
        <v>1.35</v>
      </c>
      <c r="AC94" s="192">
        <v>305637.69</v>
      </c>
      <c r="AD94" s="103">
        <f t="shared" ref="AD94" si="71">AB94*AC94</f>
        <v>412610.88150000002</v>
      </c>
      <c r="AE94" s="103">
        <f t="shared" si="35"/>
        <v>462124.18728000007</v>
      </c>
      <c r="AF94" s="104">
        <v>1.35</v>
      </c>
      <c r="AG94" s="192">
        <v>305637.69</v>
      </c>
      <c r="AH94" s="103">
        <f t="shared" ref="AH94" si="72">AF94*AG94</f>
        <v>412610.88150000002</v>
      </c>
      <c r="AI94" s="103">
        <f t="shared" si="37"/>
        <v>462124.18728000007</v>
      </c>
      <c r="AJ94" s="105">
        <v>0</v>
      </c>
      <c r="AK94" s="105">
        <v>0</v>
      </c>
      <c r="AL94" s="105">
        <v>0</v>
      </c>
      <c r="AM94" s="105">
        <v>0</v>
      </c>
      <c r="AN94" s="105">
        <v>0</v>
      </c>
      <c r="AO94" s="105">
        <v>0</v>
      </c>
      <c r="AP94" s="105">
        <v>0</v>
      </c>
      <c r="AQ94" s="105">
        <v>0</v>
      </c>
      <c r="AR94" s="105">
        <v>0</v>
      </c>
      <c r="AS94" s="105">
        <v>0</v>
      </c>
      <c r="AT94" s="105">
        <v>0</v>
      </c>
      <c r="AU94" s="105">
        <v>0</v>
      </c>
      <c r="AV94" s="106">
        <f t="shared" si="38"/>
        <v>2.7</v>
      </c>
      <c r="AW94" s="41">
        <v>0</v>
      </c>
      <c r="AX94" s="41">
        <f t="shared" si="28"/>
        <v>0</v>
      </c>
      <c r="AY94" s="107" t="s">
        <v>203</v>
      </c>
      <c r="AZ94" s="108"/>
      <c r="BA94" s="108"/>
      <c r="BB94" s="110"/>
      <c r="BC94" s="109" t="s">
        <v>434</v>
      </c>
      <c r="BD94" s="109" t="s">
        <v>434</v>
      </c>
      <c r="BE94" s="110"/>
      <c r="BF94" s="110"/>
      <c r="BG94" s="110"/>
      <c r="BH94" s="110"/>
      <c r="BI94" s="110"/>
      <c r="BJ94" s="87"/>
      <c r="BK94" s="27">
        <v>14</v>
      </c>
    </row>
    <row r="95" spans="1:63" s="187" customFormat="1" ht="12.95" customHeight="1" x14ac:dyDescent="0.25">
      <c r="A95" s="182" t="s">
        <v>405</v>
      </c>
      <c r="B95" s="158">
        <v>210014390</v>
      </c>
      <c r="C95" s="158" t="s">
        <v>674</v>
      </c>
      <c r="D95" s="158"/>
      <c r="E95" s="212"/>
      <c r="F95" s="193" t="s">
        <v>406</v>
      </c>
      <c r="G95" s="193" t="s">
        <v>407</v>
      </c>
      <c r="H95" s="193" t="s">
        <v>408</v>
      </c>
      <c r="I95" s="183" t="s">
        <v>143</v>
      </c>
      <c r="J95" s="152" t="s">
        <v>149</v>
      </c>
      <c r="K95" s="183" t="s">
        <v>196</v>
      </c>
      <c r="L95" s="182">
        <v>30</v>
      </c>
      <c r="M95" s="153" t="s">
        <v>197</v>
      </c>
      <c r="N95" s="194" t="s">
        <v>365</v>
      </c>
      <c r="O95" s="152" t="s">
        <v>166</v>
      </c>
      <c r="P95" s="183" t="s">
        <v>125</v>
      </c>
      <c r="Q95" s="182" t="s">
        <v>122</v>
      </c>
      <c r="R95" s="183" t="s">
        <v>200</v>
      </c>
      <c r="S95" s="183" t="s">
        <v>201</v>
      </c>
      <c r="T95" s="182"/>
      <c r="U95" s="182" t="s">
        <v>398</v>
      </c>
      <c r="V95" s="182" t="s">
        <v>146</v>
      </c>
      <c r="W95" s="193">
        <v>30</v>
      </c>
      <c r="X95" s="193">
        <v>60</v>
      </c>
      <c r="Y95" s="156">
        <v>10</v>
      </c>
      <c r="Z95" s="196" t="s">
        <v>409</v>
      </c>
      <c r="AA95" s="181" t="s">
        <v>138</v>
      </c>
      <c r="AB95" s="185">
        <v>0.26</v>
      </c>
      <c r="AC95" s="197">
        <v>302581.31</v>
      </c>
      <c r="AD95" s="185">
        <v>78671.140599999999</v>
      </c>
      <c r="AE95" s="185">
        <v>88111.67747200001</v>
      </c>
      <c r="AF95" s="185">
        <v>1.35</v>
      </c>
      <c r="AG95" s="185">
        <v>305637.69</v>
      </c>
      <c r="AH95" s="185">
        <v>412610.88150000002</v>
      </c>
      <c r="AI95" s="185">
        <v>462124.18728000007</v>
      </c>
      <c r="AJ95" s="186">
        <v>0</v>
      </c>
      <c r="AK95" s="186">
        <v>0</v>
      </c>
      <c r="AL95" s="186">
        <v>0</v>
      </c>
      <c r="AM95" s="186">
        <v>0</v>
      </c>
      <c r="AN95" s="186">
        <v>0</v>
      </c>
      <c r="AO95" s="186">
        <v>0</v>
      </c>
      <c r="AP95" s="186">
        <v>0</v>
      </c>
      <c r="AQ95" s="186">
        <v>0</v>
      </c>
      <c r="AR95" s="186">
        <v>0</v>
      </c>
      <c r="AS95" s="186">
        <v>0</v>
      </c>
      <c r="AT95" s="186">
        <v>0</v>
      </c>
      <c r="AU95" s="186">
        <v>0</v>
      </c>
      <c r="AV95" s="186">
        <f t="shared" si="38"/>
        <v>1.61</v>
      </c>
      <c r="AW95" s="185">
        <f t="shared" si="33"/>
        <v>491282.0221</v>
      </c>
      <c r="AX95" s="185">
        <f t="shared" si="28"/>
        <v>550235.86475200008</v>
      </c>
      <c r="AY95" s="158" t="s">
        <v>203</v>
      </c>
      <c r="AZ95" s="183"/>
      <c r="BA95" s="183"/>
      <c r="BB95" s="195"/>
      <c r="BC95" s="193" t="s">
        <v>434</v>
      </c>
      <c r="BD95" s="193" t="s">
        <v>434</v>
      </c>
      <c r="BE95" s="195"/>
      <c r="BF95" s="195"/>
      <c r="BG95" s="195"/>
      <c r="BH95" s="195"/>
      <c r="BI95" s="195"/>
      <c r="BJ95" s="87"/>
      <c r="BK95" s="32" t="s">
        <v>653</v>
      </c>
    </row>
    <row r="96" spans="1:63" s="164" customFormat="1" ht="12.95" customHeight="1" x14ac:dyDescent="0.25">
      <c r="A96" s="66" t="s">
        <v>405</v>
      </c>
      <c r="B96" s="72"/>
      <c r="C96" s="189" t="s">
        <v>484</v>
      </c>
      <c r="D96" s="72"/>
      <c r="E96" s="211"/>
      <c r="F96" s="68" t="s">
        <v>406</v>
      </c>
      <c r="G96" s="68" t="s">
        <v>407</v>
      </c>
      <c r="H96" s="12" t="s">
        <v>408</v>
      </c>
      <c r="I96" s="25" t="s">
        <v>143</v>
      </c>
      <c r="J96" s="1" t="s">
        <v>149</v>
      </c>
      <c r="K96" s="25" t="s">
        <v>196</v>
      </c>
      <c r="L96" s="24">
        <v>30</v>
      </c>
      <c r="M96" s="69" t="s">
        <v>197</v>
      </c>
      <c r="N96" s="70" t="s">
        <v>365</v>
      </c>
      <c r="O96" s="24" t="s">
        <v>126</v>
      </c>
      <c r="P96" s="25" t="s">
        <v>125</v>
      </c>
      <c r="Q96" s="24" t="s">
        <v>122</v>
      </c>
      <c r="R96" s="25" t="s">
        <v>200</v>
      </c>
      <c r="S96" s="25" t="s">
        <v>201</v>
      </c>
      <c r="T96" s="24"/>
      <c r="U96" s="24" t="s">
        <v>398</v>
      </c>
      <c r="V96" s="24" t="s">
        <v>146</v>
      </c>
      <c r="W96" s="9">
        <v>30</v>
      </c>
      <c r="X96" s="9">
        <v>60</v>
      </c>
      <c r="Y96" s="16">
        <v>10</v>
      </c>
      <c r="Z96" s="86" t="s">
        <v>409</v>
      </c>
      <c r="AA96" s="5" t="s">
        <v>138</v>
      </c>
      <c r="AB96" s="71">
        <v>0.7</v>
      </c>
      <c r="AC96" s="190">
        <v>471940.56</v>
      </c>
      <c r="AD96" s="71">
        <f t="shared" si="34"/>
        <v>330358.39199999999</v>
      </c>
      <c r="AE96" s="71">
        <f t="shared" si="35"/>
        <v>370001.39904000005</v>
      </c>
      <c r="AF96" s="71">
        <v>0.7</v>
      </c>
      <c r="AG96" s="190">
        <v>471940.56</v>
      </c>
      <c r="AH96" s="71">
        <f t="shared" si="36"/>
        <v>330358.39199999999</v>
      </c>
      <c r="AI96" s="71">
        <f t="shared" si="37"/>
        <v>370001.39904000005</v>
      </c>
      <c r="AJ96" s="19">
        <v>0</v>
      </c>
      <c r="AK96" s="19">
        <v>0</v>
      </c>
      <c r="AL96" s="19">
        <v>0</v>
      </c>
      <c r="AM96" s="19">
        <v>0</v>
      </c>
      <c r="AN96" s="19">
        <v>0</v>
      </c>
      <c r="AO96" s="19">
        <v>0</v>
      </c>
      <c r="AP96" s="19">
        <v>0</v>
      </c>
      <c r="AQ96" s="19">
        <v>0</v>
      </c>
      <c r="AR96" s="19">
        <v>0</v>
      </c>
      <c r="AS96" s="19">
        <v>0</v>
      </c>
      <c r="AT96" s="19">
        <v>0</v>
      </c>
      <c r="AU96" s="19">
        <v>0</v>
      </c>
      <c r="AV96" s="64">
        <f t="shared" si="38"/>
        <v>1.4</v>
      </c>
      <c r="AW96" s="41">
        <v>0</v>
      </c>
      <c r="AX96" s="41">
        <f t="shared" si="28"/>
        <v>0</v>
      </c>
      <c r="AY96" s="4" t="s">
        <v>203</v>
      </c>
      <c r="AZ96" s="25"/>
      <c r="BA96" s="25"/>
      <c r="BB96" s="44"/>
      <c r="BC96" s="12" t="s">
        <v>435</v>
      </c>
      <c r="BD96" s="12" t="s">
        <v>435</v>
      </c>
      <c r="BE96" s="44"/>
      <c r="BF96" s="44"/>
      <c r="BG96" s="44"/>
      <c r="BH96" s="44"/>
      <c r="BI96" s="44"/>
      <c r="BJ96" s="87"/>
      <c r="BK96" s="87"/>
    </row>
    <row r="97" spans="1:63" s="164" customFormat="1" ht="12.95" customHeight="1" x14ac:dyDescent="0.25">
      <c r="A97" s="66" t="s">
        <v>405</v>
      </c>
      <c r="B97" s="111"/>
      <c r="C97" s="191" t="s">
        <v>567</v>
      </c>
      <c r="D97" s="111"/>
      <c r="E97" s="211"/>
      <c r="F97" s="68" t="s">
        <v>406</v>
      </c>
      <c r="G97" s="68" t="s">
        <v>407</v>
      </c>
      <c r="H97" s="12" t="s">
        <v>408</v>
      </c>
      <c r="I97" s="25" t="s">
        <v>143</v>
      </c>
      <c r="J97" s="1" t="s">
        <v>149</v>
      </c>
      <c r="K97" s="25" t="s">
        <v>196</v>
      </c>
      <c r="L97" s="24">
        <v>30</v>
      </c>
      <c r="M97" s="69" t="s">
        <v>197</v>
      </c>
      <c r="N97" s="70" t="s">
        <v>365</v>
      </c>
      <c r="O97" s="1" t="s">
        <v>166</v>
      </c>
      <c r="P97" s="25" t="s">
        <v>125</v>
      </c>
      <c r="Q97" s="24" t="s">
        <v>122</v>
      </c>
      <c r="R97" s="25" t="s">
        <v>200</v>
      </c>
      <c r="S97" s="25" t="s">
        <v>201</v>
      </c>
      <c r="T97" s="24"/>
      <c r="U97" s="24" t="s">
        <v>398</v>
      </c>
      <c r="V97" s="24" t="s">
        <v>146</v>
      </c>
      <c r="W97" s="9">
        <v>30</v>
      </c>
      <c r="X97" s="9">
        <v>60</v>
      </c>
      <c r="Y97" s="16">
        <v>10</v>
      </c>
      <c r="Z97" s="86" t="s">
        <v>409</v>
      </c>
      <c r="AA97" s="5" t="s">
        <v>138</v>
      </c>
      <c r="AB97" s="102">
        <v>0.7</v>
      </c>
      <c r="AC97" s="192">
        <v>471940.56</v>
      </c>
      <c r="AD97" s="103">
        <f t="shared" ref="AD97" si="73">AB97*AC97</f>
        <v>330358.39199999999</v>
      </c>
      <c r="AE97" s="103">
        <f t="shared" si="35"/>
        <v>370001.39904000005</v>
      </c>
      <c r="AF97" s="104">
        <v>0.7</v>
      </c>
      <c r="AG97" s="192">
        <v>471940.56</v>
      </c>
      <c r="AH97" s="103">
        <f t="shared" ref="AH97" si="74">AF97*AG97</f>
        <v>330358.39199999999</v>
      </c>
      <c r="AI97" s="103">
        <f t="shared" si="37"/>
        <v>370001.39904000005</v>
      </c>
      <c r="AJ97" s="105">
        <v>0</v>
      </c>
      <c r="AK97" s="105">
        <v>0</v>
      </c>
      <c r="AL97" s="105">
        <v>0</v>
      </c>
      <c r="AM97" s="105">
        <v>0</v>
      </c>
      <c r="AN97" s="105">
        <v>0</v>
      </c>
      <c r="AO97" s="105">
        <v>0</v>
      </c>
      <c r="AP97" s="105">
        <v>0</v>
      </c>
      <c r="AQ97" s="105">
        <v>0</v>
      </c>
      <c r="AR97" s="105">
        <v>0</v>
      </c>
      <c r="AS97" s="105">
        <v>0</v>
      </c>
      <c r="AT97" s="105">
        <v>0</v>
      </c>
      <c r="AU97" s="105">
        <v>0</v>
      </c>
      <c r="AV97" s="106">
        <f t="shared" si="38"/>
        <v>1.4</v>
      </c>
      <c r="AW97" s="41">
        <v>0</v>
      </c>
      <c r="AX97" s="41">
        <f t="shared" si="28"/>
        <v>0</v>
      </c>
      <c r="AY97" s="107" t="s">
        <v>203</v>
      </c>
      <c r="AZ97" s="108"/>
      <c r="BA97" s="108"/>
      <c r="BB97" s="110"/>
      <c r="BC97" s="109" t="s">
        <v>435</v>
      </c>
      <c r="BD97" s="109" t="s">
        <v>435</v>
      </c>
      <c r="BE97" s="110"/>
      <c r="BF97" s="110"/>
      <c r="BG97" s="110"/>
      <c r="BH97" s="110"/>
      <c r="BI97" s="110"/>
      <c r="BJ97" s="87"/>
      <c r="BK97" s="27">
        <v>14</v>
      </c>
    </row>
    <row r="98" spans="1:63" s="187" customFormat="1" ht="12.95" customHeight="1" x14ac:dyDescent="0.25">
      <c r="A98" s="182" t="s">
        <v>405</v>
      </c>
      <c r="B98" s="158">
        <v>210014391</v>
      </c>
      <c r="C98" s="158" t="s">
        <v>675</v>
      </c>
      <c r="D98" s="158"/>
      <c r="E98" s="212"/>
      <c r="F98" s="193" t="s">
        <v>406</v>
      </c>
      <c r="G98" s="193" t="s">
        <v>407</v>
      </c>
      <c r="H98" s="193" t="s">
        <v>408</v>
      </c>
      <c r="I98" s="183" t="s">
        <v>143</v>
      </c>
      <c r="J98" s="152" t="s">
        <v>149</v>
      </c>
      <c r="K98" s="183" t="s">
        <v>196</v>
      </c>
      <c r="L98" s="182">
        <v>30</v>
      </c>
      <c r="M98" s="153" t="s">
        <v>197</v>
      </c>
      <c r="N98" s="194" t="s">
        <v>365</v>
      </c>
      <c r="O98" s="152" t="s">
        <v>166</v>
      </c>
      <c r="P98" s="183" t="s">
        <v>125</v>
      </c>
      <c r="Q98" s="182" t="s">
        <v>122</v>
      </c>
      <c r="R98" s="183" t="s">
        <v>200</v>
      </c>
      <c r="S98" s="183" t="s">
        <v>201</v>
      </c>
      <c r="T98" s="182"/>
      <c r="U98" s="182" t="s">
        <v>398</v>
      </c>
      <c r="V98" s="182" t="s">
        <v>146</v>
      </c>
      <c r="W98" s="193">
        <v>30</v>
      </c>
      <c r="X98" s="193">
        <v>60</v>
      </c>
      <c r="Y98" s="156">
        <v>10</v>
      </c>
      <c r="Z98" s="196" t="s">
        <v>409</v>
      </c>
      <c r="AA98" s="181" t="s">
        <v>138</v>
      </c>
      <c r="AB98" s="185">
        <v>1.4</v>
      </c>
      <c r="AC98" s="197">
        <v>467221.15</v>
      </c>
      <c r="AD98" s="185">
        <v>654109.61</v>
      </c>
      <c r="AE98" s="185">
        <v>732602.76320000004</v>
      </c>
      <c r="AF98" s="185">
        <v>0.7</v>
      </c>
      <c r="AG98" s="185">
        <v>471940.56</v>
      </c>
      <c r="AH98" s="185">
        <v>330358.39199999999</v>
      </c>
      <c r="AI98" s="185">
        <v>370001.39904000005</v>
      </c>
      <c r="AJ98" s="186">
        <v>0</v>
      </c>
      <c r="AK98" s="186">
        <v>0</v>
      </c>
      <c r="AL98" s="186">
        <v>0</v>
      </c>
      <c r="AM98" s="186">
        <v>0</v>
      </c>
      <c r="AN98" s="186">
        <v>0</v>
      </c>
      <c r="AO98" s="186">
        <v>0</v>
      </c>
      <c r="AP98" s="186">
        <v>0</v>
      </c>
      <c r="AQ98" s="186">
        <v>0</v>
      </c>
      <c r="AR98" s="186">
        <v>0</v>
      </c>
      <c r="AS98" s="186">
        <v>0</v>
      </c>
      <c r="AT98" s="186">
        <v>0</v>
      </c>
      <c r="AU98" s="186">
        <v>0</v>
      </c>
      <c r="AV98" s="186">
        <f t="shared" si="38"/>
        <v>2.0999999999999996</v>
      </c>
      <c r="AW98" s="185">
        <f t="shared" si="33"/>
        <v>984468.00199999998</v>
      </c>
      <c r="AX98" s="185">
        <f t="shared" si="28"/>
        <v>1102604.16224</v>
      </c>
      <c r="AY98" s="158" t="s">
        <v>203</v>
      </c>
      <c r="AZ98" s="183"/>
      <c r="BA98" s="183"/>
      <c r="BB98" s="195"/>
      <c r="BC98" s="193" t="s">
        <v>435</v>
      </c>
      <c r="BD98" s="193" t="s">
        <v>435</v>
      </c>
      <c r="BE98" s="195"/>
      <c r="BF98" s="195"/>
      <c r="BG98" s="195"/>
      <c r="BH98" s="195"/>
      <c r="BI98" s="195"/>
      <c r="BJ98" s="87"/>
      <c r="BK98" s="32" t="s">
        <v>653</v>
      </c>
    </row>
    <row r="99" spans="1:63" s="164" customFormat="1" ht="12.95" customHeight="1" x14ac:dyDescent="0.25">
      <c r="A99" s="66" t="s">
        <v>405</v>
      </c>
      <c r="B99" s="72"/>
      <c r="C99" s="189" t="s">
        <v>485</v>
      </c>
      <c r="D99" s="72"/>
      <c r="E99" s="211"/>
      <c r="F99" s="68" t="s">
        <v>406</v>
      </c>
      <c r="G99" s="68" t="s">
        <v>407</v>
      </c>
      <c r="H99" s="12" t="s">
        <v>408</v>
      </c>
      <c r="I99" s="25" t="s">
        <v>143</v>
      </c>
      <c r="J99" s="1" t="s">
        <v>149</v>
      </c>
      <c r="K99" s="25" t="s">
        <v>196</v>
      </c>
      <c r="L99" s="24">
        <v>30</v>
      </c>
      <c r="M99" s="69" t="s">
        <v>197</v>
      </c>
      <c r="N99" s="70" t="s">
        <v>365</v>
      </c>
      <c r="O99" s="24" t="s">
        <v>126</v>
      </c>
      <c r="P99" s="25" t="s">
        <v>125</v>
      </c>
      <c r="Q99" s="24" t="s">
        <v>122</v>
      </c>
      <c r="R99" s="25" t="s">
        <v>200</v>
      </c>
      <c r="S99" s="25" t="s">
        <v>201</v>
      </c>
      <c r="T99" s="24"/>
      <c r="U99" s="24" t="s">
        <v>398</v>
      </c>
      <c r="V99" s="24" t="s">
        <v>146</v>
      </c>
      <c r="W99" s="9">
        <v>30</v>
      </c>
      <c r="X99" s="9">
        <v>60</v>
      </c>
      <c r="Y99" s="16">
        <v>10</v>
      </c>
      <c r="Z99" s="86" t="s">
        <v>409</v>
      </c>
      <c r="AA99" s="5" t="s">
        <v>138</v>
      </c>
      <c r="AB99" s="71">
        <v>0.4</v>
      </c>
      <c r="AC99" s="190">
        <v>132088.32000000001</v>
      </c>
      <c r="AD99" s="71">
        <f t="shared" si="34"/>
        <v>52835.328000000009</v>
      </c>
      <c r="AE99" s="71">
        <f t="shared" si="35"/>
        <v>59175.567360000015</v>
      </c>
      <c r="AF99" s="71">
        <v>0.4</v>
      </c>
      <c r="AG99" s="190">
        <v>132088.32000000001</v>
      </c>
      <c r="AH99" s="71">
        <f t="shared" si="36"/>
        <v>52835.328000000009</v>
      </c>
      <c r="AI99" s="71">
        <f t="shared" si="37"/>
        <v>59175.567360000015</v>
      </c>
      <c r="AJ99" s="19">
        <v>0</v>
      </c>
      <c r="AK99" s="19">
        <v>0</v>
      </c>
      <c r="AL99" s="19">
        <v>0</v>
      </c>
      <c r="AM99" s="19">
        <v>0</v>
      </c>
      <c r="AN99" s="19">
        <v>0</v>
      </c>
      <c r="AO99" s="19">
        <v>0</v>
      </c>
      <c r="AP99" s="19">
        <v>0</v>
      </c>
      <c r="AQ99" s="19">
        <v>0</v>
      </c>
      <c r="AR99" s="19">
        <v>0</v>
      </c>
      <c r="AS99" s="19">
        <v>0</v>
      </c>
      <c r="AT99" s="19">
        <v>0</v>
      </c>
      <c r="AU99" s="19">
        <v>0</v>
      </c>
      <c r="AV99" s="64">
        <f t="shared" si="38"/>
        <v>0.8</v>
      </c>
      <c r="AW99" s="41">
        <v>0</v>
      </c>
      <c r="AX99" s="41">
        <f t="shared" si="28"/>
        <v>0</v>
      </c>
      <c r="AY99" s="4" t="s">
        <v>203</v>
      </c>
      <c r="AZ99" s="25"/>
      <c r="BA99" s="25"/>
      <c r="BB99" s="44"/>
      <c r="BC99" s="12" t="s">
        <v>436</v>
      </c>
      <c r="BD99" s="12" t="s">
        <v>436</v>
      </c>
      <c r="BE99" s="44"/>
      <c r="BF99" s="44"/>
      <c r="BG99" s="44"/>
      <c r="BH99" s="44"/>
      <c r="BI99" s="44"/>
      <c r="BJ99" s="87"/>
      <c r="BK99" s="87"/>
    </row>
    <row r="100" spans="1:63" s="164" customFormat="1" ht="12.95" customHeight="1" x14ac:dyDescent="0.25">
      <c r="A100" s="66" t="s">
        <v>405</v>
      </c>
      <c r="B100" s="111"/>
      <c r="C100" s="191" t="s">
        <v>568</v>
      </c>
      <c r="D100" s="111"/>
      <c r="E100" s="211"/>
      <c r="F100" s="68" t="s">
        <v>406</v>
      </c>
      <c r="G100" s="68" t="s">
        <v>407</v>
      </c>
      <c r="H100" s="12" t="s">
        <v>408</v>
      </c>
      <c r="I100" s="25" t="s">
        <v>143</v>
      </c>
      <c r="J100" s="1" t="s">
        <v>149</v>
      </c>
      <c r="K100" s="25" t="s">
        <v>196</v>
      </c>
      <c r="L100" s="24">
        <v>30</v>
      </c>
      <c r="M100" s="69" t="s">
        <v>197</v>
      </c>
      <c r="N100" s="70" t="s">
        <v>365</v>
      </c>
      <c r="O100" s="1" t="s">
        <v>166</v>
      </c>
      <c r="P100" s="25" t="s">
        <v>125</v>
      </c>
      <c r="Q100" s="24" t="s">
        <v>122</v>
      </c>
      <c r="R100" s="25" t="s">
        <v>200</v>
      </c>
      <c r="S100" s="25" t="s">
        <v>201</v>
      </c>
      <c r="T100" s="24"/>
      <c r="U100" s="24" t="s">
        <v>398</v>
      </c>
      <c r="V100" s="24" t="s">
        <v>146</v>
      </c>
      <c r="W100" s="9">
        <v>30</v>
      </c>
      <c r="X100" s="9">
        <v>60</v>
      </c>
      <c r="Y100" s="16">
        <v>10</v>
      </c>
      <c r="Z100" s="86" t="s">
        <v>409</v>
      </c>
      <c r="AA100" s="5" t="s">
        <v>138</v>
      </c>
      <c r="AB100" s="102">
        <v>0.4</v>
      </c>
      <c r="AC100" s="192">
        <v>132088.32000000001</v>
      </c>
      <c r="AD100" s="103">
        <f t="shared" ref="AD100" si="75">AB100*AC100</f>
        <v>52835.328000000009</v>
      </c>
      <c r="AE100" s="103">
        <f t="shared" si="35"/>
        <v>59175.567360000015</v>
      </c>
      <c r="AF100" s="104">
        <v>0.4</v>
      </c>
      <c r="AG100" s="192">
        <v>132088.32000000001</v>
      </c>
      <c r="AH100" s="103">
        <f t="shared" ref="AH100" si="76">AF100*AG100</f>
        <v>52835.328000000009</v>
      </c>
      <c r="AI100" s="103">
        <f t="shared" si="37"/>
        <v>59175.567360000015</v>
      </c>
      <c r="AJ100" s="105">
        <v>0</v>
      </c>
      <c r="AK100" s="105">
        <v>0</v>
      </c>
      <c r="AL100" s="105">
        <v>0</v>
      </c>
      <c r="AM100" s="105">
        <v>0</v>
      </c>
      <c r="AN100" s="105">
        <v>0</v>
      </c>
      <c r="AO100" s="105">
        <v>0</v>
      </c>
      <c r="AP100" s="105">
        <v>0</v>
      </c>
      <c r="AQ100" s="105">
        <v>0</v>
      </c>
      <c r="AR100" s="105">
        <v>0</v>
      </c>
      <c r="AS100" s="105">
        <v>0</v>
      </c>
      <c r="AT100" s="105">
        <v>0</v>
      </c>
      <c r="AU100" s="105">
        <v>0</v>
      </c>
      <c r="AV100" s="106">
        <f t="shared" si="38"/>
        <v>0.8</v>
      </c>
      <c r="AW100" s="41">
        <v>0</v>
      </c>
      <c r="AX100" s="41">
        <f t="shared" si="28"/>
        <v>0</v>
      </c>
      <c r="AY100" s="107" t="s">
        <v>203</v>
      </c>
      <c r="AZ100" s="108"/>
      <c r="BA100" s="108"/>
      <c r="BB100" s="110"/>
      <c r="BC100" s="109" t="s">
        <v>436</v>
      </c>
      <c r="BD100" s="109" t="s">
        <v>436</v>
      </c>
      <c r="BE100" s="110"/>
      <c r="BF100" s="110"/>
      <c r="BG100" s="110"/>
      <c r="BH100" s="110"/>
      <c r="BI100" s="110"/>
      <c r="BJ100" s="87"/>
      <c r="BK100" s="27">
        <v>14</v>
      </c>
    </row>
    <row r="101" spans="1:63" s="187" customFormat="1" ht="12.95" customHeight="1" x14ac:dyDescent="0.25">
      <c r="A101" s="182" t="s">
        <v>405</v>
      </c>
      <c r="B101" s="158">
        <v>210014393</v>
      </c>
      <c r="C101" s="158" t="s">
        <v>676</v>
      </c>
      <c r="D101" s="158"/>
      <c r="E101" s="212"/>
      <c r="F101" s="193" t="s">
        <v>406</v>
      </c>
      <c r="G101" s="193" t="s">
        <v>407</v>
      </c>
      <c r="H101" s="193" t="s">
        <v>408</v>
      </c>
      <c r="I101" s="183" t="s">
        <v>143</v>
      </c>
      <c r="J101" s="152" t="s">
        <v>149</v>
      </c>
      <c r="K101" s="183" t="s">
        <v>196</v>
      </c>
      <c r="L101" s="182">
        <v>30</v>
      </c>
      <c r="M101" s="153" t="s">
        <v>197</v>
      </c>
      <c r="N101" s="194" t="s">
        <v>365</v>
      </c>
      <c r="O101" s="152" t="s">
        <v>166</v>
      </c>
      <c r="P101" s="183" t="s">
        <v>125</v>
      </c>
      <c r="Q101" s="182" t="s">
        <v>122</v>
      </c>
      <c r="R101" s="183" t="s">
        <v>200</v>
      </c>
      <c r="S101" s="183" t="s">
        <v>201</v>
      </c>
      <c r="T101" s="182"/>
      <c r="U101" s="182" t="s">
        <v>398</v>
      </c>
      <c r="V101" s="182" t="s">
        <v>146</v>
      </c>
      <c r="W101" s="193">
        <v>30</v>
      </c>
      <c r="X101" s="193">
        <v>60</v>
      </c>
      <c r="Y101" s="156">
        <v>10</v>
      </c>
      <c r="Z101" s="196" t="s">
        <v>409</v>
      </c>
      <c r="AA101" s="181" t="s">
        <v>138</v>
      </c>
      <c r="AB101" s="185">
        <v>0.18</v>
      </c>
      <c r="AC101" s="197">
        <v>130767.43</v>
      </c>
      <c r="AD101" s="185">
        <v>23538.1374</v>
      </c>
      <c r="AE101" s="185">
        <v>26362.713888000002</v>
      </c>
      <c r="AF101" s="185">
        <v>0.4</v>
      </c>
      <c r="AG101" s="185">
        <v>132088.32000000001</v>
      </c>
      <c r="AH101" s="185">
        <v>52835.328000000009</v>
      </c>
      <c r="AI101" s="185">
        <v>59175.567360000015</v>
      </c>
      <c r="AJ101" s="186">
        <v>0</v>
      </c>
      <c r="AK101" s="186">
        <v>0</v>
      </c>
      <c r="AL101" s="186">
        <v>0</v>
      </c>
      <c r="AM101" s="186">
        <v>0</v>
      </c>
      <c r="AN101" s="186">
        <v>0</v>
      </c>
      <c r="AO101" s="186">
        <v>0</v>
      </c>
      <c r="AP101" s="186">
        <v>0</v>
      </c>
      <c r="AQ101" s="186">
        <v>0</v>
      </c>
      <c r="AR101" s="186">
        <v>0</v>
      </c>
      <c r="AS101" s="186">
        <v>0</v>
      </c>
      <c r="AT101" s="186">
        <v>0</v>
      </c>
      <c r="AU101" s="186">
        <v>0</v>
      </c>
      <c r="AV101" s="186">
        <f t="shared" si="38"/>
        <v>0.58000000000000007</v>
      </c>
      <c r="AW101" s="185">
        <f t="shared" si="33"/>
        <v>76373.465400000016</v>
      </c>
      <c r="AX101" s="185">
        <f t="shared" si="28"/>
        <v>85538.281248000028</v>
      </c>
      <c r="AY101" s="158" t="s">
        <v>203</v>
      </c>
      <c r="AZ101" s="183"/>
      <c r="BA101" s="183"/>
      <c r="BB101" s="195"/>
      <c r="BC101" s="193" t="s">
        <v>436</v>
      </c>
      <c r="BD101" s="193" t="s">
        <v>436</v>
      </c>
      <c r="BE101" s="195"/>
      <c r="BF101" s="195"/>
      <c r="BG101" s="195"/>
      <c r="BH101" s="195"/>
      <c r="BI101" s="195"/>
      <c r="BJ101" s="87"/>
      <c r="BK101" s="32" t="s">
        <v>653</v>
      </c>
    </row>
    <row r="102" spans="1:63" s="164" customFormat="1" ht="12.95" customHeight="1" x14ac:dyDescent="0.25">
      <c r="A102" s="66" t="s">
        <v>405</v>
      </c>
      <c r="B102" s="72"/>
      <c r="C102" s="189" t="s">
        <v>486</v>
      </c>
      <c r="D102" s="72"/>
      <c r="E102" s="211"/>
      <c r="F102" s="68" t="s">
        <v>406</v>
      </c>
      <c r="G102" s="68" t="s">
        <v>407</v>
      </c>
      <c r="H102" s="12" t="s">
        <v>408</v>
      </c>
      <c r="I102" s="25" t="s">
        <v>143</v>
      </c>
      <c r="J102" s="1" t="s">
        <v>149</v>
      </c>
      <c r="K102" s="25" t="s">
        <v>196</v>
      </c>
      <c r="L102" s="24">
        <v>30</v>
      </c>
      <c r="M102" s="69" t="s">
        <v>197</v>
      </c>
      <c r="N102" s="70" t="s">
        <v>365</v>
      </c>
      <c r="O102" s="24" t="s">
        <v>126</v>
      </c>
      <c r="P102" s="25" t="s">
        <v>125</v>
      </c>
      <c r="Q102" s="24" t="s">
        <v>122</v>
      </c>
      <c r="R102" s="25" t="s">
        <v>200</v>
      </c>
      <c r="S102" s="25" t="s">
        <v>201</v>
      </c>
      <c r="T102" s="24"/>
      <c r="U102" s="24" t="s">
        <v>398</v>
      </c>
      <c r="V102" s="24" t="s">
        <v>146</v>
      </c>
      <c r="W102" s="9">
        <v>30</v>
      </c>
      <c r="X102" s="9">
        <v>60</v>
      </c>
      <c r="Y102" s="16">
        <v>10</v>
      </c>
      <c r="Z102" s="86" t="s">
        <v>409</v>
      </c>
      <c r="AA102" s="5" t="s">
        <v>138</v>
      </c>
      <c r="AB102" s="71">
        <v>0.4</v>
      </c>
      <c r="AC102" s="190">
        <v>89159.61</v>
      </c>
      <c r="AD102" s="71">
        <f t="shared" si="34"/>
        <v>35663.844000000005</v>
      </c>
      <c r="AE102" s="71">
        <f t="shared" si="35"/>
        <v>39943.505280000012</v>
      </c>
      <c r="AF102" s="71">
        <v>0.4</v>
      </c>
      <c r="AG102" s="190">
        <v>89159.61</v>
      </c>
      <c r="AH102" s="71">
        <f t="shared" si="36"/>
        <v>35663.844000000005</v>
      </c>
      <c r="AI102" s="71">
        <f t="shared" si="37"/>
        <v>39943.505280000012</v>
      </c>
      <c r="AJ102" s="19">
        <v>0</v>
      </c>
      <c r="AK102" s="19">
        <v>0</v>
      </c>
      <c r="AL102" s="19">
        <v>0</v>
      </c>
      <c r="AM102" s="19">
        <v>0</v>
      </c>
      <c r="AN102" s="19">
        <v>0</v>
      </c>
      <c r="AO102" s="19">
        <v>0</v>
      </c>
      <c r="AP102" s="19">
        <v>0</v>
      </c>
      <c r="AQ102" s="19">
        <v>0</v>
      </c>
      <c r="AR102" s="19">
        <v>0</v>
      </c>
      <c r="AS102" s="19">
        <v>0</v>
      </c>
      <c r="AT102" s="19">
        <v>0</v>
      </c>
      <c r="AU102" s="19">
        <v>0</v>
      </c>
      <c r="AV102" s="64">
        <f t="shared" si="38"/>
        <v>0.8</v>
      </c>
      <c r="AW102" s="41">
        <v>0</v>
      </c>
      <c r="AX102" s="41">
        <f t="shared" si="28"/>
        <v>0</v>
      </c>
      <c r="AY102" s="4" t="s">
        <v>203</v>
      </c>
      <c r="AZ102" s="25"/>
      <c r="BA102" s="25"/>
      <c r="BB102" s="44"/>
      <c r="BC102" s="12" t="s">
        <v>437</v>
      </c>
      <c r="BD102" s="12" t="s">
        <v>437</v>
      </c>
      <c r="BE102" s="44"/>
      <c r="BF102" s="44"/>
      <c r="BG102" s="44"/>
      <c r="BH102" s="44"/>
      <c r="BI102" s="44"/>
      <c r="BJ102" s="87"/>
      <c r="BK102" s="87"/>
    </row>
    <row r="103" spans="1:63" s="164" customFormat="1" ht="12.95" customHeight="1" x14ac:dyDescent="0.25">
      <c r="A103" s="66" t="s">
        <v>405</v>
      </c>
      <c r="B103" s="111"/>
      <c r="C103" s="191" t="s">
        <v>569</v>
      </c>
      <c r="D103" s="111"/>
      <c r="E103" s="211"/>
      <c r="F103" s="68" t="s">
        <v>406</v>
      </c>
      <c r="G103" s="68" t="s">
        <v>407</v>
      </c>
      <c r="H103" s="12" t="s">
        <v>408</v>
      </c>
      <c r="I103" s="25" t="s">
        <v>143</v>
      </c>
      <c r="J103" s="1" t="s">
        <v>149</v>
      </c>
      <c r="K103" s="25" t="s">
        <v>196</v>
      </c>
      <c r="L103" s="24">
        <v>30</v>
      </c>
      <c r="M103" s="69" t="s">
        <v>197</v>
      </c>
      <c r="N103" s="70" t="s">
        <v>365</v>
      </c>
      <c r="O103" s="1" t="s">
        <v>166</v>
      </c>
      <c r="P103" s="25" t="s">
        <v>125</v>
      </c>
      <c r="Q103" s="24" t="s">
        <v>122</v>
      </c>
      <c r="R103" s="25" t="s">
        <v>200</v>
      </c>
      <c r="S103" s="25" t="s">
        <v>201</v>
      </c>
      <c r="T103" s="24"/>
      <c r="U103" s="24" t="s">
        <v>398</v>
      </c>
      <c r="V103" s="24" t="s">
        <v>146</v>
      </c>
      <c r="W103" s="9">
        <v>30</v>
      </c>
      <c r="X103" s="9">
        <v>60</v>
      </c>
      <c r="Y103" s="16">
        <v>10</v>
      </c>
      <c r="Z103" s="86" t="s">
        <v>409</v>
      </c>
      <c r="AA103" s="5" t="s">
        <v>138</v>
      </c>
      <c r="AB103" s="102">
        <v>0.4</v>
      </c>
      <c r="AC103" s="192">
        <v>89159.61</v>
      </c>
      <c r="AD103" s="103">
        <f t="shared" ref="AD103" si="77">AB103*AC103</f>
        <v>35663.844000000005</v>
      </c>
      <c r="AE103" s="103">
        <f t="shared" si="35"/>
        <v>39943.505280000012</v>
      </c>
      <c r="AF103" s="104">
        <v>0.4</v>
      </c>
      <c r="AG103" s="192">
        <v>89159.61</v>
      </c>
      <c r="AH103" s="103">
        <f t="shared" ref="AH103" si="78">AF103*AG103</f>
        <v>35663.844000000005</v>
      </c>
      <c r="AI103" s="103">
        <f t="shared" si="37"/>
        <v>39943.505280000012</v>
      </c>
      <c r="AJ103" s="105">
        <v>0</v>
      </c>
      <c r="AK103" s="105">
        <v>0</v>
      </c>
      <c r="AL103" s="105">
        <v>0</v>
      </c>
      <c r="AM103" s="105">
        <v>0</v>
      </c>
      <c r="AN103" s="105">
        <v>0</v>
      </c>
      <c r="AO103" s="105">
        <v>0</v>
      </c>
      <c r="AP103" s="105">
        <v>0</v>
      </c>
      <c r="AQ103" s="105">
        <v>0</v>
      </c>
      <c r="AR103" s="105">
        <v>0</v>
      </c>
      <c r="AS103" s="105">
        <v>0</v>
      </c>
      <c r="AT103" s="105">
        <v>0</v>
      </c>
      <c r="AU103" s="105">
        <v>0</v>
      </c>
      <c r="AV103" s="106">
        <f t="shared" si="38"/>
        <v>0.8</v>
      </c>
      <c r="AW103" s="41">
        <v>0</v>
      </c>
      <c r="AX103" s="41">
        <f t="shared" si="28"/>
        <v>0</v>
      </c>
      <c r="AY103" s="107" t="s">
        <v>203</v>
      </c>
      <c r="AZ103" s="108"/>
      <c r="BA103" s="108"/>
      <c r="BB103" s="110"/>
      <c r="BC103" s="109" t="s">
        <v>437</v>
      </c>
      <c r="BD103" s="109" t="s">
        <v>437</v>
      </c>
      <c r="BE103" s="110"/>
      <c r="BF103" s="110"/>
      <c r="BG103" s="110"/>
      <c r="BH103" s="110"/>
      <c r="BI103" s="110"/>
      <c r="BJ103" s="87"/>
      <c r="BK103" s="27">
        <v>14</v>
      </c>
    </row>
    <row r="104" spans="1:63" s="187" customFormat="1" ht="12.95" customHeight="1" x14ac:dyDescent="0.25">
      <c r="A104" s="182" t="s">
        <v>405</v>
      </c>
      <c r="B104" s="158">
        <v>210015145</v>
      </c>
      <c r="C104" s="158" t="s">
        <v>677</v>
      </c>
      <c r="D104" s="158"/>
      <c r="E104" s="212"/>
      <c r="F104" s="193" t="s">
        <v>406</v>
      </c>
      <c r="G104" s="193" t="s">
        <v>407</v>
      </c>
      <c r="H104" s="193" t="s">
        <v>408</v>
      </c>
      <c r="I104" s="183" t="s">
        <v>143</v>
      </c>
      <c r="J104" s="152" t="s">
        <v>149</v>
      </c>
      <c r="K104" s="183" t="s">
        <v>196</v>
      </c>
      <c r="L104" s="182">
        <v>30</v>
      </c>
      <c r="M104" s="153" t="s">
        <v>197</v>
      </c>
      <c r="N104" s="194" t="s">
        <v>365</v>
      </c>
      <c r="O104" s="152" t="s">
        <v>166</v>
      </c>
      <c r="P104" s="183" t="s">
        <v>125</v>
      </c>
      <c r="Q104" s="182" t="s">
        <v>122</v>
      </c>
      <c r="R104" s="183" t="s">
        <v>200</v>
      </c>
      <c r="S104" s="183" t="s">
        <v>201</v>
      </c>
      <c r="T104" s="182"/>
      <c r="U104" s="182" t="s">
        <v>398</v>
      </c>
      <c r="V104" s="182" t="s">
        <v>146</v>
      </c>
      <c r="W104" s="193">
        <v>30</v>
      </c>
      <c r="X104" s="193">
        <v>60</v>
      </c>
      <c r="Y104" s="156">
        <v>10</v>
      </c>
      <c r="Z104" s="196" t="s">
        <v>409</v>
      </c>
      <c r="AA104" s="181" t="s">
        <v>138</v>
      </c>
      <c r="AB104" s="185">
        <v>0</v>
      </c>
      <c r="AC104" s="197">
        <v>89159.61</v>
      </c>
      <c r="AD104" s="185">
        <v>0</v>
      </c>
      <c r="AE104" s="185">
        <v>0</v>
      </c>
      <c r="AF104" s="185">
        <v>0.4</v>
      </c>
      <c r="AG104" s="185">
        <v>75419.899999999994</v>
      </c>
      <c r="AH104" s="185">
        <v>30167.96</v>
      </c>
      <c r="AI104" s="185">
        <v>33788.1152</v>
      </c>
      <c r="AJ104" s="186">
        <v>0</v>
      </c>
      <c r="AK104" s="186">
        <v>0</v>
      </c>
      <c r="AL104" s="186">
        <v>0</v>
      </c>
      <c r="AM104" s="186">
        <v>0</v>
      </c>
      <c r="AN104" s="186">
        <v>0</v>
      </c>
      <c r="AO104" s="186">
        <v>0</v>
      </c>
      <c r="AP104" s="186">
        <v>0</v>
      </c>
      <c r="AQ104" s="186">
        <v>0</v>
      </c>
      <c r="AR104" s="186">
        <v>0</v>
      </c>
      <c r="AS104" s="186">
        <v>0</v>
      </c>
      <c r="AT104" s="186">
        <v>0</v>
      </c>
      <c r="AU104" s="186">
        <v>0</v>
      </c>
      <c r="AV104" s="186">
        <f t="shared" si="38"/>
        <v>0.4</v>
      </c>
      <c r="AW104" s="185">
        <f t="shared" si="33"/>
        <v>30167.96</v>
      </c>
      <c r="AX104" s="185">
        <f t="shared" si="28"/>
        <v>33788.1152</v>
      </c>
      <c r="AY104" s="158" t="s">
        <v>203</v>
      </c>
      <c r="AZ104" s="183"/>
      <c r="BA104" s="183"/>
      <c r="BB104" s="195"/>
      <c r="BC104" s="193" t="s">
        <v>437</v>
      </c>
      <c r="BD104" s="193" t="s">
        <v>437</v>
      </c>
      <c r="BE104" s="195"/>
      <c r="BF104" s="195"/>
      <c r="BG104" s="195"/>
      <c r="BH104" s="195"/>
      <c r="BI104" s="195"/>
      <c r="BJ104" s="87"/>
      <c r="BK104" s="32" t="s">
        <v>653</v>
      </c>
    </row>
    <row r="105" spans="1:63" s="164" customFormat="1" ht="12.95" customHeight="1" x14ac:dyDescent="0.25">
      <c r="A105" s="66" t="s">
        <v>405</v>
      </c>
      <c r="B105" s="72"/>
      <c r="C105" s="189" t="s">
        <v>487</v>
      </c>
      <c r="D105" s="72"/>
      <c r="E105" s="211"/>
      <c r="F105" s="68" t="s">
        <v>438</v>
      </c>
      <c r="G105" s="68" t="s">
        <v>407</v>
      </c>
      <c r="H105" s="12" t="s">
        <v>439</v>
      </c>
      <c r="I105" s="25" t="s">
        <v>143</v>
      </c>
      <c r="J105" s="1" t="s">
        <v>149</v>
      </c>
      <c r="K105" s="25" t="s">
        <v>196</v>
      </c>
      <c r="L105" s="24">
        <v>30</v>
      </c>
      <c r="M105" s="69" t="s">
        <v>197</v>
      </c>
      <c r="N105" s="70" t="s">
        <v>365</v>
      </c>
      <c r="O105" s="24" t="s">
        <v>126</v>
      </c>
      <c r="P105" s="25" t="s">
        <v>125</v>
      </c>
      <c r="Q105" s="24" t="s">
        <v>122</v>
      </c>
      <c r="R105" s="25" t="s">
        <v>200</v>
      </c>
      <c r="S105" s="25" t="s">
        <v>201</v>
      </c>
      <c r="T105" s="24"/>
      <c r="U105" s="24" t="s">
        <v>398</v>
      </c>
      <c r="V105" s="24" t="s">
        <v>146</v>
      </c>
      <c r="W105" s="9">
        <v>30</v>
      </c>
      <c r="X105" s="9">
        <v>60</v>
      </c>
      <c r="Y105" s="16">
        <v>10</v>
      </c>
      <c r="Z105" s="86" t="s">
        <v>409</v>
      </c>
      <c r="AA105" s="5" t="s">
        <v>138</v>
      </c>
      <c r="AB105" s="71">
        <v>1.1499999999999999</v>
      </c>
      <c r="AC105" s="190">
        <v>555734.07999999996</v>
      </c>
      <c r="AD105" s="71">
        <f t="shared" si="34"/>
        <v>639094.19199999992</v>
      </c>
      <c r="AE105" s="71">
        <f t="shared" si="35"/>
        <v>715785.49503999995</v>
      </c>
      <c r="AF105" s="71">
        <v>1.1499999999999999</v>
      </c>
      <c r="AG105" s="190">
        <v>555734.07999999996</v>
      </c>
      <c r="AH105" s="71">
        <f t="shared" si="36"/>
        <v>639094.19199999992</v>
      </c>
      <c r="AI105" s="71">
        <f t="shared" si="37"/>
        <v>715785.49503999995</v>
      </c>
      <c r="AJ105" s="19">
        <v>0</v>
      </c>
      <c r="AK105" s="19">
        <v>0</v>
      </c>
      <c r="AL105" s="19">
        <v>0</v>
      </c>
      <c r="AM105" s="19">
        <v>0</v>
      </c>
      <c r="AN105" s="19">
        <v>0</v>
      </c>
      <c r="AO105" s="19">
        <v>0</v>
      </c>
      <c r="AP105" s="19">
        <v>0</v>
      </c>
      <c r="AQ105" s="19">
        <v>0</v>
      </c>
      <c r="AR105" s="19">
        <v>0</v>
      </c>
      <c r="AS105" s="19">
        <v>0</v>
      </c>
      <c r="AT105" s="19">
        <v>0</v>
      </c>
      <c r="AU105" s="19">
        <v>0</v>
      </c>
      <c r="AV105" s="64">
        <f t="shared" si="38"/>
        <v>2.2999999999999998</v>
      </c>
      <c r="AW105" s="41">
        <v>0</v>
      </c>
      <c r="AX105" s="41">
        <f t="shared" si="28"/>
        <v>0</v>
      </c>
      <c r="AY105" s="4" t="s">
        <v>203</v>
      </c>
      <c r="AZ105" s="25"/>
      <c r="BA105" s="25"/>
      <c r="BB105" s="44"/>
      <c r="BC105" s="12" t="s">
        <v>440</v>
      </c>
      <c r="BD105" s="12" t="s">
        <v>440</v>
      </c>
      <c r="BE105" s="44"/>
      <c r="BF105" s="44"/>
      <c r="BG105" s="44"/>
      <c r="BH105" s="44"/>
      <c r="BI105" s="44"/>
      <c r="BJ105" s="87"/>
      <c r="BK105" s="87"/>
    </row>
    <row r="106" spans="1:63" s="164" customFormat="1" ht="12.95" customHeight="1" x14ac:dyDescent="0.25">
      <c r="A106" s="66" t="s">
        <v>405</v>
      </c>
      <c r="B106" s="111"/>
      <c r="C106" s="191" t="s">
        <v>570</v>
      </c>
      <c r="D106" s="111"/>
      <c r="E106" s="211"/>
      <c r="F106" s="68" t="s">
        <v>438</v>
      </c>
      <c r="G106" s="68" t="s">
        <v>407</v>
      </c>
      <c r="H106" s="12" t="s">
        <v>439</v>
      </c>
      <c r="I106" s="25" t="s">
        <v>143</v>
      </c>
      <c r="J106" s="1" t="s">
        <v>149</v>
      </c>
      <c r="K106" s="25" t="s">
        <v>196</v>
      </c>
      <c r="L106" s="24">
        <v>30</v>
      </c>
      <c r="M106" s="69" t="s">
        <v>197</v>
      </c>
      <c r="N106" s="70" t="s">
        <v>365</v>
      </c>
      <c r="O106" s="1" t="s">
        <v>166</v>
      </c>
      <c r="P106" s="25" t="s">
        <v>125</v>
      </c>
      <c r="Q106" s="24" t="s">
        <v>122</v>
      </c>
      <c r="R106" s="25" t="s">
        <v>200</v>
      </c>
      <c r="S106" s="25" t="s">
        <v>201</v>
      </c>
      <c r="T106" s="24"/>
      <c r="U106" s="24" t="s">
        <v>398</v>
      </c>
      <c r="V106" s="24" t="s">
        <v>146</v>
      </c>
      <c r="W106" s="9">
        <v>30</v>
      </c>
      <c r="X106" s="9">
        <v>60</v>
      </c>
      <c r="Y106" s="16">
        <v>10</v>
      </c>
      <c r="Z106" s="86" t="s">
        <v>409</v>
      </c>
      <c r="AA106" s="5" t="s">
        <v>138</v>
      </c>
      <c r="AB106" s="102">
        <v>1.1499999999999999</v>
      </c>
      <c r="AC106" s="192">
        <v>555734.07999999996</v>
      </c>
      <c r="AD106" s="103">
        <f t="shared" ref="AD106" si="79">AB106*AC106</f>
        <v>639094.19199999992</v>
      </c>
      <c r="AE106" s="103">
        <f t="shared" si="35"/>
        <v>715785.49503999995</v>
      </c>
      <c r="AF106" s="104">
        <v>1.1499999999999999</v>
      </c>
      <c r="AG106" s="192">
        <v>555734.07999999996</v>
      </c>
      <c r="AH106" s="103">
        <f t="shared" ref="AH106" si="80">AF106*AG106</f>
        <v>639094.19199999992</v>
      </c>
      <c r="AI106" s="103">
        <f t="shared" si="37"/>
        <v>715785.49503999995</v>
      </c>
      <c r="AJ106" s="105">
        <v>0</v>
      </c>
      <c r="AK106" s="105">
        <v>0</v>
      </c>
      <c r="AL106" s="105">
        <v>0</v>
      </c>
      <c r="AM106" s="105">
        <v>0</v>
      </c>
      <c r="AN106" s="105">
        <v>0</v>
      </c>
      <c r="AO106" s="105">
        <v>0</v>
      </c>
      <c r="AP106" s="105">
        <v>0</v>
      </c>
      <c r="AQ106" s="105">
        <v>0</v>
      </c>
      <c r="AR106" s="105">
        <v>0</v>
      </c>
      <c r="AS106" s="105">
        <v>0</v>
      </c>
      <c r="AT106" s="105">
        <v>0</v>
      </c>
      <c r="AU106" s="105">
        <v>0</v>
      </c>
      <c r="AV106" s="106">
        <f t="shared" si="38"/>
        <v>2.2999999999999998</v>
      </c>
      <c r="AW106" s="41">
        <v>0</v>
      </c>
      <c r="AX106" s="41">
        <f t="shared" si="28"/>
        <v>0</v>
      </c>
      <c r="AY106" s="107" t="s">
        <v>203</v>
      </c>
      <c r="AZ106" s="108"/>
      <c r="BA106" s="108"/>
      <c r="BB106" s="110"/>
      <c r="BC106" s="109" t="s">
        <v>440</v>
      </c>
      <c r="BD106" s="109" t="s">
        <v>440</v>
      </c>
      <c r="BE106" s="110"/>
      <c r="BF106" s="110"/>
      <c r="BG106" s="110"/>
      <c r="BH106" s="110"/>
      <c r="BI106" s="110"/>
      <c r="BJ106" s="87"/>
      <c r="BK106" s="27">
        <v>14</v>
      </c>
    </row>
    <row r="107" spans="1:63" s="187" customFormat="1" ht="12.95" customHeight="1" x14ac:dyDescent="0.25">
      <c r="A107" s="182" t="s">
        <v>405</v>
      </c>
      <c r="B107" s="158">
        <v>210015876</v>
      </c>
      <c r="C107" s="158" t="s">
        <v>678</v>
      </c>
      <c r="D107" s="158"/>
      <c r="E107" s="212"/>
      <c r="F107" s="193" t="s">
        <v>438</v>
      </c>
      <c r="G107" s="193" t="s">
        <v>407</v>
      </c>
      <c r="H107" s="193" t="s">
        <v>439</v>
      </c>
      <c r="I107" s="183" t="s">
        <v>143</v>
      </c>
      <c r="J107" s="152" t="s">
        <v>149</v>
      </c>
      <c r="K107" s="183" t="s">
        <v>196</v>
      </c>
      <c r="L107" s="182">
        <v>30</v>
      </c>
      <c r="M107" s="153" t="s">
        <v>197</v>
      </c>
      <c r="N107" s="194" t="s">
        <v>365</v>
      </c>
      <c r="O107" s="152" t="s">
        <v>166</v>
      </c>
      <c r="P107" s="183" t="s">
        <v>125</v>
      </c>
      <c r="Q107" s="182" t="s">
        <v>122</v>
      </c>
      <c r="R107" s="183" t="s">
        <v>200</v>
      </c>
      <c r="S107" s="183" t="s">
        <v>201</v>
      </c>
      <c r="T107" s="182"/>
      <c r="U107" s="182" t="s">
        <v>398</v>
      </c>
      <c r="V107" s="182" t="s">
        <v>146</v>
      </c>
      <c r="W107" s="193">
        <v>30</v>
      </c>
      <c r="X107" s="193">
        <v>60</v>
      </c>
      <c r="Y107" s="156">
        <v>10</v>
      </c>
      <c r="Z107" s="196" t="s">
        <v>409</v>
      </c>
      <c r="AA107" s="181" t="s">
        <v>138</v>
      </c>
      <c r="AB107" s="185">
        <v>1.25</v>
      </c>
      <c r="AC107" s="197">
        <v>550176.74</v>
      </c>
      <c r="AD107" s="185">
        <v>687720.92500000005</v>
      </c>
      <c r="AE107" s="185">
        <v>770247.4360000001</v>
      </c>
      <c r="AF107" s="185">
        <v>1.1499999999999999</v>
      </c>
      <c r="AG107" s="185">
        <v>555734.07999999996</v>
      </c>
      <c r="AH107" s="185">
        <v>639094.19199999992</v>
      </c>
      <c r="AI107" s="185">
        <v>715785.49503999995</v>
      </c>
      <c r="AJ107" s="186">
        <v>0</v>
      </c>
      <c r="AK107" s="186">
        <v>0</v>
      </c>
      <c r="AL107" s="186">
        <v>0</v>
      </c>
      <c r="AM107" s="186">
        <v>0</v>
      </c>
      <c r="AN107" s="186">
        <v>0</v>
      </c>
      <c r="AO107" s="186">
        <v>0</v>
      </c>
      <c r="AP107" s="186">
        <v>0</v>
      </c>
      <c r="AQ107" s="186">
        <v>0</v>
      </c>
      <c r="AR107" s="186">
        <v>0</v>
      </c>
      <c r="AS107" s="186">
        <v>0</v>
      </c>
      <c r="AT107" s="186">
        <v>0</v>
      </c>
      <c r="AU107" s="186">
        <v>0</v>
      </c>
      <c r="AV107" s="186">
        <f t="shared" si="38"/>
        <v>2.4</v>
      </c>
      <c r="AW107" s="185">
        <f t="shared" si="33"/>
        <v>1326815.1170000001</v>
      </c>
      <c r="AX107" s="185">
        <f t="shared" si="28"/>
        <v>1486032.9310400002</v>
      </c>
      <c r="AY107" s="158" t="s">
        <v>203</v>
      </c>
      <c r="AZ107" s="183"/>
      <c r="BA107" s="183"/>
      <c r="BB107" s="195"/>
      <c r="BC107" s="193" t="s">
        <v>440</v>
      </c>
      <c r="BD107" s="193" t="s">
        <v>440</v>
      </c>
      <c r="BE107" s="195"/>
      <c r="BF107" s="195"/>
      <c r="BG107" s="195"/>
      <c r="BH107" s="195"/>
      <c r="BI107" s="195"/>
      <c r="BJ107" s="87"/>
      <c r="BK107" s="32" t="s">
        <v>653</v>
      </c>
    </row>
    <row r="108" spans="1:63" s="164" customFormat="1" ht="12.95" customHeight="1" x14ac:dyDescent="0.25">
      <c r="A108" s="66" t="s">
        <v>405</v>
      </c>
      <c r="B108" s="72"/>
      <c r="C108" s="189" t="s">
        <v>488</v>
      </c>
      <c r="D108" s="72"/>
      <c r="E108" s="211"/>
      <c r="F108" s="68" t="s">
        <v>438</v>
      </c>
      <c r="G108" s="68" t="s">
        <v>407</v>
      </c>
      <c r="H108" s="12" t="s">
        <v>439</v>
      </c>
      <c r="I108" s="25" t="s">
        <v>143</v>
      </c>
      <c r="J108" s="1" t="s">
        <v>149</v>
      </c>
      <c r="K108" s="25" t="s">
        <v>196</v>
      </c>
      <c r="L108" s="24">
        <v>30</v>
      </c>
      <c r="M108" s="69" t="s">
        <v>197</v>
      </c>
      <c r="N108" s="70" t="s">
        <v>365</v>
      </c>
      <c r="O108" s="24" t="s">
        <v>126</v>
      </c>
      <c r="P108" s="25" t="s">
        <v>125</v>
      </c>
      <c r="Q108" s="24" t="s">
        <v>122</v>
      </c>
      <c r="R108" s="25" t="s">
        <v>200</v>
      </c>
      <c r="S108" s="25" t="s">
        <v>201</v>
      </c>
      <c r="T108" s="24"/>
      <c r="U108" s="24" t="s">
        <v>398</v>
      </c>
      <c r="V108" s="24" t="s">
        <v>146</v>
      </c>
      <c r="W108" s="9">
        <v>30</v>
      </c>
      <c r="X108" s="9">
        <v>60</v>
      </c>
      <c r="Y108" s="16">
        <v>10</v>
      </c>
      <c r="Z108" s="86" t="s">
        <v>409</v>
      </c>
      <c r="AA108" s="5" t="s">
        <v>138</v>
      </c>
      <c r="AB108" s="71">
        <v>1.25</v>
      </c>
      <c r="AC108" s="190">
        <v>289771.5</v>
      </c>
      <c r="AD108" s="71">
        <f t="shared" si="34"/>
        <v>362214.375</v>
      </c>
      <c r="AE108" s="71">
        <f t="shared" si="35"/>
        <v>405680.10000000003</v>
      </c>
      <c r="AF108" s="71">
        <v>1.25</v>
      </c>
      <c r="AG108" s="190">
        <v>289771.5</v>
      </c>
      <c r="AH108" s="71">
        <f t="shared" si="36"/>
        <v>362214.375</v>
      </c>
      <c r="AI108" s="71">
        <f t="shared" si="37"/>
        <v>405680.10000000003</v>
      </c>
      <c r="AJ108" s="19">
        <v>0</v>
      </c>
      <c r="AK108" s="19">
        <v>0</v>
      </c>
      <c r="AL108" s="19">
        <v>0</v>
      </c>
      <c r="AM108" s="19">
        <v>0</v>
      </c>
      <c r="AN108" s="19">
        <v>0</v>
      </c>
      <c r="AO108" s="19">
        <v>0</v>
      </c>
      <c r="AP108" s="19">
        <v>0</v>
      </c>
      <c r="AQ108" s="19">
        <v>0</v>
      </c>
      <c r="AR108" s="19">
        <v>0</v>
      </c>
      <c r="AS108" s="19">
        <v>0</v>
      </c>
      <c r="AT108" s="19">
        <v>0</v>
      </c>
      <c r="AU108" s="19">
        <v>0</v>
      </c>
      <c r="AV108" s="64">
        <f t="shared" si="38"/>
        <v>2.5</v>
      </c>
      <c r="AW108" s="41">
        <v>0</v>
      </c>
      <c r="AX108" s="41">
        <f t="shared" si="28"/>
        <v>0</v>
      </c>
      <c r="AY108" s="4" t="s">
        <v>203</v>
      </c>
      <c r="AZ108" s="25"/>
      <c r="BA108" s="25"/>
      <c r="BB108" s="44"/>
      <c r="BC108" s="12" t="s">
        <v>441</v>
      </c>
      <c r="BD108" s="12" t="s">
        <v>441</v>
      </c>
      <c r="BE108" s="44"/>
      <c r="BF108" s="44"/>
      <c r="BG108" s="44"/>
      <c r="BH108" s="44"/>
      <c r="BI108" s="44"/>
      <c r="BJ108" s="87"/>
      <c r="BK108" s="87"/>
    </row>
    <row r="109" spans="1:63" s="164" customFormat="1" ht="12.95" customHeight="1" x14ac:dyDescent="0.25">
      <c r="A109" s="66" t="s">
        <v>405</v>
      </c>
      <c r="B109" s="111"/>
      <c r="C109" s="191" t="s">
        <v>571</v>
      </c>
      <c r="D109" s="111"/>
      <c r="E109" s="211"/>
      <c r="F109" s="68" t="s">
        <v>438</v>
      </c>
      <c r="G109" s="68" t="s">
        <v>407</v>
      </c>
      <c r="H109" s="12" t="s">
        <v>439</v>
      </c>
      <c r="I109" s="25" t="s">
        <v>143</v>
      </c>
      <c r="J109" s="1" t="s">
        <v>149</v>
      </c>
      <c r="K109" s="25" t="s">
        <v>196</v>
      </c>
      <c r="L109" s="24">
        <v>30</v>
      </c>
      <c r="M109" s="69" t="s">
        <v>197</v>
      </c>
      <c r="N109" s="70" t="s">
        <v>365</v>
      </c>
      <c r="O109" s="1" t="s">
        <v>166</v>
      </c>
      <c r="P109" s="25" t="s">
        <v>125</v>
      </c>
      <c r="Q109" s="24" t="s">
        <v>122</v>
      </c>
      <c r="R109" s="25" t="s">
        <v>200</v>
      </c>
      <c r="S109" s="25" t="s">
        <v>201</v>
      </c>
      <c r="T109" s="24"/>
      <c r="U109" s="24" t="s">
        <v>398</v>
      </c>
      <c r="V109" s="24" t="s">
        <v>146</v>
      </c>
      <c r="W109" s="9">
        <v>30</v>
      </c>
      <c r="X109" s="9">
        <v>60</v>
      </c>
      <c r="Y109" s="16">
        <v>10</v>
      </c>
      <c r="Z109" s="86" t="s">
        <v>409</v>
      </c>
      <c r="AA109" s="5" t="s">
        <v>138</v>
      </c>
      <c r="AB109" s="102">
        <v>1.25</v>
      </c>
      <c r="AC109" s="192">
        <v>289771.5</v>
      </c>
      <c r="AD109" s="103">
        <f t="shared" ref="AD109" si="81">AB109*AC109</f>
        <v>362214.375</v>
      </c>
      <c r="AE109" s="103">
        <f t="shared" si="35"/>
        <v>405680.10000000003</v>
      </c>
      <c r="AF109" s="104">
        <v>1.25</v>
      </c>
      <c r="AG109" s="192">
        <v>289771.5</v>
      </c>
      <c r="AH109" s="103">
        <f t="shared" ref="AH109" si="82">AF109*AG109</f>
        <v>362214.375</v>
      </c>
      <c r="AI109" s="103">
        <f t="shared" si="37"/>
        <v>405680.10000000003</v>
      </c>
      <c r="AJ109" s="105">
        <v>0</v>
      </c>
      <c r="AK109" s="105">
        <v>0</v>
      </c>
      <c r="AL109" s="105">
        <v>0</v>
      </c>
      <c r="AM109" s="105">
        <v>0</v>
      </c>
      <c r="AN109" s="105">
        <v>0</v>
      </c>
      <c r="AO109" s="105">
        <v>0</v>
      </c>
      <c r="AP109" s="105">
        <v>0</v>
      </c>
      <c r="AQ109" s="105">
        <v>0</v>
      </c>
      <c r="AR109" s="105">
        <v>0</v>
      </c>
      <c r="AS109" s="105">
        <v>0</v>
      </c>
      <c r="AT109" s="105">
        <v>0</v>
      </c>
      <c r="AU109" s="105">
        <v>0</v>
      </c>
      <c r="AV109" s="106">
        <f t="shared" si="38"/>
        <v>2.5</v>
      </c>
      <c r="AW109" s="41">
        <v>0</v>
      </c>
      <c r="AX109" s="41">
        <f t="shared" si="28"/>
        <v>0</v>
      </c>
      <c r="AY109" s="107" t="s">
        <v>203</v>
      </c>
      <c r="AZ109" s="108"/>
      <c r="BA109" s="108"/>
      <c r="BB109" s="110"/>
      <c r="BC109" s="109" t="s">
        <v>441</v>
      </c>
      <c r="BD109" s="109" t="s">
        <v>441</v>
      </c>
      <c r="BE109" s="110"/>
      <c r="BF109" s="110"/>
      <c r="BG109" s="110"/>
      <c r="BH109" s="110"/>
      <c r="BI109" s="110"/>
      <c r="BJ109" s="87"/>
      <c r="BK109" s="27">
        <v>14</v>
      </c>
    </row>
    <row r="110" spans="1:63" s="187" customFormat="1" ht="12.95" customHeight="1" x14ac:dyDescent="0.25">
      <c r="A110" s="182" t="s">
        <v>405</v>
      </c>
      <c r="B110" s="158">
        <v>210015878</v>
      </c>
      <c r="C110" s="158" t="s">
        <v>679</v>
      </c>
      <c r="D110" s="158"/>
      <c r="E110" s="212"/>
      <c r="F110" s="193" t="s">
        <v>438</v>
      </c>
      <c r="G110" s="193" t="s">
        <v>407</v>
      </c>
      <c r="H110" s="193" t="s">
        <v>439</v>
      </c>
      <c r="I110" s="183" t="s">
        <v>143</v>
      </c>
      <c r="J110" s="152" t="s">
        <v>149</v>
      </c>
      <c r="K110" s="183" t="s">
        <v>196</v>
      </c>
      <c r="L110" s="182">
        <v>30</v>
      </c>
      <c r="M110" s="153" t="s">
        <v>197</v>
      </c>
      <c r="N110" s="194" t="s">
        <v>365</v>
      </c>
      <c r="O110" s="152" t="s">
        <v>166</v>
      </c>
      <c r="P110" s="183" t="s">
        <v>125</v>
      </c>
      <c r="Q110" s="182" t="s">
        <v>122</v>
      </c>
      <c r="R110" s="183" t="s">
        <v>200</v>
      </c>
      <c r="S110" s="183" t="s">
        <v>201</v>
      </c>
      <c r="T110" s="182"/>
      <c r="U110" s="182" t="s">
        <v>398</v>
      </c>
      <c r="V110" s="182" t="s">
        <v>146</v>
      </c>
      <c r="W110" s="193">
        <v>30</v>
      </c>
      <c r="X110" s="193">
        <v>60</v>
      </c>
      <c r="Y110" s="156">
        <v>10</v>
      </c>
      <c r="Z110" s="196" t="s">
        <v>409</v>
      </c>
      <c r="AA110" s="181" t="s">
        <v>138</v>
      </c>
      <c r="AB110" s="185">
        <v>2.5</v>
      </c>
      <c r="AC110" s="197">
        <v>286873.78000000003</v>
      </c>
      <c r="AD110" s="185">
        <v>717184.45000000007</v>
      </c>
      <c r="AE110" s="185">
        <v>803246.58400000015</v>
      </c>
      <c r="AF110" s="185">
        <v>1.25</v>
      </c>
      <c r="AG110" s="185">
        <v>289771.5</v>
      </c>
      <c r="AH110" s="185">
        <v>362214.375</v>
      </c>
      <c r="AI110" s="185">
        <v>405680.10000000003</v>
      </c>
      <c r="AJ110" s="186">
        <v>0</v>
      </c>
      <c r="AK110" s="186">
        <v>0</v>
      </c>
      <c r="AL110" s="186">
        <v>0</v>
      </c>
      <c r="AM110" s="186">
        <v>0</v>
      </c>
      <c r="AN110" s="186">
        <v>0</v>
      </c>
      <c r="AO110" s="186">
        <v>0</v>
      </c>
      <c r="AP110" s="186">
        <v>0</v>
      </c>
      <c r="AQ110" s="186">
        <v>0</v>
      </c>
      <c r="AR110" s="186">
        <v>0</v>
      </c>
      <c r="AS110" s="186">
        <v>0</v>
      </c>
      <c r="AT110" s="186">
        <v>0</v>
      </c>
      <c r="AU110" s="186">
        <v>0</v>
      </c>
      <c r="AV110" s="186">
        <f t="shared" si="38"/>
        <v>3.75</v>
      </c>
      <c r="AW110" s="185">
        <f t="shared" si="33"/>
        <v>1079398.8250000002</v>
      </c>
      <c r="AX110" s="185">
        <f t="shared" si="28"/>
        <v>1208926.6840000004</v>
      </c>
      <c r="AY110" s="158" t="s">
        <v>203</v>
      </c>
      <c r="AZ110" s="183"/>
      <c r="BA110" s="183"/>
      <c r="BB110" s="195"/>
      <c r="BC110" s="193" t="s">
        <v>441</v>
      </c>
      <c r="BD110" s="193" t="s">
        <v>441</v>
      </c>
      <c r="BE110" s="195"/>
      <c r="BF110" s="195"/>
      <c r="BG110" s="195"/>
      <c r="BH110" s="195"/>
      <c r="BI110" s="195"/>
      <c r="BJ110" s="87"/>
      <c r="BK110" s="32" t="s">
        <v>653</v>
      </c>
    </row>
    <row r="111" spans="1:63" s="164" customFormat="1" ht="12.95" customHeight="1" x14ac:dyDescent="0.25">
      <c r="A111" s="66" t="s">
        <v>405</v>
      </c>
      <c r="B111" s="72"/>
      <c r="C111" s="189" t="s">
        <v>489</v>
      </c>
      <c r="D111" s="72"/>
      <c r="E111" s="211"/>
      <c r="F111" s="68" t="s">
        <v>442</v>
      </c>
      <c r="G111" s="68" t="s">
        <v>407</v>
      </c>
      <c r="H111" s="12" t="s">
        <v>443</v>
      </c>
      <c r="I111" s="25" t="s">
        <v>143</v>
      </c>
      <c r="J111" s="1" t="s">
        <v>149</v>
      </c>
      <c r="K111" s="25" t="s">
        <v>196</v>
      </c>
      <c r="L111" s="24">
        <v>30</v>
      </c>
      <c r="M111" s="69" t="s">
        <v>197</v>
      </c>
      <c r="N111" s="70" t="s">
        <v>365</v>
      </c>
      <c r="O111" s="24" t="s">
        <v>126</v>
      </c>
      <c r="P111" s="25" t="s">
        <v>125</v>
      </c>
      <c r="Q111" s="24" t="s">
        <v>122</v>
      </c>
      <c r="R111" s="25" t="s">
        <v>200</v>
      </c>
      <c r="S111" s="25" t="s">
        <v>201</v>
      </c>
      <c r="T111" s="24"/>
      <c r="U111" s="24" t="s">
        <v>398</v>
      </c>
      <c r="V111" s="24" t="s">
        <v>146</v>
      </c>
      <c r="W111" s="9">
        <v>30</v>
      </c>
      <c r="X111" s="9">
        <v>60</v>
      </c>
      <c r="Y111" s="16">
        <v>10</v>
      </c>
      <c r="Z111" s="86" t="s">
        <v>409</v>
      </c>
      <c r="AA111" s="5" t="s">
        <v>138</v>
      </c>
      <c r="AB111" s="71">
        <v>0.7</v>
      </c>
      <c r="AC111" s="190">
        <v>519134.61</v>
      </c>
      <c r="AD111" s="71">
        <f t="shared" si="34"/>
        <v>363394.22699999996</v>
      </c>
      <c r="AE111" s="71">
        <f t="shared" si="35"/>
        <v>407001.53424000001</v>
      </c>
      <c r="AF111" s="71">
        <v>0.7</v>
      </c>
      <c r="AG111" s="190">
        <v>519134.61</v>
      </c>
      <c r="AH111" s="71">
        <f t="shared" si="36"/>
        <v>363394.22699999996</v>
      </c>
      <c r="AI111" s="71">
        <f t="shared" si="37"/>
        <v>407001.53424000001</v>
      </c>
      <c r="AJ111" s="19">
        <v>0</v>
      </c>
      <c r="AK111" s="19">
        <v>0</v>
      </c>
      <c r="AL111" s="19">
        <v>0</v>
      </c>
      <c r="AM111" s="19">
        <v>0</v>
      </c>
      <c r="AN111" s="19">
        <v>0</v>
      </c>
      <c r="AO111" s="19">
        <v>0</v>
      </c>
      <c r="AP111" s="19">
        <v>0</v>
      </c>
      <c r="AQ111" s="19">
        <v>0</v>
      </c>
      <c r="AR111" s="19">
        <v>0</v>
      </c>
      <c r="AS111" s="19">
        <v>0</v>
      </c>
      <c r="AT111" s="19">
        <v>0</v>
      </c>
      <c r="AU111" s="19">
        <v>0</v>
      </c>
      <c r="AV111" s="64">
        <f t="shared" si="38"/>
        <v>1.4</v>
      </c>
      <c r="AW111" s="41">
        <v>0</v>
      </c>
      <c r="AX111" s="41">
        <f t="shared" si="28"/>
        <v>0</v>
      </c>
      <c r="AY111" s="4" t="s">
        <v>203</v>
      </c>
      <c r="AZ111" s="25"/>
      <c r="BA111" s="25"/>
      <c r="BB111" s="44"/>
      <c r="BC111" s="12" t="s">
        <v>444</v>
      </c>
      <c r="BD111" s="12" t="s">
        <v>444</v>
      </c>
      <c r="BE111" s="44"/>
      <c r="BF111" s="44"/>
      <c r="BG111" s="44"/>
      <c r="BH111" s="44"/>
      <c r="BI111" s="44"/>
      <c r="BJ111" s="87"/>
      <c r="BK111" s="87"/>
    </row>
    <row r="112" spans="1:63" s="164" customFormat="1" ht="12.95" customHeight="1" x14ac:dyDescent="0.25">
      <c r="A112" s="66" t="s">
        <v>405</v>
      </c>
      <c r="B112" s="111"/>
      <c r="C112" s="191" t="s">
        <v>572</v>
      </c>
      <c r="D112" s="111"/>
      <c r="E112" s="211"/>
      <c r="F112" s="68" t="s">
        <v>442</v>
      </c>
      <c r="G112" s="68" t="s">
        <v>407</v>
      </c>
      <c r="H112" s="12" t="s">
        <v>443</v>
      </c>
      <c r="I112" s="25" t="s">
        <v>143</v>
      </c>
      <c r="J112" s="1" t="s">
        <v>149</v>
      </c>
      <c r="K112" s="25" t="s">
        <v>196</v>
      </c>
      <c r="L112" s="24">
        <v>30</v>
      </c>
      <c r="M112" s="69" t="s">
        <v>197</v>
      </c>
      <c r="N112" s="70" t="s">
        <v>365</v>
      </c>
      <c r="O112" s="1" t="s">
        <v>166</v>
      </c>
      <c r="P112" s="25" t="s">
        <v>125</v>
      </c>
      <c r="Q112" s="24" t="s">
        <v>122</v>
      </c>
      <c r="R112" s="25" t="s">
        <v>200</v>
      </c>
      <c r="S112" s="25" t="s">
        <v>201</v>
      </c>
      <c r="T112" s="24"/>
      <c r="U112" s="24" t="s">
        <v>398</v>
      </c>
      <c r="V112" s="24" t="s">
        <v>146</v>
      </c>
      <c r="W112" s="9">
        <v>30</v>
      </c>
      <c r="X112" s="9">
        <v>60</v>
      </c>
      <c r="Y112" s="16">
        <v>10</v>
      </c>
      <c r="Z112" s="86" t="s">
        <v>409</v>
      </c>
      <c r="AA112" s="5" t="s">
        <v>138</v>
      </c>
      <c r="AB112" s="102">
        <v>0.7</v>
      </c>
      <c r="AC112" s="192">
        <v>519134.61</v>
      </c>
      <c r="AD112" s="103">
        <f t="shared" ref="AD112" si="83">AB112*AC112</f>
        <v>363394.22699999996</v>
      </c>
      <c r="AE112" s="103">
        <f t="shared" si="35"/>
        <v>407001.53424000001</v>
      </c>
      <c r="AF112" s="104">
        <v>0.7</v>
      </c>
      <c r="AG112" s="192">
        <v>519134.61</v>
      </c>
      <c r="AH112" s="103">
        <f t="shared" ref="AH112" si="84">AF112*AG112</f>
        <v>363394.22699999996</v>
      </c>
      <c r="AI112" s="103">
        <f t="shared" si="37"/>
        <v>407001.53424000001</v>
      </c>
      <c r="AJ112" s="105">
        <v>0</v>
      </c>
      <c r="AK112" s="105">
        <v>0</v>
      </c>
      <c r="AL112" s="105">
        <v>0</v>
      </c>
      <c r="AM112" s="105">
        <v>0</v>
      </c>
      <c r="AN112" s="105">
        <v>0</v>
      </c>
      <c r="AO112" s="105">
        <v>0</v>
      </c>
      <c r="AP112" s="105">
        <v>0</v>
      </c>
      <c r="AQ112" s="105">
        <v>0</v>
      </c>
      <c r="AR112" s="105">
        <v>0</v>
      </c>
      <c r="AS112" s="105">
        <v>0</v>
      </c>
      <c r="AT112" s="105">
        <v>0</v>
      </c>
      <c r="AU112" s="105">
        <v>0</v>
      </c>
      <c r="AV112" s="106">
        <f t="shared" si="38"/>
        <v>1.4</v>
      </c>
      <c r="AW112" s="41">
        <v>0</v>
      </c>
      <c r="AX112" s="41">
        <f t="shared" si="28"/>
        <v>0</v>
      </c>
      <c r="AY112" s="107" t="s">
        <v>203</v>
      </c>
      <c r="AZ112" s="108"/>
      <c r="BA112" s="108"/>
      <c r="BB112" s="110"/>
      <c r="BC112" s="109" t="s">
        <v>444</v>
      </c>
      <c r="BD112" s="109" t="s">
        <v>444</v>
      </c>
      <c r="BE112" s="110"/>
      <c r="BF112" s="110"/>
      <c r="BG112" s="110"/>
      <c r="BH112" s="110"/>
      <c r="BI112" s="110"/>
      <c r="BJ112" s="87"/>
      <c r="BK112" s="27">
        <v>14</v>
      </c>
    </row>
    <row r="113" spans="1:63" s="187" customFormat="1" ht="12.95" customHeight="1" x14ac:dyDescent="0.25">
      <c r="A113" s="182" t="s">
        <v>405</v>
      </c>
      <c r="B113" s="158">
        <v>210023510</v>
      </c>
      <c r="C113" s="158" t="s">
        <v>680</v>
      </c>
      <c r="D113" s="158"/>
      <c r="E113" s="212"/>
      <c r="F113" s="193" t="s">
        <v>442</v>
      </c>
      <c r="G113" s="193" t="s">
        <v>407</v>
      </c>
      <c r="H113" s="193" t="s">
        <v>443</v>
      </c>
      <c r="I113" s="183" t="s">
        <v>143</v>
      </c>
      <c r="J113" s="152" t="s">
        <v>149</v>
      </c>
      <c r="K113" s="183" t="s">
        <v>196</v>
      </c>
      <c r="L113" s="182">
        <v>30</v>
      </c>
      <c r="M113" s="153" t="s">
        <v>197</v>
      </c>
      <c r="N113" s="194" t="s">
        <v>365</v>
      </c>
      <c r="O113" s="152" t="s">
        <v>166</v>
      </c>
      <c r="P113" s="183" t="s">
        <v>125</v>
      </c>
      <c r="Q113" s="182" t="s">
        <v>122</v>
      </c>
      <c r="R113" s="183" t="s">
        <v>200</v>
      </c>
      <c r="S113" s="183" t="s">
        <v>201</v>
      </c>
      <c r="T113" s="182"/>
      <c r="U113" s="182" t="s">
        <v>398</v>
      </c>
      <c r="V113" s="182" t="s">
        <v>146</v>
      </c>
      <c r="W113" s="193">
        <v>30</v>
      </c>
      <c r="X113" s="193">
        <v>60</v>
      </c>
      <c r="Y113" s="156">
        <v>10</v>
      </c>
      <c r="Z113" s="196" t="s">
        <v>409</v>
      </c>
      <c r="AA113" s="181" t="s">
        <v>138</v>
      </c>
      <c r="AB113" s="185">
        <v>0.54</v>
      </c>
      <c r="AC113" s="197">
        <v>513943.26</v>
      </c>
      <c r="AD113" s="185">
        <v>277529.36040000001</v>
      </c>
      <c r="AE113" s="185">
        <v>310832.88364800002</v>
      </c>
      <c r="AF113" s="185">
        <v>0.7</v>
      </c>
      <c r="AG113" s="185">
        <v>519134.61</v>
      </c>
      <c r="AH113" s="185">
        <v>363394.22699999996</v>
      </c>
      <c r="AI113" s="185">
        <v>407001.53424000001</v>
      </c>
      <c r="AJ113" s="186">
        <v>0</v>
      </c>
      <c r="AK113" s="186">
        <v>0</v>
      </c>
      <c r="AL113" s="186">
        <v>0</v>
      </c>
      <c r="AM113" s="186">
        <v>0</v>
      </c>
      <c r="AN113" s="186">
        <v>0</v>
      </c>
      <c r="AO113" s="186">
        <v>0</v>
      </c>
      <c r="AP113" s="186">
        <v>0</v>
      </c>
      <c r="AQ113" s="186">
        <v>0</v>
      </c>
      <c r="AR113" s="186">
        <v>0</v>
      </c>
      <c r="AS113" s="186">
        <v>0</v>
      </c>
      <c r="AT113" s="186">
        <v>0</v>
      </c>
      <c r="AU113" s="186">
        <v>0</v>
      </c>
      <c r="AV113" s="186">
        <f t="shared" si="38"/>
        <v>1.24</v>
      </c>
      <c r="AW113" s="185">
        <f t="shared" si="33"/>
        <v>640923.58739999996</v>
      </c>
      <c r="AX113" s="185">
        <f t="shared" si="28"/>
        <v>717834.41788800003</v>
      </c>
      <c r="AY113" s="158" t="s">
        <v>203</v>
      </c>
      <c r="AZ113" s="183"/>
      <c r="BA113" s="183"/>
      <c r="BB113" s="195"/>
      <c r="BC113" s="193" t="s">
        <v>444</v>
      </c>
      <c r="BD113" s="193" t="s">
        <v>444</v>
      </c>
      <c r="BE113" s="195"/>
      <c r="BF113" s="195"/>
      <c r="BG113" s="195"/>
      <c r="BH113" s="195"/>
      <c r="BI113" s="195"/>
      <c r="BJ113" s="87"/>
      <c r="BK113" s="32" t="s">
        <v>653</v>
      </c>
    </row>
    <row r="114" spans="1:63" s="164" customFormat="1" ht="12.95" customHeight="1" x14ac:dyDescent="0.25">
      <c r="A114" s="66" t="s">
        <v>405</v>
      </c>
      <c r="B114" s="72"/>
      <c r="C114" s="189" t="s">
        <v>490</v>
      </c>
      <c r="D114" s="72"/>
      <c r="E114" s="211"/>
      <c r="F114" s="68" t="s">
        <v>442</v>
      </c>
      <c r="G114" s="68" t="s">
        <v>407</v>
      </c>
      <c r="H114" s="12" t="s">
        <v>443</v>
      </c>
      <c r="I114" s="25" t="s">
        <v>143</v>
      </c>
      <c r="J114" s="1" t="s">
        <v>149</v>
      </c>
      <c r="K114" s="25" t="s">
        <v>196</v>
      </c>
      <c r="L114" s="24">
        <v>30</v>
      </c>
      <c r="M114" s="69" t="s">
        <v>197</v>
      </c>
      <c r="N114" s="70" t="s">
        <v>365</v>
      </c>
      <c r="O114" s="24" t="s">
        <v>126</v>
      </c>
      <c r="P114" s="25" t="s">
        <v>125</v>
      </c>
      <c r="Q114" s="24" t="s">
        <v>122</v>
      </c>
      <c r="R114" s="25" t="s">
        <v>200</v>
      </c>
      <c r="S114" s="25" t="s">
        <v>201</v>
      </c>
      <c r="T114" s="24"/>
      <c r="U114" s="24" t="s">
        <v>398</v>
      </c>
      <c r="V114" s="24" t="s">
        <v>146</v>
      </c>
      <c r="W114" s="9">
        <v>30</v>
      </c>
      <c r="X114" s="9">
        <v>60</v>
      </c>
      <c r="Y114" s="16">
        <v>10</v>
      </c>
      <c r="Z114" s="86" t="s">
        <v>409</v>
      </c>
      <c r="AA114" s="5" t="s">
        <v>138</v>
      </c>
      <c r="AB114" s="71">
        <v>0.6</v>
      </c>
      <c r="AC114" s="190">
        <v>907955.84</v>
      </c>
      <c r="AD114" s="71">
        <f t="shared" si="34"/>
        <v>544773.50399999996</v>
      </c>
      <c r="AE114" s="71">
        <f t="shared" si="35"/>
        <v>610146.32447999995</v>
      </c>
      <c r="AF114" s="71">
        <v>0.6</v>
      </c>
      <c r="AG114" s="190">
        <v>907955.85</v>
      </c>
      <c r="AH114" s="71">
        <f t="shared" si="36"/>
        <v>544773.51</v>
      </c>
      <c r="AI114" s="71">
        <f t="shared" si="37"/>
        <v>610146.33120000002</v>
      </c>
      <c r="AJ114" s="19">
        <v>0</v>
      </c>
      <c r="AK114" s="19">
        <v>0</v>
      </c>
      <c r="AL114" s="19">
        <v>0</v>
      </c>
      <c r="AM114" s="19">
        <v>0</v>
      </c>
      <c r="AN114" s="19">
        <v>0</v>
      </c>
      <c r="AO114" s="19">
        <v>0</v>
      </c>
      <c r="AP114" s="19">
        <v>0</v>
      </c>
      <c r="AQ114" s="19">
        <v>0</v>
      </c>
      <c r="AR114" s="19">
        <v>0</v>
      </c>
      <c r="AS114" s="19">
        <v>0</v>
      </c>
      <c r="AT114" s="19">
        <v>0</v>
      </c>
      <c r="AU114" s="19">
        <v>0</v>
      </c>
      <c r="AV114" s="64">
        <f t="shared" si="38"/>
        <v>1.2</v>
      </c>
      <c r="AW114" s="41">
        <v>0</v>
      </c>
      <c r="AX114" s="41">
        <f t="shared" si="28"/>
        <v>0</v>
      </c>
      <c r="AY114" s="4" t="s">
        <v>203</v>
      </c>
      <c r="AZ114" s="25"/>
      <c r="BA114" s="25"/>
      <c r="BB114" s="44"/>
      <c r="BC114" s="12" t="s">
        <v>445</v>
      </c>
      <c r="BD114" s="12" t="s">
        <v>445</v>
      </c>
      <c r="BE114" s="44"/>
      <c r="BF114" s="44"/>
      <c r="BG114" s="44"/>
      <c r="BH114" s="44"/>
      <c r="BI114" s="44"/>
      <c r="BJ114" s="87"/>
      <c r="BK114" s="87"/>
    </row>
    <row r="115" spans="1:63" s="164" customFormat="1" ht="12.95" customHeight="1" x14ac:dyDescent="0.25">
      <c r="A115" s="66" t="s">
        <v>405</v>
      </c>
      <c r="B115" s="111"/>
      <c r="C115" s="191" t="s">
        <v>573</v>
      </c>
      <c r="D115" s="111"/>
      <c r="E115" s="211"/>
      <c r="F115" s="68" t="s">
        <v>442</v>
      </c>
      <c r="G115" s="68" t="s">
        <v>407</v>
      </c>
      <c r="H115" s="12" t="s">
        <v>443</v>
      </c>
      <c r="I115" s="25" t="s">
        <v>143</v>
      </c>
      <c r="J115" s="1" t="s">
        <v>149</v>
      </c>
      <c r="K115" s="25" t="s">
        <v>196</v>
      </c>
      <c r="L115" s="24">
        <v>30</v>
      </c>
      <c r="M115" s="69" t="s">
        <v>197</v>
      </c>
      <c r="N115" s="70" t="s">
        <v>365</v>
      </c>
      <c r="O115" s="1" t="s">
        <v>166</v>
      </c>
      <c r="P115" s="25" t="s">
        <v>125</v>
      </c>
      <c r="Q115" s="24" t="s">
        <v>122</v>
      </c>
      <c r="R115" s="25" t="s">
        <v>200</v>
      </c>
      <c r="S115" s="25" t="s">
        <v>201</v>
      </c>
      <c r="T115" s="24"/>
      <c r="U115" s="24" t="s">
        <v>398</v>
      </c>
      <c r="V115" s="24" t="s">
        <v>146</v>
      </c>
      <c r="W115" s="9">
        <v>30</v>
      </c>
      <c r="X115" s="9">
        <v>60</v>
      </c>
      <c r="Y115" s="16">
        <v>10</v>
      </c>
      <c r="Z115" s="86" t="s">
        <v>409</v>
      </c>
      <c r="AA115" s="5" t="s">
        <v>138</v>
      </c>
      <c r="AB115" s="102">
        <v>0.6</v>
      </c>
      <c r="AC115" s="192">
        <v>907955.84</v>
      </c>
      <c r="AD115" s="103">
        <f t="shared" ref="AD115" si="85">AB115*AC115</f>
        <v>544773.50399999996</v>
      </c>
      <c r="AE115" s="103">
        <f t="shared" si="35"/>
        <v>610146.32447999995</v>
      </c>
      <c r="AF115" s="104">
        <v>0.6</v>
      </c>
      <c r="AG115" s="192">
        <v>907955.85</v>
      </c>
      <c r="AH115" s="103">
        <f t="shared" ref="AH115" si="86">AF115*AG115</f>
        <v>544773.51</v>
      </c>
      <c r="AI115" s="103">
        <f t="shared" si="37"/>
        <v>610146.33120000002</v>
      </c>
      <c r="AJ115" s="105">
        <v>0</v>
      </c>
      <c r="AK115" s="105">
        <v>0</v>
      </c>
      <c r="AL115" s="105">
        <v>0</v>
      </c>
      <c r="AM115" s="105">
        <v>0</v>
      </c>
      <c r="AN115" s="105">
        <v>0</v>
      </c>
      <c r="AO115" s="105">
        <v>0</v>
      </c>
      <c r="AP115" s="105">
        <v>0</v>
      </c>
      <c r="AQ115" s="105">
        <v>0</v>
      </c>
      <c r="AR115" s="105">
        <v>0</v>
      </c>
      <c r="AS115" s="105">
        <v>0</v>
      </c>
      <c r="AT115" s="105">
        <v>0</v>
      </c>
      <c r="AU115" s="105">
        <v>0</v>
      </c>
      <c r="AV115" s="106">
        <f t="shared" si="38"/>
        <v>1.2</v>
      </c>
      <c r="AW115" s="41">
        <v>0</v>
      </c>
      <c r="AX115" s="41">
        <f t="shared" si="28"/>
        <v>0</v>
      </c>
      <c r="AY115" s="107" t="s">
        <v>203</v>
      </c>
      <c r="AZ115" s="108"/>
      <c r="BA115" s="108"/>
      <c r="BB115" s="110"/>
      <c r="BC115" s="109" t="s">
        <v>445</v>
      </c>
      <c r="BD115" s="109" t="s">
        <v>445</v>
      </c>
      <c r="BE115" s="110"/>
      <c r="BF115" s="110"/>
      <c r="BG115" s="110"/>
      <c r="BH115" s="110"/>
      <c r="BI115" s="110"/>
      <c r="BJ115" s="87"/>
      <c r="BK115" s="27">
        <v>14</v>
      </c>
    </row>
    <row r="116" spans="1:63" s="187" customFormat="1" ht="12.95" customHeight="1" x14ac:dyDescent="0.25">
      <c r="A116" s="182" t="s">
        <v>405</v>
      </c>
      <c r="B116" s="158">
        <v>210023511</v>
      </c>
      <c r="C116" s="158" t="s">
        <v>681</v>
      </c>
      <c r="D116" s="158"/>
      <c r="E116" s="212"/>
      <c r="F116" s="193" t="s">
        <v>442</v>
      </c>
      <c r="G116" s="193" t="s">
        <v>407</v>
      </c>
      <c r="H116" s="193" t="s">
        <v>443</v>
      </c>
      <c r="I116" s="183" t="s">
        <v>143</v>
      </c>
      <c r="J116" s="152" t="s">
        <v>149</v>
      </c>
      <c r="K116" s="183" t="s">
        <v>196</v>
      </c>
      <c r="L116" s="182">
        <v>30</v>
      </c>
      <c r="M116" s="153" t="s">
        <v>197</v>
      </c>
      <c r="N116" s="194" t="s">
        <v>365</v>
      </c>
      <c r="O116" s="152" t="s">
        <v>166</v>
      </c>
      <c r="P116" s="183" t="s">
        <v>125</v>
      </c>
      <c r="Q116" s="182" t="s">
        <v>122</v>
      </c>
      <c r="R116" s="183" t="s">
        <v>200</v>
      </c>
      <c r="S116" s="183" t="s">
        <v>201</v>
      </c>
      <c r="T116" s="182"/>
      <c r="U116" s="182" t="s">
        <v>398</v>
      </c>
      <c r="V116" s="182" t="s">
        <v>146</v>
      </c>
      <c r="W116" s="193">
        <v>30</v>
      </c>
      <c r="X116" s="193">
        <v>60</v>
      </c>
      <c r="Y116" s="156">
        <v>10</v>
      </c>
      <c r="Z116" s="196" t="s">
        <v>409</v>
      </c>
      <c r="AA116" s="181" t="s">
        <v>138</v>
      </c>
      <c r="AB116" s="185">
        <v>0.8</v>
      </c>
      <c r="AC116" s="197">
        <v>898876.29</v>
      </c>
      <c r="AD116" s="185">
        <v>719101.03200000012</v>
      </c>
      <c r="AE116" s="185">
        <v>805393.15584000025</v>
      </c>
      <c r="AF116" s="185">
        <v>0.6</v>
      </c>
      <c r="AG116" s="185">
        <v>907955.85</v>
      </c>
      <c r="AH116" s="185">
        <v>544773.51</v>
      </c>
      <c r="AI116" s="185">
        <v>610146.33120000002</v>
      </c>
      <c r="AJ116" s="186">
        <v>0</v>
      </c>
      <c r="AK116" s="186">
        <v>0</v>
      </c>
      <c r="AL116" s="186">
        <v>0</v>
      </c>
      <c r="AM116" s="186">
        <v>0</v>
      </c>
      <c r="AN116" s="186">
        <v>0</v>
      </c>
      <c r="AO116" s="186">
        <v>0</v>
      </c>
      <c r="AP116" s="186">
        <v>0</v>
      </c>
      <c r="AQ116" s="186">
        <v>0</v>
      </c>
      <c r="AR116" s="186">
        <v>0</v>
      </c>
      <c r="AS116" s="186">
        <v>0</v>
      </c>
      <c r="AT116" s="186">
        <v>0</v>
      </c>
      <c r="AU116" s="186">
        <v>0</v>
      </c>
      <c r="AV116" s="186">
        <f t="shared" si="38"/>
        <v>1.4</v>
      </c>
      <c r="AW116" s="185">
        <f t="shared" si="33"/>
        <v>1263874.5420000001</v>
      </c>
      <c r="AX116" s="185">
        <f t="shared" si="28"/>
        <v>1415539.4870400003</v>
      </c>
      <c r="AY116" s="158" t="s">
        <v>203</v>
      </c>
      <c r="AZ116" s="183"/>
      <c r="BA116" s="183"/>
      <c r="BB116" s="195"/>
      <c r="BC116" s="193" t="s">
        <v>445</v>
      </c>
      <c r="BD116" s="193" t="s">
        <v>445</v>
      </c>
      <c r="BE116" s="195"/>
      <c r="BF116" s="195"/>
      <c r="BG116" s="195"/>
      <c r="BH116" s="195"/>
      <c r="BI116" s="195"/>
      <c r="BJ116" s="87"/>
      <c r="BK116" s="32" t="s">
        <v>653</v>
      </c>
    </row>
    <row r="117" spans="1:63" s="164" customFormat="1" ht="12.95" customHeight="1" x14ac:dyDescent="0.25">
      <c r="A117" s="66" t="s">
        <v>405</v>
      </c>
      <c r="B117" s="72"/>
      <c r="C117" s="189" t="s">
        <v>491</v>
      </c>
      <c r="D117" s="72"/>
      <c r="E117" s="211"/>
      <c r="F117" s="68" t="s">
        <v>406</v>
      </c>
      <c r="G117" s="68" t="s">
        <v>407</v>
      </c>
      <c r="H117" s="12" t="s">
        <v>408</v>
      </c>
      <c r="I117" s="25" t="s">
        <v>143</v>
      </c>
      <c r="J117" s="1" t="s">
        <v>149</v>
      </c>
      <c r="K117" s="25" t="s">
        <v>196</v>
      </c>
      <c r="L117" s="24">
        <v>30</v>
      </c>
      <c r="M117" s="69" t="s">
        <v>197</v>
      </c>
      <c r="N117" s="70" t="s">
        <v>365</v>
      </c>
      <c r="O117" s="24" t="s">
        <v>126</v>
      </c>
      <c r="P117" s="25" t="s">
        <v>125</v>
      </c>
      <c r="Q117" s="24" t="s">
        <v>122</v>
      </c>
      <c r="R117" s="25" t="s">
        <v>200</v>
      </c>
      <c r="S117" s="25" t="s">
        <v>201</v>
      </c>
      <c r="T117" s="24"/>
      <c r="U117" s="24" t="s">
        <v>398</v>
      </c>
      <c r="V117" s="24" t="s">
        <v>146</v>
      </c>
      <c r="W117" s="9">
        <v>30</v>
      </c>
      <c r="X117" s="9">
        <v>60</v>
      </c>
      <c r="Y117" s="16">
        <v>10</v>
      </c>
      <c r="Z117" s="86" t="s">
        <v>409</v>
      </c>
      <c r="AA117" s="5" t="s">
        <v>138</v>
      </c>
      <c r="AB117" s="71">
        <v>0.16</v>
      </c>
      <c r="AC117" s="190">
        <v>620081.28</v>
      </c>
      <c r="AD117" s="71">
        <f t="shared" si="34"/>
        <v>99213.00480000001</v>
      </c>
      <c r="AE117" s="71">
        <f t="shared" si="35"/>
        <v>111118.56537600003</v>
      </c>
      <c r="AF117" s="71">
        <v>0.16</v>
      </c>
      <c r="AG117" s="190">
        <v>620081.28</v>
      </c>
      <c r="AH117" s="71">
        <f t="shared" si="36"/>
        <v>99213.00480000001</v>
      </c>
      <c r="AI117" s="71">
        <f t="shared" si="37"/>
        <v>111118.56537600003</v>
      </c>
      <c r="AJ117" s="19">
        <v>0</v>
      </c>
      <c r="AK117" s="19">
        <v>0</v>
      </c>
      <c r="AL117" s="19">
        <v>0</v>
      </c>
      <c r="AM117" s="19">
        <v>0</v>
      </c>
      <c r="AN117" s="19">
        <v>0</v>
      </c>
      <c r="AO117" s="19">
        <v>0</v>
      </c>
      <c r="AP117" s="19">
        <v>0</v>
      </c>
      <c r="AQ117" s="19">
        <v>0</v>
      </c>
      <c r="AR117" s="19">
        <v>0</v>
      </c>
      <c r="AS117" s="19">
        <v>0</v>
      </c>
      <c r="AT117" s="19">
        <v>0</v>
      </c>
      <c r="AU117" s="19">
        <v>0</v>
      </c>
      <c r="AV117" s="64">
        <f t="shared" si="38"/>
        <v>0.32</v>
      </c>
      <c r="AW117" s="41">
        <v>0</v>
      </c>
      <c r="AX117" s="41">
        <f t="shared" si="28"/>
        <v>0</v>
      </c>
      <c r="AY117" s="4" t="s">
        <v>203</v>
      </c>
      <c r="AZ117" s="25"/>
      <c r="BA117" s="25"/>
      <c r="BB117" s="44"/>
      <c r="BC117" s="12" t="s">
        <v>446</v>
      </c>
      <c r="BD117" s="12" t="s">
        <v>446</v>
      </c>
      <c r="BE117" s="44"/>
      <c r="BF117" s="44"/>
      <c r="BG117" s="44"/>
      <c r="BH117" s="44"/>
      <c r="BI117" s="44"/>
      <c r="BJ117" s="87"/>
      <c r="BK117" s="87"/>
    </row>
    <row r="118" spans="1:63" s="164" customFormat="1" ht="12.95" customHeight="1" x14ac:dyDescent="0.25">
      <c r="A118" s="66" t="s">
        <v>405</v>
      </c>
      <c r="B118" s="111"/>
      <c r="C118" s="191" t="s">
        <v>574</v>
      </c>
      <c r="D118" s="111"/>
      <c r="E118" s="211"/>
      <c r="F118" s="68" t="s">
        <v>406</v>
      </c>
      <c r="G118" s="68" t="s">
        <v>407</v>
      </c>
      <c r="H118" s="12" t="s">
        <v>408</v>
      </c>
      <c r="I118" s="25" t="s">
        <v>143</v>
      </c>
      <c r="J118" s="1" t="s">
        <v>149</v>
      </c>
      <c r="K118" s="25" t="s">
        <v>196</v>
      </c>
      <c r="L118" s="24">
        <v>30</v>
      </c>
      <c r="M118" s="69" t="s">
        <v>197</v>
      </c>
      <c r="N118" s="70" t="s">
        <v>365</v>
      </c>
      <c r="O118" s="1" t="s">
        <v>166</v>
      </c>
      <c r="P118" s="25" t="s">
        <v>125</v>
      </c>
      <c r="Q118" s="24" t="s">
        <v>122</v>
      </c>
      <c r="R118" s="25" t="s">
        <v>200</v>
      </c>
      <c r="S118" s="25" t="s">
        <v>201</v>
      </c>
      <c r="T118" s="24"/>
      <c r="U118" s="24" t="s">
        <v>398</v>
      </c>
      <c r="V118" s="24" t="s">
        <v>146</v>
      </c>
      <c r="W118" s="9">
        <v>30</v>
      </c>
      <c r="X118" s="9">
        <v>60</v>
      </c>
      <c r="Y118" s="16">
        <v>10</v>
      </c>
      <c r="Z118" s="86" t="s">
        <v>409</v>
      </c>
      <c r="AA118" s="5" t="s">
        <v>138</v>
      </c>
      <c r="AB118" s="102">
        <v>0.16</v>
      </c>
      <c r="AC118" s="192">
        <v>620081.28</v>
      </c>
      <c r="AD118" s="103">
        <f t="shared" ref="AD118" si="87">AB118*AC118</f>
        <v>99213.00480000001</v>
      </c>
      <c r="AE118" s="103">
        <f t="shared" si="35"/>
        <v>111118.56537600003</v>
      </c>
      <c r="AF118" s="104">
        <v>0.16</v>
      </c>
      <c r="AG118" s="192">
        <v>620081.28</v>
      </c>
      <c r="AH118" s="103">
        <f t="shared" ref="AH118" si="88">AF118*AG118</f>
        <v>99213.00480000001</v>
      </c>
      <c r="AI118" s="103">
        <f t="shared" si="37"/>
        <v>111118.56537600003</v>
      </c>
      <c r="AJ118" s="105">
        <v>0</v>
      </c>
      <c r="AK118" s="105">
        <v>0</v>
      </c>
      <c r="AL118" s="105">
        <v>0</v>
      </c>
      <c r="AM118" s="105">
        <v>0</v>
      </c>
      <c r="AN118" s="105">
        <v>0</v>
      </c>
      <c r="AO118" s="105">
        <v>0</v>
      </c>
      <c r="AP118" s="105">
        <v>0</v>
      </c>
      <c r="AQ118" s="105">
        <v>0</v>
      </c>
      <c r="AR118" s="105">
        <v>0</v>
      </c>
      <c r="AS118" s="105">
        <v>0</v>
      </c>
      <c r="AT118" s="105">
        <v>0</v>
      </c>
      <c r="AU118" s="105">
        <v>0</v>
      </c>
      <c r="AV118" s="106">
        <f t="shared" si="38"/>
        <v>0.32</v>
      </c>
      <c r="AW118" s="201">
        <f t="shared" si="33"/>
        <v>198426.00960000002</v>
      </c>
      <c r="AX118" s="201">
        <f t="shared" si="28"/>
        <v>222237.13075200006</v>
      </c>
      <c r="AY118" s="107" t="s">
        <v>203</v>
      </c>
      <c r="AZ118" s="108"/>
      <c r="BA118" s="108"/>
      <c r="BB118" s="110"/>
      <c r="BC118" s="109" t="s">
        <v>446</v>
      </c>
      <c r="BD118" s="109" t="s">
        <v>446</v>
      </c>
      <c r="BE118" s="110"/>
      <c r="BF118" s="110"/>
      <c r="BG118" s="110"/>
      <c r="BH118" s="110"/>
      <c r="BI118" s="110"/>
      <c r="BJ118" s="87"/>
      <c r="BK118" s="27">
        <v>14</v>
      </c>
    </row>
    <row r="119" spans="1:63" s="164" customFormat="1" ht="12.95" customHeight="1" x14ac:dyDescent="0.25">
      <c r="A119" s="66" t="s">
        <v>405</v>
      </c>
      <c r="B119" s="72"/>
      <c r="C119" s="189" t="s">
        <v>492</v>
      </c>
      <c r="D119" s="72"/>
      <c r="E119" s="211"/>
      <c r="F119" s="68" t="s">
        <v>438</v>
      </c>
      <c r="G119" s="68" t="s">
        <v>407</v>
      </c>
      <c r="H119" s="12" t="s">
        <v>439</v>
      </c>
      <c r="I119" s="25" t="s">
        <v>143</v>
      </c>
      <c r="J119" s="1" t="s">
        <v>149</v>
      </c>
      <c r="K119" s="25" t="s">
        <v>196</v>
      </c>
      <c r="L119" s="24">
        <v>30</v>
      </c>
      <c r="M119" s="69" t="s">
        <v>197</v>
      </c>
      <c r="N119" s="70" t="s">
        <v>365</v>
      </c>
      <c r="O119" s="24" t="s">
        <v>126</v>
      </c>
      <c r="P119" s="25" t="s">
        <v>125</v>
      </c>
      <c r="Q119" s="24" t="s">
        <v>122</v>
      </c>
      <c r="R119" s="25" t="s">
        <v>200</v>
      </c>
      <c r="S119" s="25" t="s">
        <v>201</v>
      </c>
      <c r="T119" s="24"/>
      <c r="U119" s="24" t="s">
        <v>398</v>
      </c>
      <c r="V119" s="24" t="s">
        <v>146</v>
      </c>
      <c r="W119" s="9">
        <v>30</v>
      </c>
      <c r="X119" s="9">
        <v>60</v>
      </c>
      <c r="Y119" s="16">
        <v>10</v>
      </c>
      <c r="Z119" s="86" t="s">
        <v>409</v>
      </c>
      <c r="AA119" s="5" t="s">
        <v>138</v>
      </c>
      <c r="AB119" s="71">
        <v>0.55000000000000004</v>
      </c>
      <c r="AC119" s="190">
        <v>208713.3</v>
      </c>
      <c r="AD119" s="71">
        <f t="shared" si="34"/>
        <v>114792.315</v>
      </c>
      <c r="AE119" s="71">
        <f t="shared" si="35"/>
        <v>128567.39280000002</v>
      </c>
      <c r="AF119" s="71">
        <v>0.55000000000000004</v>
      </c>
      <c r="AG119" s="190">
        <v>208713.3</v>
      </c>
      <c r="AH119" s="71">
        <f t="shared" si="36"/>
        <v>114792.315</v>
      </c>
      <c r="AI119" s="71">
        <f t="shared" si="37"/>
        <v>128567.39280000002</v>
      </c>
      <c r="AJ119" s="19">
        <v>0</v>
      </c>
      <c r="AK119" s="19">
        <v>0</v>
      </c>
      <c r="AL119" s="19">
        <v>0</v>
      </c>
      <c r="AM119" s="19">
        <v>0</v>
      </c>
      <c r="AN119" s="19">
        <v>0</v>
      </c>
      <c r="AO119" s="19">
        <v>0</v>
      </c>
      <c r="AP119" s="19">
        <v>0</v>
      </c>
      <c r="AQ119" s="19">
        <v>0</v>
      </c>
      <c r="AR119" s="19">
        <v>0</v>
      </c>
      <c r="AS119" s="19">
        <v>0</v>
      </c>
      <c r="AT119" s="19">
        <v>0</v>
      </c>
      <c r="AU119" s="19">
        <v>0</v>
      </c>
      <c r="AV119" s="64">
        <f t="shared" si="38"/>
        <v>1.1000000000000001</v>
      </c>
      <c r="AW119" s="41">
        <v>0</v>
      </c>
      <c r="AX119" s="41">
        <f t="shared" si="28"/>
        <v>0</v>
      </c>
      <c r="AY119" s="4" t="s">
        <v>203</v>
      </c>
      <c r="AZ119" s="25"/>
      <c r="BA119" s="25"/>
      <c r="BB119" s="44"/>
      <c r="BC119" s="12" t="s">
        <v>447</v>
      </c>
      <c r="BD119" s="12" t="s">
        <v>447</v>
      </c>
      <c r="BE119" s="44"/>
      <c r="BF119" s="44"/>
      <c r="BG119" s="44"/>
      <c r="BH119" s="44"/>
      <c r="BI119" s="44"/>
      <c r="BJ119" s="87"/>
      <c r="BK119" s="87"/>
    </row>
    <row r="120" spans="1:63" s="164" customFormat="1" ht="12.95" customHeight="1" x14ac:dyDescent="0.25">
      <c r="A120" s="66" t="s">
        <v>405</v>
      </c>
      <c r="B120" s="111"/>
      <c r="C120" s="191" t="s">
        <v>575</v>
      </c>
      <c r="D120" s="111"/>
      <c r="E120" s="211"/>
      <c r="F120" s="68" t="s">
        <v>438</v>
      </c>
      <c r="G120" s="68" t="s">
        <v>407</v>
      </c>
      <c r="H120" s="12" t="s">
        <v>439</v>
      </c>
      <c r="I120" s="25" t="s">
        <v>143</v>
      </c>
      <c r="J120" s="1" t="s">
        <v>149</v>
      </c>
      <c r="K120" s="25" t="s">
        <v>196</v>
      </c>
      <c r="L120" s="24">
        <v>30</v>
      </c>
      <c r="M120" s="69" t="s">
        <v>197</v>
      </c>
      <c r="N120" s="70" t="s">
        <v>365</v>
      </c>
      <c r="O120" s="1" t="s">
        <v>166</v>
      </c>
      <c r="P120" s="25" t="s">
        <v>125</v>
      </c>
      <c r="Q120" s="24" t="s">
        <v>122</v>
      </c>
      <c r="R120" s="25" t="s">
        <v>200</v>
      </c>
      <c r="S120" s="25" t="s">
        <v>201</v>
      </c>
      <c r="T120" s="24"/>
      <c r="U120" s="24" t="s">
        <v>398</v>
      </c>
      <c r="V120" s="24" t="s">
        <v>146</v>
      </c>
      <c r="W120" s="9">
        <v>30</v>
      </c>
      <c r="X120" s="9">
        <v>60</v>
      </c>
      <c r="Y120" s="16">
        <v>10</v>
      </c>
      <c r="Z120" s="86" t="s">
        <v>409</v>
      </c>
      <c r="AA120" s="5" t="s">
        <v>138</v>
      </c>
      <c r="AB120" s="102">
        <v>0.55000000000000004</v>
      </c>
      <c r="AC120" s="192">
        <v>208713.3</v>
      </c>
      <c r="AD120" s="103">
        <f t="shared" ref="AD120" si="89">AB120*AC120</f>
        <v>114792.315</v>
      </c>
      <c r="AE120" s="103">
        <f t="shared" si="35"/>
        <v>128567.39280000002</v>
      </c>
      <c r="AF120" s="104">
        <v>0.55000000000000004</v>
      </c>
      <c r="AG120" s="192">
        <v>208713.3</v>
      </c>
      <c r="AH120" s="103">
        <f t="shared" ref="AH120" si="90">AF120*AG120</f>
        <v>114792.315</v>
      </c>
      <c r="AI120" s="103">
        <f t="shared" si="37"/>
        <v>128567.39280000002</v>
      </c>
      <c r="AJ120" s="105">
        <v>0</v>
      </c>
      <c r="AK120" s="105">
        <v>0</v>
      </c>
      <c r="AL120" s="105">
        <v>0</v>
      </c>
      <c r="AM120" s="105">
        <v>0</v>
      </c>
      <c r="AN120" s="105">
        <v>0</v>
      </c>
      <c r="AO120" s="105">
        <v>0</v>
      </c>
      <c r="AP120" s="105">
        <v>0</v>
      </c>
      <c r="AQ120" s="105">
        <v>0</v>
      </c>
      <c r="AR120" s="105">
        <v>0</v>
      </c>
      <c r="AS120" s="105">
        <v>0</v>
      </c>
      <c r="AT120" s="105">
        <v>0</v>
      </c>
      <c r="AU120" s="105">
        <v>0</v>
      </c>
      <c r="AV120" s="106">
        <f t="shared" si="38"/>
        <v>1.1000000000000001</v>
      </c>
      <c r="AW120" s="41">
        <v>0</v>
      </c>
      <c r="AX120" s="41">
        <f t="shared" si="28"/>
        <v>0</v>
      </c>
      <c r="AY120" s="107" t="s">
        <v>203</v>
      </c>
      <c r="AZ120" s="108"/>
      <c r="BA120" s="108"/>
      <c r="BB120" s="110"/>
      <c r="BC120" s="109" t="s">
        <v>447</v>
      </c>
      <c r="BD120" s="109" t="s">
        <v>447</v>
      </c>
      <c r="BE120" s="110"/>
      <c r="BF120" s="110"/>
      <c r="BG120" s="110"/>
      <c r="BH120" s="110"/>
      <c r="BI120" s="110"/>
      <c r="BJ120" s="87"/>
      <c r="BK120" s="27">
        <v>14</v>
      </c>
    </row>
    <row r="121" spans="1:63" s="187" customFormat="1" ht="12.95" customHeight="1" x14ac:dyDescent="0.25">
      <c r="A121" s="182" t="s">
        <v>405</v>
      </c>
      <c r="B121" s="158">
        <v>210030297</v>
      </c>
      <c r="C121" s="158" t="s">
        <v>682</v>
      </c>
      <c r="D121" s="158"/>
      <c r="E121" s="212"/>
      <c r="F121" s="193" t="s">
        <v>438</v>
      </c>
      <c r="G121" s="193" t="s">
        <v>407</v>
      </c>
      <c r="H121" s="193" t="s">
        <v>439</v>
      </c>
      <c r="I121" s="183" t="s">
        <v>143</v>
      </c>
      <c r="J121" s="152" t="s">
        <v>149</v>
      </c>
      <c r="K121" s="183" t="s">
        <v>196</v>
      </c>
      <c r="L121" s="182">
        <v>30</v>
      </c>
      <c r="M121" s="153" t="s">
        <v>197</v>
      </c>
      <c r="N121" s="194" t="s">
        <v>365</v>
      </c>
      <c r="O121" s="152" t="s">
        <v>166</v>
      </c>
      <c r="P121" s="183" t="s">
        <v>125</v>
      </c>
      <c r="Q121" s="182" t="s">
        <v>122</v>
      </c>
      <c r="R121" s="183" t="s">
        <v>200</v>
      </c>
      <c r="S121" s="183" t="s">
        <v>201</v>
      </c>
      <c r="T121" s="182"/>
      <c r="U121" s="182" t="s">
        <v>398</v>
      </c>
      <c r="V121" s="182" t="s">
        <v>146</v>
      </c>
      <c r="W121" s="193">
        <v>30</v>
      </c>
      <c r="X121" s="193">
        <v>60</v>
      </c>
      <c r="Y121" s="156">
        <v>10</v>
      </c>
      <c r="Z121" s="196" t="s">
        <v>409</v>
      </c>
      <c r="AA121" s="181" t="s">
        <v>138</v>
      </c>
      <c r="AB121" s="185">
        <v>0.69</v>
      </c>
      <c r="AC121" s="197">
        <v>206626.17</v>
      </c>
      <c r="AD121" s="185">
        <v>142572.05729999999</v>
      </c>
      <c r="AE121" s="185">
        <v>159680.704176</v>
      </c>
      <c r="AF121" s="185">
        <v>0.55000000000000004</v>
      </c>
      <c r="AG121" s="185">
        <v>208713.3</v>
      </c>
      <c r="AH121" s="185">
        <v>114792.315</v>
      </c>
      <c r="AI121" s="185">
        <v>128567.39280000002</v>
      </c>
      <c r="AJ121" s="186">
        <v>0</v>
      </c>
      <c r="AK121" s="186">
        <v>0</v>
      </c>
      <c r="AL121" s="186">
        <v>0</v>
      </c>
      <c r="AM121" s="186">
        <v>0</v>
      </c>
      <c r="AN121" s="186">
        <v>0</v>
      </c>
      <c r="AO121" s="186">
        <v>0</v>
      </c>
      <c r="AP121" s="186">
        <v>0</v>
      </c>
      <c r="AQ121" s="186">
        <v>0</v>
      </c>
      <c r="AR121" s="186">
        <v>0</v>
      </c>
      <c r="AS121" s="186">
        <v>0</v>
      </c>
      <c r="AT121" s="186">
        <v>0</v>
      </c>
      <c r="AU121" s="186">
        <v>0</v>
      </c>
      <c r="AV121" s="186">
        <f t="shared" si="38"/>
        <v>1.24</v>
      </c>
      <c r="AW121" s="185">
        <f t="shared" si="33"/>
        <v>257364.37229999999</v>
      </c>
      <c r="AX121" s="185">
        <f t="shared" si="28"/>
        <v>288248.096976</v>
      </c>
      <c r="AY121" s="158" t="s">
        <v>203</v>
      </c>
      <c r="AZ121" s="183"/>
      <c r="BA121" s="183"/>
      <c r="BB121" s="195"/>
      <c r="BC121" s="193" t="s">
        <v>447</v>
      </c>
      <c r="BD121" s="193" t="s">
        <v>447</v>
      </c>
      <c r="BE121" s="195"/>
      <c r="BF121" s="195"/>
      <c r="BG121" s="195"/>
      <c r="BH121" s="195"/>
      <c r="BI121" s="195"/>
      <c r="BJ121" s="87"/>
      <c r="BK121" s="32" t="s">
        <v>653</v>
      </c>
    </row>
    <row r="122" spans="1:63" s="164" customFormat="1" ht="12.95" customHeight="1" x14ac:dyDescent="0.25">
      <c r="A122" s="66" t="s">
        <v>405</v>
      </c>
      <c r="B122" s="72"/>
      <c r="C122" s="189" t="s">
        <v>493</v>
      </c>
      <c r="D122" s="72"/>
      <c r="E122" s="211"/>
      <c r="F122" s="68" t="s">
        <v>442</v>
      </c>
      <c r="G122" s="68" t="s">
        <v>407</v>
      </c>
      <c r="H122" s="12" t="s">
        <v>443</v>
      </c>
      <c r="I122" s="25" t="s">
        <v>143</v>
      </c>
      <c r="J122" s="1" t="s">
        <v>149</v>
      </c>
      <c r="K122" s="25" t="s">
        <v>196</v>
      </c>
      <c r="L122" s="24">
        <v>30</v>
      </c>
      <c r="M122" s="69" t="s">
        <v>197</v>
      </c>
      <c r="N122" s="70" t="s">
        <v>365</v>
      </c>
      <c r="O122" s="24" t="s">
        <v>126</v>
      </c>
      <c r="P122" s="25" t="s">
        <v>125</v>
      </c>
      <c r="Q122" s="24" t="s">
        <v>122</v>
      </c>
      <c r="R122" s="25" t="s">
        <v>200</v>
      </c>
      <c r="S122" s="25" t="s">
        <v>201</v>
      </c>
      <c r="T122" s="24"/>
      <c r="U122" s="24" t="s">
        <v>398</v>
      </c>
      <c r="V122" s="24" t="s">
        <v>146</v>
      </c>
      <c r="W122" s="9">
        <v>30</v>
      </c>
      <c r="X122" s="9">
        <v>60</v>
      </c>
      <c r="Y122" s="16">
        <v>10</v>
      </c>
      <c r="Z122" s="86" t="s">
        <v>409</v>
      </c>
      <c r="AA122" s="5" t="s">
        <v>138</v>
      </c>
      <c r="AB122" s="71">
        <v>0.4</v>
      </c>
      <c r="AC122" s="190">
        <v>3158727.06</v>
      </c>
      <c r="AD122" s="71">
        <f t="shared" si="34"/>
        <v>1263490.824</v>
      </c>
      <c r="AE122" s="71">
        <f t="shared" si="35"/>
        <v>1415109.7228800002</v>
      </c>
      <c r="AF122" s="71">
        <v>0.4</v>
      </c>
      <c r="AG122" s="190">
        <v>3158727.06</v>
      </c>
      <c r="AH122" s="71">
        <f t="shared" si="36"/>
        <v>1263490.824</v>
      </c>
      <c r="AI122" s="71">
        <f t="shared" si="37"/>
        <v>1415109.7228800002</v>
      </c>
      <c r="AJ122" s="19">
        <v>0</v>
      </c>
      <c r="AK122" s="19">
        <v>0</v>
      </c>
      <c r="AL122" s="19">
        <v>0</v>
      </c>
      <c r="AM122" s="19">
        <v>0</v>
      </c>
      <c r="AN122" s="19">
        <v>0</v>
      </c>
      <c r="AO122" s="19">
        <v>0</v>
      </c>
      <c r="AP122" s="19">
        <v>0</v>
      </c>
      <c r="AQ122" s="19">
        <v>0</v>
      </c>
      <c r="AR122" s="19">
        <v>0</v>
      </c>
      <c r="AS122" s="19">
        <v>0</v>
      </c>
      <c r="AT122" s="19">
        <v>0</v>
      </c>
      <c r="AU122" s="19">
        <v>0</v>
      </c>
      <c r="AV122" s="64">
        <f t="shared" si="38"/>
        <v>0.8</v>
      </c>
      <c r="AW122" s="41">
        <v>0</v>
      </c>
      <c r="AX122" s="41">
        <f t="shared" si="28"/>
        <v>0</v>
      </c>
      <c r="AY122" s="4" t="s">
        <v>203</v>
      </c>
      <c r="AZ122" s="25"/>
      <c r="BA122" s="25"/>
      <c r="BB122" s="44"/>
      <c r="BC122" s="12" t="s">
        <v>448</v>
      </c>
      <c r="BD122" s="12" t="s">
        <v>448</v>
      </c>
      <c r="BE122" s="44"/>
      <c r="BF122" s="44"/>
      <c r="BG122" s="44"/>
      <c r="BH122" s="44"/>
      <c r="BI122" s="44"/>
      <c r="BJ122" s="87"/>
      <c r="BK122" s="87"/>
    </row>
    <row r="123" spans="1:63" s="164" customFormat="1" ht="12.95" customHeight="1" x14ac:dyDescent="0.25">
      <c r="A123" s="66" t="s">
        <v>405</v>
      </c>
      <c r="B123" s="111"/>
      <c r="C123" s="191" t="s">
        <v>576</v>
      </c>
      <c r="D123" s="111"/>
      <c r="E123" s="211"/>
      <c r="F123" s="68" t="s">
        <v>442</v>
      </c>
      <c r="G123" s="68" t="s">
        <v>407</v>
      </c>
      <c r="H123" s="12" t="s">
        <v>443</v>
      </c>
      <c r="I123" s="25" t="s">
        <v>143</v>
      </c>
      <c r="J123" s="1" t="s">
        <v>149</v>
      </c>
      <c r="K123" s="25" t="s">
        <v>196</v>
      </c>
      <c r="L123" s="24">
        <v>30</v>
      </c>
      <c r="M123" s="69" t="s">
        <v>197</v>
      </c>
      <c r="N123" s="70" t="s">
        <v>365</v>
      </c>
      <c r="O123" s="1" t="s">
        <v>166</v>
      </c>
      <c r="P123" s="25" t="s">
        <v>125</v>
      </c>
      <c r="Q123" s="24" t="s">
        <v>122</v>
      </c>
      <c r="R123" s="25" t="s">
        <v>200</v>
      </c>
      <c r="S123" s="25" t="s">
        <v>201</v>
      </c>
      <c r="T123" s="24"/>
      <c r="U123" s="24" t="s">
        <v>398</v>
      </c>
      <c r="V123" s="24" t="s">
        <v>146</v>
      </c>
      <c r="W123" s="9">
        <v>30</v>
      </c>
      <c r="X123" s="9">
        <v>60</v>
      </c>
      <c r="Y123" s="16">
        <v>10</v>
      </c>
      <c r="Z123" s="86" t="s">
        <v>409</v>
      </c>
      <c r="AA123" s="5" t="s">
        <v>138</v>
      </c>
      <c r="AB123" s="102">
        <v>0.4</v>
      </c>
      <c r="AC123" s="192">
        <v>3158727.06</v>
      </c>
      <c r="AD123" s="103">
        <f t="shared" ref="AD123" si="91">AB123*AC123</f>
        <v>1263490.824</v>
      </c>
      <c r="AE123" s="103">
        <f t="shared" si="35"/>
        <v>1415109.7228800002</v>
      </c>
      <c r="AF123" s="104">
        <v>0.4</v>
      </c>
      <c r="AG123" s="192">
        <v>3158727.06</v>
      </c>
      <c r="AH123" s="103">
        <f t="shared" ref="AH123" si="92">AF123*AG123</f>
        <v>1263490.824</v>
      </c>
      <c r="AI123" s="103">
        <f t="shared" si="37"/>
        <v>1415109.7228800002</v>
      </c>
      <c r="AJ123" s="105">
        <v>0</v>
      </c>
      <c r="AK123" s="105">
        <v>0</v>
      </c>
      <c r="AL123" s="105">
        <v>0</v>
      </c>
      <c r="AM123" s="105">
        <v>0</v>
      </c>
      <c r="AN123" s="105">
        <v>0</v>
      </c>
      <c r="AO123" s="105">
        <v>0</v>
      </c>
      <c r="AP123" s="105">
        <v>0</v>
      </c>
      <c r="AQ123" s="105">
        <v>0</v>
      </c>
      <c r="AR123" s="105">
        <v>0</v>
      </c>
      <c r="AS123" s="105">
        <v>0</v>
      </c>
      <c r="AT123" s="105">
        <v>0</v>
      </c>
      <c r="AU123" s="105">
        <v>0</v>
      </c>
      <c r="AV123" s="106">
        <f t="shared" si="38"/>
        <v>0.8</v>
      </c>
      <c r="AW123" s="41">
        <v>0</v>
      </c>
      <c r="AX123" s="41">
        <f t="shared" si="28"/>
        <v>0</v>
      </c>
      <c r="AY123" s="107" t="s">
        <v>203</v>
      </c>
      <c r="AZ123" s="108"/>
      <c r="BA123" s="108"/>
      <c r="BB123" s="110"/>
      <c r="BC123" s="109" t="s">
        <v>448</v>
      </c>
      <c r="BD123" s="109" t="s">
        <v>448</v>
      </c>
      <c r="BE123" s="110"/>
      <c r="BF123" s="110"/>
      <c r="BG123" s="110"/>
      <c r="BH123" s="110"/>
      <c r="BI123" s="110"/>
      <c r="BJ123" s="87"/>
      <c r="BK123" s="27">
        <v>14</v>
      </c>
    </row>
    <row r="124" spans="1:63" s="187" customFormat="1" ht="12.95" customHeight="1" x14ac:dyDescent="0.25">
      <c r="A124" s="182" t="s">
        <v>405</v>
      </c>
      <c r="B124" s="158">
        <v>210032303</v>
      </c>
      <c r="C124" s="158" t="s">
        <v>683</v>
      </c>
      <c r="D124" s="158"/>
      <c r="E124" s="212"/>
      <c r="F124" s="193" t="s">
        <v>442</v>
      </c>
      <c r="G124" s="193" t="s">
        <v>407</v>
      </c>
      <c r="H124" s="193" t="s">
        <v>443</v>
      </c>
      <c r="I124" s="183" t="s">
        <v>143</v>
      </c>
      <c r="J124" s="152" t="s">
        <v>149</v>
      </c>
      <c r="K124" s="183" t="s">
        <v>196</v>
      </c>
      <c r="L124" s="182">
        <v>30</v>
      </c>
      <c r="M124" s="153" t="s">
        <v>197</v>
      </c>
      <c r="N124" s="194" t="s">
        <v>365</v>
      </c>
      <c r="O124" s="152" t="s">
        <v>166</v>
      </c>
      <c r="P124" s="183" t="s">
        <v>125</v>
      </c>
      <c r="Q124" s="182" t="s">
        <v>122</v>
      </c>
      <c r="R124" s="183" t="s">
        <v>200</v>
      </c>
      <c r="S124" s="183" t="s">
        <v>201</v>
      </c>
      <c r="T124" s="182"/>
      <c r="U124" s="182" t="s">
        <v>398</v>
      </c>
      <c r="V124" s="182" t="s">
        <v>146</v>
      </c>
      <c r="W124" s="193">
        <v>30</v>
      </c>
      <c r="X124" s="193">
        <v>60</v>
      </c>
      <c r="Y124" s="156">
        <v>10</v>
      </c>
      <c r="Z124" s="196" t="s">
        <v>409</v>
      </c>
      <c r="AA124" s="181" t="s">
        <v>138</v>
      </c>
      <c r="AB124" s="185">
        <v>0.8</v>
      </c>
      <c r="AC124" s="197">
        <v>3127139.79</v>
      </c>
      <c r="AD124" s="185">
        <v>2501711.8319999999</v>
      </c>
      <c r="AE124" s="185">
        <v>2801917.25184</v>
      </c>
      <c r="AF124" s="185">
        <v>0.4</v>
      </c>
      <c r="AG124" s="185">
        <v>2942347.64</v>
      </c>
      <c r="AH124" s="185">
        <v>1176939.0560000001</v>
      </c>
      <c r="AI124" s="185">
        <v>1318171.7427200002</v>
      </c>
      <c r="AJ124" s="186">
        <v>0</v>
      </c>
      <c r="AK124" s="186">
        <v>0</v>
      </c>
      <c r="AL124" s="186">
        <v>0</v>
      </c>
      <c r="AM124" s="186">
        <v>0</v>
      </c>
      <c r="AN124" s="186">
        <v>0</v>
      </c>
      <c r="AO124" s="186">
        <v>0</v>
      </c>
      <c r="AP124" s="186">
        <v>0</v>
      </c>
      <c r="AQ124" s="186">
        <v>0</v>
      </c>
      <c r="AR124" s="186">
        <v>0</v>
      </c>
      <c r="AS124" s="186">
        <v>0</v>
      </c>
      <c r="AT124" s="186">
        <v>0</v>
      </c>
      <c r="AU124" s="186">
        <v>0</v>
      </c>
      <c r="AV124" s="186">
        <f t="shared" si="38"/>
        <v>1.2000000000000002</v>
      </c>
      <c r="AW124" s="185">
        <f t="shared" si="33"/>
        <v>3678650.8880000003</v>
      </c>
      <c r="AX124" s="185">
        <f t="shared" si="28"/>
        <v>4120088.9945600005</v>
      </c>
      <c r="AY124" s="158" t="s">
        <v>203</v>
      </c>
      <c r="AZ124" s="183"/>
      <c r="BA124" s="183"/>
      <c r="BB124" s="195"/>
      <c r="BC124" s="193" t="s">
        <v>448</v>
      </c>
      <c r="BD124" s="193" t="s">
        <v>448</v>
      </c>
      <c r="BE124" s="195"/>
      <c r="BF124" s="195"/>
      <c r="BG124" s="195"/>
      <c r="BH124" s="195"/>
      <c r="BI124" s="195"/>
      <c r="BJ124" s="87"/>
      <c r="BK124" s="32" t="s">
        <v>653</v>
      </c>
    </row>
    <row r="125" spans="1:63" s="164" customFormat="1" ht="12.95" customHeight="1" x14ac:dyDescent="0.25">
      <c r="A125" s="66" t="s">
        <v>405</v>
      </c>
      <c r="B125" s="72"/>
      <c r="C125" s="189" t="s">
        <v>494</v>
      </c>
      <c r="D125" s="72"/>
      <c r="E125" s="211"/>
      <c r="F125" s="68" t="s">
        <v>442</v>
      </c>
      <c r="G125" s="68" t="s">
        <v>407</v>
      </c>
      <c r="H125" s="12" t="s">
        <v>443</v>
      </c>
      <c r="I125" s="25" t="s">
        <v>143</v>
      </c>
      <c r="J125" s="1" t="s">
        <v>149</v>
      </c>
      <c r="K125" s="25" t="s">
        <v>196</v>
      </c>
      <c r="L125" s="24">
        <v>30</v>
      </c>
      <c r="M125" s="69" t="s">
        <v>197</v>
      </c>
      <c r="N125" s="70" t="s">
        <v>365</v>
      </c>
      <c r="O125" s="24" t="s">
        <v>126</v>
      </c>
      <c r="P125" s="25" t="s">
        <v>125</v>
      </c>
      <c r="Q125" s="24" t="s">
        <v>122</v>
      </c>
      <c r="R125" s="25" t="s">
        <v>200</v>
      </c>
      <c r="S125" s="25" t="s">
        <v>201</v>
      </c>
      <c r="T125" s="24"/>
      <c r="U125" s="24" t="s">
        <v>398</v>
      </c>
      <c r="V125" s="24" t="s">
        <v>146</v>
      </c>
      <c r="W125" s="9">
        <v>30</v>
      </c>
      <c r="X125" s="9">
        <v>60</v>
      </c>
      <c r="Y125" s="16">
        <v>10</v>
      </c>
      <c r="Z125" s="86" t="s">
        <v>409</v>
      </c>
      <c r="AA125" s="5" t="s">
        <v>138</v>
      </c>
      <c r="AB125" s="71">
        <v>1.1499999999999999</v>
      </c>
      <c r="AC125" s="190">
        <v>490740.83</v>
      </c>
      <c r="AD125" s="71">
        <f t="shared" si="34"/>
        <v>564351.95449999999</v>
      </c>
      <c r="AE125" s="71">
        <f t="shared" si="35"/>
        <v>632074.18904000008</v>
      </c>
      <c r="AF125" s="71">
        <v>1.1499999999999999</v>
      </c>
      <c r="AG125" s="190">
        <v>490740.83</v>
      </c>
      <c r="AH125" s="71">
        <f t="shared" si="36"/>
        <v>564351.95449999999</v>
      </c>
      <c r="AI125" s="71">
        <f t="shared" si="37"/>
        <v>632074.18904000008</v>
      </c>
      <c r="AJ125" s="19">
        <v>0</v>
      </c>
      <c r="AK125" s="19">
        <v>0</v>
      </c>
      <c r="AL125" s="19">
        <v>0</v>
      </c>
      <c r="AM125" s="19">
        <v>0</v>
      </c>
      <c r="AN125" s="19">
        <v>0</v>
      </c>
      <c r="AO125" s="19">
        <v>0</v>
      </c>
      <c r="AP125" s="19">
        <v>0</v>
      </c>
      <c r="AQ125" s="19">
        <v>0</v>
      </c>
      <c r="AR125" s="19">
        <v>0</v>
      </c>
      <c r="AS125" s="19">
        <v>0</v>
      </c>
      <c r="AT125" s="19">
        <v>0</v>
      </c>
      <c r="AU125" s="19">
        <v>0</v>
      </c>
      <c r="AV125" s="64">
        <f t="shared" si="38"/>
        <v>2.2999999999999998</v>
      </c>
      <c r="AW125" s="41">
        <v>0</v>
      </c>
      <c r="AX125" s="41">
        <f t="shared" si="28"/>
        <v>0</v>
      </c>
      <c r="AY125" s="4" t="s">
        <v>203</v>
      </c>
      <c r="AZ125" s="25"/>
      <c r="BA125" s="25"/>
      <c r="BB125" s="44"/>
      <c r="BC125" s="12" t="s">
        <v>449</v>
      </c>
      <c r="BD125" s="12" t="s">
        <v>449</v>
      </c>
      <c r="BE125" s="44"/>
      <c r="BF125" s="44"/>
      <c r="BG125" s="44"/>
      <c r="BH125" s="44"/>
      <c r="BI125" s="44"/>
      <c r="BJ125" s="87"/>
      <c r="BK125" s="87"/>
    </row>
    <row r="126" spans="1:63" s="164" customFormat="1" ht="12.95" customHeight="1" x14ac:dyDescent="0.25">
      <c r="A126" s="66" t="s">
        <v>405</v>
      </c>
      <c r="B126" s="111"/>
      <c r="C126" s="191" t="s">
        <v>577</v>
      </c>
      <c r="D126" s="111"/>
      <c r="E126" s="211"/>
      <c r="F126" s="68" t="s">
        <v>442</v>
      </c>
      <c r="G126" s="68" t="s">
        <v>407</v>
      </c>
      <c r="H126" s="12" t="s">
        <v>443</v>
      </c>
      <c r="I126" s="25" t="s">
        <v>143</v>
      </c>
      <c r="J126" s="1" t="s">
        <v>149</v>
      </c>
      <c r="K126" s="25" t="s">
        <v>196</v>
      </c>
      <c r="L126" s="24">
        <v>30</v>
      </c>
      <c r="M126" s="69" t="s">
        <v>197</v>
      </c>
      <c r="N126" s="70" t="s">
        <v>365</v>
      </c>
      <c r="O126" s="1" t="s">
        <v>166</v>
      </c>
      <c r="P126" s="25" t="s">
        <v>125</v>
      </c>
      <c r="Q126" s="24" t="s">
        <v>122</v>
      </c>
      <c r="R126" s="25" t="s">
        <v>200</v>
      </c>
      <c r="S126" s="25" t="s">
        <v>201</v>
      </c>
      <c r="T126" s="24"/>
      <c r="U126" s="24" t="s">
        <v>398</v>
      </c>
      <c r="V126" s="24" t="s">
        <v>146</v>
      </c>
      <c r="W126" s="9">
        <v>30</v>
      </c>
      <c r="X126" s="9">
        <v>60</v>
      </c>
      <c r="Y126" s="16">
        <v>10</v>
      </c>
      <c r="Z126" s="86" t="s">
        <v>409</v>
      </c>
      <c r="AA126" s="5" t="s">
        <v>138</v>
      </c>
      <c r="AB126" s="102">
        <v>1.1499999999999999</v>
      </c>
      <c r="AC126" s="192">
        <v>490740.83</v>
      </c>
      <c r="AD126" s="103">
        <f t="shared" ref="AD126" si="93">AB126*AC126</f>
        <v>564351.95449999999</v>
      </c>
      <c r="AE126" s="103">
        <f t="shared" si="35"/>
        <v>632074.18904000008</v>
      </c>
      <c r="AF126" s="104">
        <v>1.1499999999999999</v>
      </c>
      <c r="AG126" s="192">
        <v>490740.83</v>
      </c>
      <c r="AH126" s="103">
        <f t="shared" ref="AH126" si="94">AF126*AG126</f>
        <v>564351.95449999999</v>
      </c>
      <c r="AI126" s="103">
        <f t="shared" si="37"/>
        <v>632074.18904000008</v>
      </c>
      <c r="AJ126" s="105">
        <v>0</v>
      </c>
      <c r="AK126" s="105">
        <v>0</v>
      </c>
      <c r="AL126" s="105">
        <v>0</v>
      </c>
      <c r="AM126" s="105">
        <v>0</v>
      </c>
      <c r="AN126" s="105">
        <v>0</v>
      </c>
      <c r="AO126" s="105">
        <v>0</v>
      </c>
      <c r="AP126" s="105">
        <v>0</v>
      </c>
      <c r="AQ126" s="105">
        <v>0</v>
      </c>
      <c r="AR126" s="105">
        <v>0</v>
      </c>
      <c r="AS126" s="105">
        <v>0</v>
      </c>
      <c r="AT126" s="105">
        <v>0</v>
      </c>
      <c r="AU126" s="105">
        <v>0</v>
      </c>
      <c r="AV126" s="106">
        <f t="shared" si="38"/>
        <v>2.2999999999999998</v>
      </c>
      <c r="AW126" s="41">
        <v>0</v>
      </c>
      <c r="AX126" s="41">
        <f t="shared" si="28"/>
        <v>0</v>
      </c>
      <c r="AY126" s="107" t="s">
        <v>203</v>
      </c>
      <c r="AZ126" s="108"/>
      <c r="BA126" s="108"/>
      <c r="BB126" s="110"/>
      <c r="BC126" s="109" t="s">
        <v>449</v>
      </c>
      <c r="BD126" s="109" t="s">
        <v>449</v>
      </c>
      <c r="BE126" s="110"/>
      <c r="BF126" s="110"/>
      <c r="BG126" s="110"/>
      <c r="BH126" s="110"/>
      <c r="BI126" s="110"/>
      <c r="BJ126" s="87"/>
      <c r="BK126" s="27">
        <v>14</v>
      </c>
    </row>
    <row r="127" spans="1:63" s="187" customFormat="1" ht="12.95" customHeight="1" x14ac:dyDescent="0.25">
      <c r="A127" s="182" t="s">
        <v>405</v>
      </c>
      <c r="B127" s="158">
        <v>210032304</v>
      </c>
      <c r="C127" s="158" t="s">
        <v>684</v>
      </c>
      <c r="D127" s="158"/>
      <c r="E127" s="212"/>
      <c r="F127" s="193" t="s">
        <v>442</v>
      </c>
      <c r="G127" s="193" t="s">
        <v>407</v>
      </c>
      <c r="H127" s="193" t="s">
        <v>443</v>
      </c>
      <c r="I127" s="183" t="s">
        <v>143</v>
      </c>
      <c r="J127" s="152" t="s">
        <v>149</v>
      </c>
      <c r="K127" s="183" t="s">
        <v>196</v>
      </c>
      <c r="L127" s="182">
        <v>30</v>
      </c>
      <c r="M127" s="153" t="s">
        <v>197</v>
      </c>
      <c r="N127" s="194" t="s">
        <v>365</v>
      </c>
      <c r="O127" s="152" t="s">
        <v>166</v>
      </c>
      <c r="P127" s="183" t="s">
        <v>125</v>
      </c>
      <c r="Q127" s="182" t="s">
        <v>122</v>
      </c>
      <c r="R127" s="183" t="s">
        <v>200</v>
      </c>
      <c r="S127" s="183" t="s">
        <v>201</v>
      </c>
      <c r="T127" s="182"/>
      <c r="U127" s="182" t="s">
        <v>398</v>
      </c>
      <c r="V127" s="182" t="s">
        <v>146</v>
      </c>
      <c r="W127" s="193">
        <v>30</v>
      </c>
      <c r="X127" s="193">
        <v>60</v>
      </c>
      <c r="Y127" s="156">
        <v>10</v>
      </c>
      <c r="Z127" s="196" t="s">
        <v>409</v>
      </c>
      <c r="AA127" s="181" t="s">
        <v>138</v>
      </c>
      <c r="AB127" s="185">
        <v>0.69</v>
      </c>
      <c r="AC127" s="197">
        <v>485833.42</v>
      </c>
      <c r="AD127" s="185">
        <v>335225.05979999999</v>
      </c>
      <c r="AE127" s="185">
        <v>375452.06697600003</v>
      </c>
      <c r="AF127" s="185">
        <v>1.1499999999999999</v>
      </c>
      <c r="AG127" s="185">
        <v>490740.83</v>
      </c>
      <c r="AH127" s="185">
        <v>564351.95449999999</v>
      </c>
      <c r="AI127" s="185">
        <v>632074.18904000008</v>
      </c>
      <c r="AJ127" s="186">
        <v>0</v>
      </c>
      <c r="AK127" s="186">
        <v>0</v>
      </c>
      <c r="AL127" s="186">
        <v>0</v>
      </c>
      <c r="AM127" s="186">
        <v>0</v>
      </c>
      <c r="AN127" s="186">
        <v>0</v>
      </c>
      <c r="AO127" s="186">
        <v>0</v>
      </c>
      <c r="AP127" s="186">
        <v>0</v>
      </c>
      <c r="AQ127" s="186">
        <v>0</v>
      </c>
      <c r="AR127" s="186">
        <v>0</v>
      </c>
      <c r="AS127" s="186">
        <v>0</v>
      </c>
      <c r="AT127" s="186">
        <v>0</v>
      </c>
      <c r="AU127" s="186">
        <v>0</v>
      </c>
      <c r="AV127" s="186">
        <f t="shared" si="38"/>
        <v>1.8399999999999999</v>
      </c>
      <c r="AW127" s="185">
        <f t="shared" si="33"/>
        <v>899577.01429999992</v>
      </c>
      <c r="AX127" s="185">
        <f t="shared" si="28"/>
        <v>1007526.2560160001</v>
      </c>
      <c r="AY127" s="158" t="s">
        <v>203</v>
      </c>
      <c r="AZ127" s="183"/>
      <c r="BA127" s="183"/>
      <c r="BB127" s="195"/>
      <c r="BC127" s="193" t="s">
        <v>449</v>
      </c>
      <c r="BD127" s="193" t="s">
        <v>449</v>
      </c>
      <c r="BE127" s="195"/>
      <c r="BF127" s="195"/>
      <c r="BG127" s="195"/>
      <c r="BH127" s="195"/>
      <c r="BI127" s="195"/>
      <c r="BJ127" s="87"/>
      <c r="BK127" s="32" t="s">
        <v>653</v>
      </c>
    </row>
    <row r="128" spans="1:63" s="164" customFormat="1" ht="12.95" customHeight="1" x14ac:dyDescent="0.25">
      <c r="A128" s="66" t="s">
        <v>405</v>
      </c>
      <c r="B128" s="72"/>
      <c r="C128" s="189" t="s">
        <v>495</v>
      </c>
      <c r="D128" s="72"/>
      <c r="E128" s="211"/>
      <c r="F128" s="68" t="s">
        <v>450</v>
      </c>
      <c r="G128" s="68" t="s">
        <v>407</v>
      </c>
      <c r="H128" s="12" t="s">
        <v>451</v>
      </c>
      <c r="I128" s="25" t="s">
        <v>143</v>
      </c>
      <c r="J128" s="1" t="s">
        <v>149</v>
      </c>
      <c r="K128" s="25" t="s">
        <v>196</v>
      </c>
      <c r="L128" s="24">
        <v>30</v>
      </c>
      <c r="M128" s="69" t="s">
        <v>197</v>
      </c>
      <c r="N128" s="70" t="s">
        <v>365</v>
      </c>
      <c r="O128" s="24" t="s">
        <v>126</v>
      </c>
      <c r="P128" s="25" t="s">
        <v>125</v>
      </c>
      <c r="Q128" s="24" t="s">
        <v>122</v>
      </c>
      <c r="R128" s="25" t="s">
        <v>200</v>
      </c>
      <c r="S128" s="25" t="s">
        <v>201</v>
      </c>
      <c r="T128" s="24"/>
      <c r="U128" s="24" t="s">
        <v>398</v>
      </c>
      <c r="V128" s="24" t="s">
        <v>146</v>
      </c>
      <c r="W128" s="9">
        <v>30</v>
      </c>
      <c r="X128" s="9">
        <v>60</v>
      </c>
      <c r="Y128" s="16">
        <v>10</v>
      </c>
      <c r="Z128" s="86" t="s">
        <v>409</v>
      </c>
      <c r="AA128" s="5" t="s">
        <v>138</v>
      </c>
      <c r="AB128" s="71">
        <v>0.2</v>
      </c>
      <c r="AC128" s="190">
        <v>1167422.25</v>
      </c>
      <c r="AD128" s="71">
        <f t="shared" si="34"/>
        <v>233484.45</v>
      </c>
      <c r="AE128" s="71">
        <f t="shared" si="35"/>
        <v>261502.58400000003</v>
      </c>
      <c r="AF128" s="71">
        <v>0.2</v>
      </c>
      <c r="AG128" s="190">
        <v>1167422.25</v>
      </c>
      <c r="AH128" s="71">
        <f t="shared" si="36"/>
        <v>233484.45</v>
      </c>
      <c r="AI128" s="71">
        <f t="shared" si="37"/>
        <v>261502.58400000003</v>
      </c>
      <c r="AJ128" s="19">
        <v>0</v>
      </c>
      <c r="AK128" s="19">
        <v>0</v>
      </c>
      <c r="AL128" s="19">
        <v>0</v>
      </c>
      <c r="AM128" s="19">
        <v>0</v>
      </c>
      <c r="AN128" s="19">
        <v>0</v>
      </c>
      <c r="AO128" s="19">
        <v>0</v>
      </c>
      <c r="AP128" s="19">
        <v>0</v>
      </c>
      <c r="AQ128" s="19">
        <v>0</v>
      </c>
      <c r="AR128" s="19">
        <v>0</v>
      </c>
      <c r="AS128" s="19">
        <v>0</v>
      </c>
      <c r="AT128" s="19">
        <v>0</v>
      </c>
      <c r="AU128" s="19">
        <v>0</v>
      </c>
      <c r="AV128" s="64">
        <f t="shared" si="38"/>
        <v>0.4</v>
      </c>
      <c r="AW128" s="41">
        <v>0</v>
      </c>
      <c r="AX128" s="41">
        <f t="shared" si="28"/>
        <v>0</v>
      </c>
      <c r="AY128" s="4" t="s">
        <v>203</v>
      </c>
      <c r="AZ128" s="25"/>
      <c r="BA128" s="25"/>
      <c r="BB128" s="44"/>
      <c r="BC128" s="12" t="s">
        <v>452</v>
      </c>
      <c r="BD128" s="12" t="s">
        <v>452</v>
      </c>
      <c r="BE128" s="44"/>
      <c r="BF128" s="44"/>
      <c r="BG128" s="44"/>
      <c r="BH128" s="44"/>
      <c r="BI128" s="44"/>
      <c r="BJ128" s="87"/>
      <c r="BK128" s="87"/>
    </row>
    <row r="129" spans="1:63" s="164" customFormat="1" ht="12.95" customHeight="1" x14ac:dyDescent="0.25">
      <c r="A129" s="66" t="s">
        <v>405</v>
      </c>
      <c r="B129" s="111"/>
      <c r="C129" s="191" t="s">
        <v>578</v>
      </c>
      <c r="D129" s="111"/>
      <c r="E129" s="211"/>
      <c r="F129" s="68" t="s">
        <v>450</v>
      </c>
      <c r="G129" s="68" t="s">
        <v>407</v>
      </c>
      <c r="H129" s="12" t="s">
        <v>451</v>
      </c>
      <c r="I129" s="25" t="s">
        <v>143</v>
      </c>
      <c r="J129" s="1" t="s">
        <v>149</v>
      </c>
      <c r="K129" s="25" t="s">
        <v>196</v>
      </c>
      <c r="L129" s="24">
        <v>30</v>
      </c>
      <c r="M129" s="69" t="s">
        <v>197</v>
      </c>
      <c r="N129" s="70" t="s">
        <v>365</v>
      </c>
      <c r="O129" s="1" t="s">
        <v>166</v>
      </c>
      <c r="P129" s="25" t="s">
        <v>125</v>
      </c>
      <c r="Q129" s="24" t="s">
        <v>122</v>
      </c>
      <c r="R129" s="25" t="s">
        <v>200</v>
      </c>
      <c r="S129" s="25" t="s">
        <v>201</v>
      </c>
      <c r="T129" s="24"/>
      <c r="U129" s="24" t="s">
        <v>398</v>
      </c>
      <c r="V129" s="24" t="s">
        <v>146</v>
      </c>
      <c r="W129" s="9">
        <v>30</v>
      </c>
      <c r="X129" s="9">
        <v>60</v>
      </c>
      <c r="Y129" s="16">
        <v>10</v>
      </c>
      <c r="Z129" s="86" t="s">
        <v>409</v>
      </c>
      <c r="AA129" s="5" t="s">
        <v>138</v>
      </c>
      <c r="AB129" s="102">
        <v>0.2</v>
      </c>
      <c r="AC129" s="192">
        <v>1167422.25</v>
      </c>
      <c r="AD129" s="103">
        <f t="shared" ref="AD129" si="95">AB129*AC129</f>
        <v>233484.45</v>
      </c>
      <c r="AE129" s="103">
        <f t="shared" si="35"/>
        <v>261502.58400000003</v>
      </c>
      <c r="AF129" s="104">
        <v>0.2</v>
      </c>
      <c r="AG129" s="192">
        <v>1167422.25</v>
      </c>
      <c r="AH129" s="103">
        <f t="shared" ref="AH129" si="96">AF129*AG129</f>
        <v>233484.45</v>
      </c>
      <c r="AI129" s="103">
        <f t="shared" si="37"/>
        <v>261502.58400000003</v>
      </c>
      <c r="AJ129" s="105">
        <v>0</v>
      </c>
      <c r="AK129" s="105">
        <v>0</v>
      </c>
      <c r="AL129" s="105">
        <v>0</v>
      </c>
      <c r="AM129" s="105">
        <v>0</v>
      </c>
      <c r="AN129" s="105">
        <v>0</v>
      </c>
      <c r="AO129" s="105">
        <v>0</v>
      </c>
      <c r="AP129" s="105">
        <v>0</v>
      </c>
      <c r="AQ129" s="105">
        <v>0</v>
      </c>
      <c r="AR129" s="105">
        <v>0</v>
      </c>
      <c r="AS129" s="105">
        <v>0</v>
      </c>
      <c r="AT129" s="105">
        <v>0</v>
      </c>
      <c r="AU129" s="105">
        <v>0</v>
      </c>
      <c r="AV129" s="106">
        <f t="shared" si="38"/>
        <v>0.4</v>
      </c>
      <c r="AW129" s="41">
        <v>0</v>
      </c>
      <c r="AX129" s="41">
        <f t="shared" si="28"/>
        <v>0</v>
      </c>
      <c r="AY129" s="107" t="s">
        <v>203</v>
      </c>
      <c r="AZ129" s="108"/>
      <c r="BA129" s="108"/>
      <c r="BB129" s="110"/>
      <c r="BC129" s="109" t="s">
        <v>452</v>
      </c>
      <c r="BD129" s="109" t="s">
        <v>452</v>
      </c>
      <c r="BE129" s="110"/>
      <c r="BF129" s="110"/>
      <c r="BG129" s="110"/>
      <c r="BH129" s="110"/>
      <c r="BI129" s="110"/>
      <c r="BJ129" s="87"/>
      <c r="BK129" s="27">
        <v>14</v>
      </c>
    </row>
    <row r="130" spans="1:63" s="187" customFormat="1" ht="12.95" customHeight="1" x14ac:dyDescent="0.25">
      <c r="A130" s="182" t="s">
        <v>405</v>
      </c>
      <c r="B130" s="158">
        <v>210035227</v>
      </c>
      <c r="C130" s="158" t="s">
        <v>685</v>
      </c>
      <c r="D130" s="158"/>
      <c r="E130" s="212"/>
      <c r="F130" s="193" t="s">
        <v>450</v>
      </c>
      <c r="G130" s="193" t="s">
        <v>407</v>
      </c>
      <c r="H130" s="193" t="s">
        <v>451</v>
      </c>
      <c r="I130" s="183" t="s">
        <v>143</v>
      </c>
      <c r="J130" s="152" t="s">
        <v>149</v>
      </c>
      <c r="K130" s="183" t="s">
        <v>196</v>
      </c>
      <c r="L130" s="182">
        <v>30</v>
      </c>
      <c r="M130" s="153" t="s">
        <v>197</v>
      </c>
      <c r="N130" s="194" t="s">
        <v>365</v>
      </c>
      <c r="O130" s="152" t="s">
        <v>166</v>
      </c>
      <c r="P130" s="183" t="s">
        <v>125</v>
      </c>
      <c r="Q130" s="182" t="s">
        <v>122</v>
      </c>
      <c r="R130" s="183" t="s">
        <v>200</v>
      </c>
      <c r="S130" s="183" t="s">
        <v>201</v>
      </c>
      <c r="T130" s="182"/>
      <c r="U130" s="182" t="s">
        <v>398</v>
      </c>
      <c r="V130" s="182" t="s">
        <v>146</v>
      </c>
      <c r="W130" s="193">
        <v>30</v>
      </c>
      <c r="X130" s="193">
        <v>60</v>
      </c>
      <c r="Y130" s="156">
        <v>10</v>
      </c>
      <c r="Z130" s="196" t="s">
        <v>409</v>
      </c>
      <c r="AA130" s="181" t="s">
        <v>138</v>
      </c>
      <c r="AB130" s="185">
        <v>0.03</v>
      </c>
      <c r="AC130" s="197">
        <v>1155748.03</v>
      </c>
      <c r="AD130" s="185">
        <v>34672.440900000001</v>
      </c>
      <c r="AE130" s="185">
        <v>38833.133808000006</v>
      </c>
      <c r="AF130" s="185">
        <v>0.2</v>
      </c>
      <c r="AG130" s="185">
        <v>1002928.8</v>
      </c>
      <c r="AH130" s="185">
        <v>200585.76</v>
      </c>
      <c r="AI130" s="185">
        <v>224656.05120000005</v>
      </c>
      <c r="AJ130" s="186">
        <v>0</v>
      </c>
      <c r="AK130" s="186">
        <v>0</v>
      </c>
      <c r="AL130" s="186">
        <v>0</v>
      </c>
      <c r="AM130" s="186">
        <v>0</v>
      </c>
      <c r="AN130" s="186">
        <v>0</v>
      </c>
      <c r="AO130" s="186">
        <v>0</v>
      </c>
      <c r="AP130" s="186">
        <v>0</v>
      </c>
      <c r="AQ130" s="186">
        <v>0</v>
      </c>
      <c r="AR130" s="186">
        <v>0</v>
      </c>
      <c r="AS130" s="186">
        <v>0</v>
      </c>
      <c r="AT130" s="186">
        <v>0</v>
      </c>
      <c r="AU130" s="186">
        <v>0</v>
      </c>
      <c r="AV130" s="186">
        <f t="shared" si="38"/>
        <v>0.23</v>
      </c>
      <c r="AW130" s="185">
        <f t="shared" si="33"/>
        <v>235258.2009</v>
      </c>
      <c r="AX130" s="185">
        <f t="shared" si="28"/>
        <v>263489.185008</v>
      </c>
      <c r="AY130" s="158" t="s">
        <v>203</v>
      </c>
      <c r="AZ130" s="183"/>
      <c r="BA130" s="183"/>
      <c r="BB130" s="195"/>
      <c r="BC130" s="193" t="s">
        <v>452</v>
      </c>
      <c r="BD130" s="193" t="s">
        <v>452</v>
      </c>
      <c r="BE130" s="195"/>
      <c r="BF130" s="195"/>
      <c r="BG130" s="195"/>
      <c r="BH130" s="195"/>
      <c r="BI130" s="195"/>
      <c r="BJ130" s="87"/>
      <c r="BK130" s="32" t="s">
        <v>653</v>
      </c>
    </row>
    <row r="131" spans="1:63" s="164" customFormat="1" ht="12.95" customHeight="1" x14ac:dyDescent="0.25">
      <c r="A131" s="66" t="s">
        <v>405</v>
      </c>
      <c r="B131" s="72"/>
      <c r="C131" s="189" t="s">
        <v>496</v>
      </c>
      <c r="D131" s="72"/>
      <c r="E131" s="211"/>
      <c r="F131" s="68" t="s">
        <v>453</v>
      </c>
      <c r="G131" s="68" t="s">
        <v>407</v>
      </c>
      <c r="H131" s="12" t="s">
        <v>454</v>
      </c>
      <c r="I131" s="25" t="s">
        <v>143</v>
      </c>
      <c r="J131" s="1" t="s">
        <v>149</v>
      </c>
      <c r="K131" s="25" t="s">
        <v>196</v>
      </c>
      <c r="L131" s="24">
        <v>30</v>
      </c>
      <c r="M131" s="69" t="s">
        <v>197</v>
      </c>
      <c r="N131" s="70" t="s">
        <v>365</v>
      </c>
      <c r="O131" s="24" t="s">
        <v>126</v>
      </c>
      <c r="P131" s="25" t="s">
        <v>125</v>
      </c>
      <c r="Q131" s="24" t="s">
        <v>122</v>
      </c>
      <c r="R131" s="25" t="s">
        <v>200</v>
      </c>
      <c r="S131" s="25" t="s">
        <v>201</v>
      </c>
      <c r="T131" s="24"/>
      <c r="U131" s="24" t="s">
        <v>398</v>
      </c>
      <c r="V131" s="24" t="s">
        <v>146</v>
      </c>
      <c r="W131" s="9">
        <v>30</v>
      </c>
      <c r="X131" s="9">
        <v>60</v>
      </c>
      <c r="Y131" s="16">
        <v>10</v>
      </c>
      <c r="Z131" s="86" t="s">
        <v>409</v>
      </c>
      <c r="AA131" s="5" t="s">
        <v>138</v>
      </c>
      <c r="AB131" s="71">
        <v>0.1</v>
      </c>
      <c r="AC131" s="190">
        <v>347450.49</v>
      </c>
      <c r="AD131" s="71">
        <f t="shared" si="34"/>
        <v>34745.048999999999</v>
      </c>
      <c r="AE131" s="71">
        <f t="shared" si="35"/>
        <v>38914.454880000005</v>
      </c>
      <c r="AF131" s="71">
        <v>0.1</v>
      </c>
      <c r="AG131" s="190">
        <v>347450.49</v>
      </c>
      <c r="AH131" s="71">
        <f t="shared" si="36"/>
        <v>34745.048999999999</v>
      </c>
      <c r="AI131" s="71">
        <f t="shared" si="37"/>
        <v>38914.454880000005</v>
      </c>
      <c r="AJ131" s="19">
        <v>0</v>
      </c>
      <c r="AK131" s="19">
        <v>0</v>
      </c>
      <c r="AL131" s="19">
        <v>0</v>
      </c>
      <c r="AM131" s="19">
        <v>0</v>
      </c>
      <c r="AN131" s="19">
        <v>0</v>
      </c>
      <c r="AO131" s="19">
        <v>0</v>
      </c>
      <c r="AP131" s="19">
        <v>0</v>
      </c>
      <c r="AQ131" s="19">
        <v>0</v>
      </c>
      <c r="AR131" s="19">
        <v>0</v>
      </c>
      <c r="AS131" s="19">
        <v>0</v>
      </c>
      <c r="AT131" s="19">
        <v>0</v>
      </c>
      <c r="AU131" s="19">
        <v>0</v>
      </c>
      <c r="AV131" s="64">
        <f t="shared" si="38"/>
        <v>0.2</v>
      </c>
      <c r="AW131" s="41">
        <v>0</v>
      </c>
      <c r="AX131" s="41">
        <f t="shared" si="28"/>
        <v>0</v>
      </c>
      <c r="AY131" s="4" t="s">
        <v>203</v>
      </c>
      <c r="AZ131" s="25"/>
      <c r="BA131" s="25"/>
      <c r="BB131" s="44"/>
      <c r="BC131" s="12" t="s">
        <v>455</v>
      </c>
      <c r="BD131" s="12" t="s">
        <v>455</v>
      </c>
      <c r="BE131" s="44"/>
      <c r="BF131" s="44"/>
      <c r="BG131" s="44"/>
      <c r="BH131" s="44"/>
      <c r="BI131" s="44"/>
      <c r="BJ131" s="87"/>
      <c r="BK131" s="87"/>
    </row>
    <row r="132" spans="1:63" s="164" customFormat="1" ht="12.95" customHeight="1" x14ac:dyDescent="0.25">
      <c r="A132" s="66" t="s">
        <v>405</v>
      </c>
      <c r="B132" s="111"/>
      <c r="C132" s="191" t="s">
        <v>579</v>
      </c>
      <c r="D132" s="111"/>
      <c r="E132" s="211"/>
      <c r="F132" s="68" t="s">
        <v>453</v>
      </c>
      <c r="G132" s="68" t="s">
        <v>407</v>
      </c>
      <c r="H132" s="12" t="s">
        <v>454</v>
      </c>
      <c r="I132" s="25" t="s">
        <v>143</v>
      </c>
      <c r="J132" s="1" t="s">
        <v>149</v>
      </c>
      <c r="K132" s="25" t="s">
        <v>196</v>
      </c>
      <c r="L132" s="24">
        <v>30</v>
      </c>
      <c r="M132" s="69" t="s">
        <v>197</v>
      </c>
      <c r="N132" s="70" t="s">
        <v>365</v>
      </c>
      <c r="O132" s="1" t="s">
        <v>166</v>
      </c>
      <c r="P132" s="25" t="s">
        <v>125</v>
      </c>
      <c r="Q132" s="24" t="s">
        <v>122</v>
      </c>
      <c r="R132" s="25" t="s">
        <v>200</v>
      </c>
      <c r="S132" s="25" t="s">
        <v>201</v>
      </c>
      <c r="T132" s="24"/>
      <c r="U132" s="24" t="s">
        <v>398</v>
      </c>
      <c r="V132" s="24" t="s">
        <v>146</v>
      </c>
      <c r="W132" s="9">
        <v>30</v>
      </c>
      <c r="X132" s="9">
        <v>60</v>
      </c>
      <c r="Y132" s="16">
        <v>10</v>
      </c>
      <c r="Z132" s="86" t="s">
        <v>409</v>
      </c>
      <c r="AA132" s="5" t="s">
        <v>138</v>
      </c>
      <c r="AB132" s="102">
        <v>0.1</v>
      </c>
      <c r="AC132" s="192">
        <v>347450.49</v>
      </c>
      <c r="AD132" s="103">
        <f t="shared" ref="AD132" si="97">AB132*AC132</f>
        <v>34745.048999999999</v>
      </c>
      <c r="AE132" s="103">
        <f t="shared" si="35"/>
        <v>38914.454880000005</v>
      </c>
      <c r="AF132" s="104">
        <v>0.1</v>
      </c>
      <c r="AG132" s="192">
        <v>347450.49</v>
      </c>
      <c r="AH132" s="103">
        <f t="shared" ref="AH132" si="98">AF132*AG132</f>
        <v>34745.048999999999</v>
      </c>
      <c r="AI132" s="103">
        <f t="shared" si="37"/>
        <v>38914.454880000005</v>
      </c>
      <c r="AJ132" s="105">
        <v>0</v>
      </c>
      <c r="AK132" s="105">
        <v>0</v>
      </c>
      <c r="AL132" s="105">
        <v>0</v>
      </c>
      <c r="AM132" s="105">
        <v>0</v>
      </c>
      <c r="AN132" s="105">
        <v>0</v>
      </c>
      <c r="AO132" s="105">
        <v>0</v>
      </c>
      <c r="AP132" s="105">
        <v>0</v>
      </c>
      <c r="AQ132" s="105">
        <v>0</v>
      </c>
      <c r="AR132" s="105">
        <v>0</v>
      </c>
      <c r="AS132" s="105">
        <v>0</v>
      </c>
      <c r="AT132" s="105">
        <v>0</v>
      </c>
      <c r="AU132" s="105">
        <v>0</v>
      </c>
      <c r="AV132" s="106">
        <f t="shared" si="38"/>
        <v>0.2</v>
      </c>
      <c r="AW132" s="41">
        <v>0</v>
      </c>
      <c r="AX132" s="41">
        <f t="shared" si="28"/>
        <v>0</v>
      </c>
      <c r="AY132" s="107" t="s">
        <v>203</v>
      </c>
      <c r="AZ132" s="108"/>
      <c r="BA132" s="108"/>
      <c r="BB132" s="110"/>
      <c r="BC132" s="109" t="s">
        <v>455</v>
      </c>
      <c r="BD132" s="109" t="s">
        <v>455</v>
      </c>
      <c r="BE132" s="110"/>
      <c r="BF132" s="110"/>
      <c r="BG132" s="110"/>
      <c r="BH132" s="110"/>
      <c r="BI132" s="110"/>
      <c r="BJ132" s="87"/>
      <c r="BK132" s="27">
        <v>14</v>
      </c>
    </row>
    <row r="133" spans="1:63" s="187" customFormat="1" ht="12.95" customHeight="1" x14ac:dyDescent="0.25">
      <c r="A133" s="182" t="s">
        <v>405</v>
      </c>
      <c r="B133" s="158">
        <v>210035482</v>
      </c>
      <c r="C133" s="158" t="s">
        <v>686</v>
      </c>
      <c r="D133" s="158"/>
      <c r="E133" s="212"/>
      <c r="F133" s="193" t="s">
        <v>453</v>
      </c>
      <c r="G133" s="193" t="s">
        <v>407</v>
      </c>
      <c r="H133" s="193" t="s">
        <v>454</v>
      </c>
      <c r="I133" s="183" t="s">
        <v>143</v>
      </c>
      <c r="J133" s="152" t="s">
        <v>149</v>
      </c>
      <c r="K133" s="183" t="s">
        <v>196</v>
      </c>
      <c r="L133" s="182">
        <v>30</v>
      </c>
      <c r="M133" s="153" t="s">
        <v>197</v>
      </c>
      <c r="N133" s="194" t="s">
        <v>365</v>
      </c>
      <c r="O133" s="152" t="s">
        <v>166</v>
      </c>
      <c r="P133" s="183" t="s">
        <v>125</v>
      </c>
      <c r="Q133" s="182" t="s">
        <v>122</v>
      </c>
      <c r="R133" s="183" t="s">
        <v>200</v>
      </c>
      <c r="S133" s="183" t="s">
        <v>201</v>
      </c>
      <c r="T133" s="182"/>
      <c r="U133" s="182" t="s">
        <v>398</v>
      </c>
      <c r="V133" s="182" t="s">
        <v>146</v>
      </c>
      <c r="W133" s="193">
        <v>30</v>
      </c>
      <c r="X133" s="193">
        <v>60</v>
      </c>
      <c r="Y133" s="156">
        <v>10</v>
      </c>
      <c r="Z133" s="196" t="s">
        <v>409</v>
      </c>
      <c r="AA133" s="181" t="s">
        <v>138</v>
      </c>
      <c r="AB133" s="185">
        <v>0</v>
      </c>
      <c r="AC133" s="197">
        <v>347450.49</v>
      </c>
      <c r="AD133" s="185">
        <v>0</v>
      </c>
      <c r="AE133" s="185">
        <v>0</v>
      </c>
      <c r="AF133" s="185">
        <v>0.1</v>
      </c>
      <c r="AG133" s="185">
        <v>306656.82</v>
      </c>
      <c r="AH133" s="185">
        <v>30665.682000000001</v>
      </c>
      <c r="AI133" s="185">
        <v>34345.563840000003</v>
      </c>
      <c r="AJ133" s="186">
        <v>0</v>
      </c>
      <c r="AK133" s="186">
        <v>0</v>
      </c>
      <c r="AL133" s="186">
        <v>0</v>
      </c>
      <c r="AM133" s="186">
        <v>0</v>
      </c>
      <c r="AN133" s="186">
        <v>0</v>
      </c>
      <c r="AO133" s="186">
        <v>0</v>
      </c>
      <c r="AP133" s="186">
        <v>0</v>
      </c>
      <c r="AQ133" s="186">
        <v>0</v>
      </c>
      <c r="AR133" s="186">
        <v>0</v>
      </c>
      <c r="AS133" s="186">
        <v>0</v>
      </c>
      <c r="AT133" s="186">
        <v>0</v>
      </c>
      <c r="AU133" s="186">
        <v>0</v>
      </c>
      <c r="AV133" s="186">
        <f t="shared" si="38"/>
        <v>0.1</v>
      </c>
      <c r="AW133" s="185">
        <f t="shared" si="33"/>
        <v>30665.682000000001</v>
      </c>
      <c r="AX133" s="185">
        <f t="shared" si="28"/>
        <v>34345.563840000003</v>
      </c>
      <c r="AY133" s="158" t="s">
        <v>203</v>
      </c>
      <c r="AZ133" s="183"/>
      <c r="BA133" s="183"/>
      <c r="BB133" s="195"/>
      <c r="BC133" s="193" t="s">
        <v>455</v>
      </c>
      <c r="BD133" s="193" t="s">
        <v>455</v>
      </c>
      <c r="BE133" s="195"/>
      <c r="BF133" s="195"/>
      <c r="BG133" s="195"/>
      <c r="BH133" s="195"/>
      <c r="BI133" s="195"/>
      <c r="BJ133" s="87"/>
      <c r="BK133" s="32" t="s">
        <v>653</v>
      </c>
    </row>
    <row r="134" spans="1:63" s="164" customFormat="1" ht="12.95" customHeight="1" x14ac:dyDescent="0.25">
      <c r="A134" s="66" t="s">
        <v>405</v>
      </c>
      <c r="B134" s="72"/>
      <c r="C134" s="189" t="s">
        <v>497</v>
      </c>
      <c r="D134" s="72"/>
      <c r="E134" s="211"/>
      <c r="F134" s="68" t="s">
        <v>456</v>
      </c>
      <c r="G134" s="68" t="s">
        <v>457</v>
      </c>
      <c r="H134" s="12" t="s">
        <v>458</v>
      </c>
      <c r="I134" s="25" t="s">
        <v>143</v>
      </c>
      <c r="J134" s="1" t="s">
        <v>149</v>
      </c>
      <c r="K134" s="25" t="s">
        <v>196</v>
      </c>
      <c r="L134" s="24">
        <v>30</v>
      </c>
      <c r="M134" s="69" t="s">
        <v>197</v>
      </c>
      <c r="N134" s="70" t="s">
        <v>365</v>
      </c>
      <c r="O134" s="24" t="s">
        <v>126</v>
      </c>
      <c r="P134" s="25" t="s">
        <v>125</v>
      </c>
      <c r="Q134" s="24" t="s">
        <v>122</v>
      </c>
      <c r="R134" s="25" t="s">
        <v>200</v>
      </c>
      <c r="S134" s="25" t="s">
        <v>201</v>
      </c>
      <c r="T134" s="24"/>
      <c r="U134" s="24" t="s">
        <v>398</v>
      </c>
      <c r="V134" s="24" t="s">
        <v>146</v>
      </c>
      <c r="W134" s="9">
        <v>30</v>
      </c>
      <c r="X134" s="9">
        <v>60</v>
      </c>
      <c r="Y134" s="16">
        <v>10</v>
      </c>
      <c r="Z134" s="86" t="s">
        <v>409</v>
      </c>
      <c r="AA134" s="5" t="s">
        <v>138</v>
      </c>
      <c r="AB134" s="71">
        <v>0.3</v>
      </c>
      <c r="AC134" s="190">
        <v>47898.58</v>
      </c>
      <c r="AD134" s="71">
        <f t="shared" si="34"/>
        <v>14369.574000000001</v>
      </c>
      <c r="AE134" s="71">
        <f t="shared" si="35"/>
        <v>16093.922880000002</v>
      </c>
      <c r="AF134" s="71">
        <v>0.3</v>
      </c>
      <c r="AG134" s="190">
        <v>47898.58</v>
      </c>
      <c r="AH134" s="71">
        <f t="shared" si="36"/>
        <v>14369.574000000001</v>
      </c>
      <c r="AI134" s="71">
        <f t="shared" si="37"/>
        <v>16093.922880000002</v>
      </c>
      <c r="AJ134" s="19">
        <v>0</v>
      </c>
      <c r="AK134" s="19">
        <v>0</v>
      </c>
      <c r="AL134" s="19">
        <v>0</v>
      </c>
      <c r="AM134" s="19">
        <v>0</v>
      </c>
      <c r="AN134" s="19">
        <v>0</v>
      </c>
      <c r="AO134" s="19">
        <v>0</v>
      </c>
      <c r="AP134" s="19">
        <v>0</v>
      </c>
      <c r="AQ134" s="19">
        <v>0</v>
      </c>
      <c r="AR134" s="19">
        <v>0</v>
      </c>
      <c r="AS134" s="19">
        <v>0</v>
      </c>
      <c r="AT134" s="19">
        <v>0</v>
      </c>
      <c r="AU134" s="19">
        <v>0</v>
      </c>
      <c r="AV134" s="64">
        <f t="shared" si="38"/>
        <v>0.6</v>
      </c>
      <c r="AW134" s="41">
        <v>0</v>
      </c>
      <c r="AX134" s="41">
        <f t="shared" si="28"/>
        <v>0</v>
      </c>
      <c r="AY134" s="4" t="s">
        <v>203</v>
      </c>
      <c r="AZ134" s="25"/>
      <c r="BA134" s="25"/>
      <c r="BB134" s="44"/>
      <c r="BC134" s="12" t="s">
        <v>459</v>
      </c>
      <c r="BD134" s="12" t="s">
        <v>459</v>
      </c>
      <c r="BE134" s="44"/>
      <c r="BF134" s="44"/>
      <c r="BG134" s="44"/>
      <c r="BH134" s="44"/>
      <c r="BI134" s="44"/>
      <c r="BJ134" s="87"/>
      <c r="BK134" s="87"/>
    </row>
    <row r="135" spans="1:63" s="164" customFormat="1" ht="12.95" customHeight="1" x14ac:dyDescent="0.25">
      <c r="A135" s="66" t="s">
        <v>405</v>
      </c>
      <c r="B135" s="111"/>
      <c r="C135" s="191" t="s">
        <v>580</v>
      </c>
      <c r="D135" s="111"/>
      <c r="E135" s="211"/>
      <c r="F135" s="68" t="s">
        <v>456</v>
      </c>
      <c r="G135" s="68" t="s">
        <v>457</v>
      </c>
      <c r="H135" s="12" t="s">
        <v>458</v>
      </c>
      <c r="I135" s="25" t="s">
        <v>143</v>
      </c>
      <c r="J135" s="1" t="s">
        <v>149</v>
      </c>
      <c r="K135" s="25" t="s">
        <v>196</v>
      </c>
      <c r="L135" s="24">
        <v>30</v>
      </c>
      <c r="M135" s="69" t="s">
        <v>197</v>
      </c>
      <c r="N135" s="70" t="s">
        <v>365</v>
      </c>
      <c r="O135" s="1" t="s">
        <v>166</v>
      </c>
      <c r="P135" s="25" t="s">
        <v>125</v>
      </c>
      <c r="Q135" s="24" t="s">
        <v>122</v>
      </c>
      <c r="R135" s="25" t="s">
        <v>200</v>
      </c>
      <c r="S135" s="25" t="s">
        <v>201</v>
      </c>
      <c r="T135" s="24"/>
      <c r="U135" s="24" t="s">
        <v>398</v>
      </c>
      <c r="V135" s="24" t="s">
        <v>146</v>
      </c>
      <c r="W135" s="9">
        <v>30</v>
      </c>
      <c r="X135" s="9">
        <v>60</v>
      </c>
      <c r="Y135" s="16">
        <v>10</v>
      </c>
      <c r="Z135" s="86" t="s">
        <v>409</v>
      </c>
      <c r="AA135" s="5" t="s">
        <v>138</v>
      </c>
      <c r="AB135" s="102">
        <v>0.3</v>
      </c>
      <c r="AC135" s="192">
        <v>47898.58</v>
      </c>
      <c r="AD135" s="103">
        <f t="shared" ref="AD135" si="99">AB135*AC135</f>
        <v>14369.574000000001</v>
      </c>
      <c r="AE135" s="103">
        <f t="shared" si="35"/>
        <v>16093.922880000002</v>
      </c>
      <c r="AF135" s="104">
        <v>0.3</v>
      </c>
      <c r="AG135" s="192">
        <v>47898.58</v>
      </c>
      <c r="AH135" s="103">
        <f t="shared" ref="AH135" si="100">AF135*AG135</f>
        <v>14369.574000000001</v>
      </c>
      <c r="AI135" s="103">
        <f t="shared" si="37"/>
        <v>16093.922880000002</v>
      </c>
      <c r="AJ135" s="105">
        <v>0</v>
      </c>
      <c r="AK135" s="105">
        <v>0</v>
      </c>
      <c r="AL135" s="105">
        <v>0</v>
      </c>
      <c r="AM135" s="105">
        <v>0</v>
      </c>
      <c r="AN135" s="105">
        <v>0</v>
      </c>
      <c r="AO135" s="105">
        <v>0</v>
      </c>
      <c r="AP135" s="105">
        <v>0</v>
      </c>
      <c r="AQ135" s="105">
        <v>0</v>
      </c>
      <c r="AR135" s="105">
        <v>0</v>
      </c>
      <c r="AS135" s="105">
        <v>0</v>
      </c>
      <c r="AT135" s="105">
        <v>0</v>
      </c>
      <c r="AU135" s="105">
        <v>0</v>
      </c>
      <c r="AV135" s="106">
        <f t="shared" si="38"/>
        <v>0.6</v>
      </c>
      <c r="AW135" s="41">
        <v>0</v>
      </c>
      <c r="AX135" s="41">
        <f t="shared" si="28"/>
        <v>0</v>
      </c>
      <c r="AY135" s="107" t="s">
        <v>203</v>
      </c>
      <c r="AZ135" s="108"/>
      <c r="BA135" s="108"/>
      <c r="BB135" s="110"/>
      <c r="BC135" s="109" t="s">
        <v>459</v>
      </c>
      <c r="BD135" s="109" t="s">
        <v>459</v>
      </c>
      <c r="BE135" s="110"/>
      <c r="BF135" s="110"/>
      <c r="BG135" s="110"/>
      <c r="BH135" s="110"/>
      <c r="BI135" s="110"/>
      <c r="BJ135" s="87"/>
      <c r="BK135" s="27">
        <v>14</v>
      </c>
    </row>
    <row r="136" spans="1:63" s="187" customFormat="1" ht="12.95" customHeight="1" x14ac:dyDescent="0.25">
      <c r="A136" s="182" t="s">
        <v>405</v>
      </c>
      <c r="B136" s="158">
        <v>210020076</v>
      </c>
      <c r="C136" s="158" t="s">
        <v>687</v>
      </c>
      <c r="D136" s="158"/>
      <c r="E136" s="212"/>
      <c r="F136" s="193" t="s">
        <v>456</v>
      </c>
      <c r="G136" s="193" t="s">
        <v>457</v>
      </c>
      <c r="H136" s="193" t="s">
        <v>458</v>
      </c>
      <c r="I136" s="183" t="s">
        <v>143</v>
      </c>
      <c r="J136" s="152" t="s">
        <v>149</v>
      </c>
      <c r="K136" s="183" t="s">
        <v>196</v>
      </c>
      <c r="L136" s="182">
        <v>30</v>
      </c>
      <c r="M136" s="153" t="s">
        <v>197</v>
      </c>
      <c r="N136" s="194" t="s">
        <v>365</v>
      </c>
      <c r="O136" s="152" t="s">
        <v>166</v>
      </c>
      <c r="P136" s="183" t="s">
        <v>125</v>
      </c>
      <c r="Q136" s="182" t="s">
        <v>122</v>
      </c>
      <c r="R136" s="183" t="s">
        <v>200</v>
      </c>
      <c r="S136" s="183" t="s">
        <v>201</v>
      </c>
      <c r="T136" s="182"/>
      <c r="U136" s="182" t="s">
        <v>398</v>
      </c>
      <c r="V136" s="182" t="s">
        <v>146</v>
      </c>
      <c r="W136" s="193">
        <v>30</v>
      </c>
      <c r="X136" s="193">
        <v>60</v>
      </c>
      <c r="Y136" s="156">
        <v>10</v>
      </c>
      <c r="Z136" s="196" t="s">
        <v>409</v>
      </c>
      <c r="AA136" s="181" t="s">
        <v>138</v>
      </c>
      <c r="AB136" s="185">
        <v>0</v>
      </c>
      <c r="AC136" s="197">
        <v>47898.58</v>
      </c>
      <c r="AD136" s="185">
        <v>0</v>
      </c>
      <c r="AE136" s="185">
        <v>0</v>
      </c>
      <c r="AF136" s="185">
        <v>0.3</v>
      </c>
      <c r="AG136" s="185">
        <v>47898.58</v>
      </c>
      <c r="AH136" s="185">
        <v>14369.574000000001</v>
      </c>
      <c r="AI136" s="185">
        <v>16093.922880000002</v>
      </c>
      <c r="AJ136" s="186">
        <v>0</v>
      </c>
      <c r="AK136" s="186">
        <v>0</v>
      </c>
      <c r="AL136" s="186">
        <v>0</v>
      </c>
      <c r="AM136" s="186">
        <v>0</v>
      </c>
      <c r="AN136" s="186">
        <v>0</v>
      </c>
      <c r="AO136" s="186">
        <v>0</v>
      </c>
      <c r="AP136" s="186">
        <v>0</v>
      </c>
      <c r="AQ136" s="186">
        <v>0</v>
      </c>
      <c r="AR136" s="186">
        <v>0</v>
      </c>
      <c r="AS136" s="186">
        <v>0</v>
      </c>
      <c r="AT136" s="186">
        <v>0</v>
      </c>
      <c r="AU136" s="186">
        <v>0</v>
      </c>
      <c r="AV136" s="186">
        <f t="shared" si="38"/>
        <v>0.3</v>
      </c>
      <c r="AW136" s="185">
        <f t="shared" si="33"/>
        <v>14369.574000000001</v>
      </c>
      <c r="AX136" s="185">
        <f t="shared" si="28"/>
        <v>16093.922880000002</v>
      </c>
      <c r="AY136" s="158" t="s">
        <v>203</v>
      </c>
      <c r="AZ136" s="183"/>
      <c r="BA136" s="183"/>
      <c r="BB136" s="195"/>
      <c r="BC136" s="193" t="s">
        <v>459</v>
      </c>
      <c r="BD136" s="193" t="s">
        <v>459</v>
      </c>
      <c r="BE136" s="195"/>
      <c r="BF136" s="195"/>
      <c r="BG136" s="195"/>
      <c r="BH136" s="195"/>
      <c r="BI136" s="195"/>
      <c r="BJ136" s="87"/>
      <c r="BK136" s="32" t="s">
        <v>653</v>
      </c>
    </row>
    <row r="137" spans="1:63" s="164" customFormat="1" ht="12.95" customHeight="1" x14ac:dyDescent="0.25">
      <c r="A137" s="66" t="s">
        <v>405</v>
      </c>
      <c r="B137" s="72"/>
      <c r="C137" s="189" t="s">
        <v>498</v>
      </c>
      <c r="D137" s="72"/>
      <c r="E137" s="211"/>
      <c r="F137" s="68" t="s">
        <v>460</v>
      </c>
      <c r="G137" s="68" t="s">
        <v>457</v>
      </c>
      <c r="H137" s="12" t="s">
        <v>461</v>
      </c>
      <c r="I137" s="25" t="s">
        <v>143</v>
      </c>
      <c r="J137" s="1" t="s">
        <v>149</v>
      </c>
      <c r="K137" s="25" t="s">
        <v>196</v>
      </c>
      <c r="L137" s="24">
        <v>30</v>
      </c>
      <c r="M137" s="69" t="s">
        <v>197</v>
      </c>
      <c r="N137" s="70" t="s">
        <v>365</v>
      </c>
      <c r="O137" s="24" t="s">
        <v>126</v>
      </c>
      <c r="P137" s="25" t="s">
        <v>125</v>
      </c>
      <c r="Q137" s="24" t="s">
        <v>122</v>
      </c>
      <c r="R137" s="25" t="s">
        <v>200</v>
      </c>
      <c r="S137" s="25" t="s">
        <v>201</v>
      </c>
      <c r="T137" s="24"/>
      <c r="U137" s="24" t="s">
        <v>398</v>
      </c>
      <c r="V137" s="24" t="s">
        <v>146</v>
      </c>
      <c r="W137" s="9">
        <v>30</v>
      </c>
      <c r="X137" s="9">
        <v>60</v>
      </c>
      <c r="Y137" s="16">
        <v>10</v>
      </c>
      <c r="Z137" s="86" t="s">
        <v>409</v>
      </c>
      <c r="AA137" s="5" t="s">
        <v>138</v>
      </c>
      <c r="AB137" s="71">
        <v>57.2</v>
      </c>
      <c r="AC137" s="190">
        <v>255882.98</v>
      </c>
      <c r="AD137" s="71">
        <f t="shared" si="34"/>
        <v>14636506.456000002</v>
      </c>
      <c r="AE137" s="71">
        <f t="shared" si="35"/>
        <v>16392887.230720004</v>
      </c>
      <c r="AF137" s="71">
        <v>57.2</v>
      </c>
      <c r="AG137" s="190">
        <v>255882.98</v>
      </c>
      <c r="AH137" s="71">
        <f t="shared" si="36"/>
        <v>14636506.456000002</v>
      </c>
      <c r="AI137" s="71">
        <f t="shared" si="37"/>
        <v>16392887.230720004</v>
      </c>
      <c r="AJ137" s="19">
        <v>0</v>
      </c>
      <c r="AK137" s="19">
        <v>0</v>
      </c>
      <c r="AL137" s="19">
        <v>0</v>
      </c>
      <c r="AM137" s="19">
        <v>0</v>
      </c>
      <c r="AN137" s="19">
        <v>0</v>
      </c>
      <c r="AO137" s="19">
        <v>0</v>
      </c>
      <c r="AP137" s="19">
        <v>0</v>
      </c>
      <c r="AQ137" s="19">
        <v>0</v>
      </c>
      <c r="AR137" s="19">
        <v>0</v>
      </c>
      <c r="AS137" s="19">
        <v>0</v>
      </c>
      <c r="AT137" s="19">
        <v>0</v>
      </c>
      <c r="AU137" s="19">
        <v>0</v>
      </c>
      <c r="AV137" s="64">
        <f t="shared" si="38"/>
        <v>114.4</v>
      </c>
      <c r="AW137" s="41">
        <v>0</v>
      </c>
      <c r="AX137" s="41">
        <f t="shared" si="28"/>
        <v>0</v>
      </c>
      <c r="AY137" s="4" t="s">
        <v>203</v>
      </c>
      <c r="AZ137" s="25"/>
      <c r="BA137" s="25"/>
      <c r="BB137" s="44"/>
      <c r="BC137" s="12" t="s">
        <v>462</v>
      </c>
      <c r="BD137" s="12" t="s">
        <v>462</v>
      </c>
      <c r="BE137" s="44"/>
      <c r="BF137" s="44"/>
      <c r="BG137" s="44"/>
      <c r="BH137" s="44"/>
      <c r="BI137" s="44"/>
      <c r="BJ137" s="87"/>
      <c r="BK137" s="87"/>
    </row>
    <row r="138" spans="1:63" s="164" customFormat="1" ht="12.95" customHeight="1" x14ac:dyDescent="0.25">
      <c r="A138" s="66" t="s">
        <v>405</v>
      </c>
      <c r="B138" s="111"/>
      <c r="C138" s="191" t="s">
        <v>581</v>
      </c>
      <c r="D138" s="111"/>
      <c r="E138" s="211"/>
      <c r="F138" s="68" t="s">
        <v>460</v>
      </c>
      <c r="G138" s="68" t="s">
        <v>457</v>
      </c>
      <c r="H138" s="12" t="s">
        <v>461</v>
      </c>
      <c r="I138" s="25" t="s">
        <v>143</v>
      </c>
      <c r="J138" s="1" t="s">
        <v>149</v>
      </c>
      <c r="K138" s="25" t="s">
        <v>196</v>
      </c>
      <c r="L138" s="24">
        <v>30</v>
      </c>
      <c r="M138" s="69" t="s">
        <v>197</v>
      </c>
      <c r="N138" s="70" t="s">
        <v>365</v>
      </c>
      <c r="O138" s="1" t="s">
        <v>166</v>
      </c>
      <c r="P138" s="25" t="s">
        <v>125</v>
      </c>
      <c r="Q138" s="24" t="s">
        <v>122</v>
      </c>
      <c r="R138" s="25" t="s">
        <v>200</v>
      </c>
      <c r="S138" s="25" t="s">
        <v>201</v>
      </c>
      <c r="T138" s="24"/>
      <c r="U138" s="24" t="s">
        <v>398</v>
      </c>
      <c r="V138" s="24" t="s">
        <v>146</v>
      </c>
      <c r="W138" s="9">
        <v>30</v>
      </c>
      <c r="X138" s="9">
        <v>60</v>
      </c>
      <c r="Y138" s="16">
        <v>10</v>
      </c>
      <c r="Z138" s="86" t="s">
        <v>409</v>
      </c>
      <c r="AA138" s="5" t="s">
        <v>138</v>
      </c>
      <c r="AB138" s="102">
        <v>57.2</v>
      </c>
      <c r="AC138" s="192">
        <v>255882.98</v>
      </c>
      <c r="AD138" s="103">
        <f t="shared" ref="AD138" si="101">AB138*AC138</f>
        <v>14636506.456000002</v>
      </c>
      <c r="AE138" s="103">
        <f t="shared" si="35"/>
        <v>16392887.230720004</v>
      </c>
      <c r="AF138" s="104">
        <v>57.2</v>
      </c>
      <c r="AG138" s="192">
        <v>255882.98</v>
      </c>
      <c r="AH138" s="103">
        <f t="shared" ref="AH138" si="102">AF138*AG138</f>
        <v>14636506.456000002</v>
      </c>
      <c r="AI138" s="103">
        <f t="shared" si="37"/>
        <v>16392887.230720004</v>
      </c>
      <c r="AJ138" s="105">
        <v>0</v>
      </c>
      <c r="AK138" s="105">
        <v>0</v>
      </c>
      <c r="AL138" s="105">
        <v>0</v>
      </c>
      <c r="AM138" s="105">
        <v>0</v>
      </c>
      <c r="AN138" s="105">
        <v>0</v>
      </c>
      <c r="AO138" s="105">
        <v>0</v>
      </c>
      <c r="AP138" s="105">
        <v>0</v>
      </c>
      <c r="AQ138" s="105">
        <v>0</v>
      </c>
      <c r="AR138" s="105">
        <v>0</v>
      </c>
      <c r="AS138" s="105">
        <v>0</v>
      </c>
      <c r="AT138" s="105">
        <v>0</v>
      </c>
      <c r="AU138" s="105">
        <v>0</v>
      </c>
      <c r="AV138" s="106">
        <f t="shared" si="38"/>
        <v>114.4</v>
      </c>
      <c r="AW138" s="41">
        <v>0</v>
      </c>
      <c r="AX138" s="41">
        <f t="shared" si="28"/>
        <v>0</v>
      </c>
      <c r="AY138" s="107" t="s">
        <v>203</v>
      </c>
      <c r="AZ138" s="108"/>
      <c r="BA138" s="108"/>
      <c r="BB138" s="110"/>
      <c r="BC138" s="109" t="s">
        <v>462</v>
      </c>
      <c r="BD138" s="109" t="s">
        <v>462</v>
      </c>
      <c r="BE138" s="110"/>
      <c r="BF138" s="110"/>
      <c r="BG138" s="110"/>
      <c r="BH138" s="110"/>
      <c r="BI138" s="110"/>
      <c r="BJ138" s="87"/>
      <c r="BK138" s="27">
        <v>14</v>
      </c>
    </row>
    <row r="139" spans="1:63" s="187" customFormat="1" ht="12.95" customHeight="1" x14ac:dyDescent="0.25">
      <c r="A139" s="182" t="s">
        <v>405</v>
      </c>
      <c r="B139" s="158">
        <v>210023515</v>
      </c>
      <c r="C139" s="158" t="s">
        <v>688</v>
      </c>
      <c r="D139" s="158"/>
      <c r="E139" s="212"/>
      <c r="F139" s="193" t="s">
        <v>460</v>
      </c>
      <c r="G139" s="193" t="s">
        <v>457</v>
      </c>
      <c r="H139" s="193" t="s">
        <v>461</v>
      </c>
      <c r="I139" s="183" t="s">
        <v>143</v>
      </c>
      <c r="J139" s="152" t="s">
        <v>149</v>
      </c>
      <c r="K139" s="183" t="s">
        <v>196</v>
      </c>
      <c r="L139" s="182">
        <v>30</v>
      </c>
      <c r="M139" s="153" t="s">
        <v>197</v>
      </c>
      <c r="N139" s="194" t="s">
        <v>365</v>
      </c>
      <c r="O139" s="152" t="s">
        <v>166</v>
      </c>
      <c r="P139" s="183" t="s">
        <v>125</v>
      </c>
      <c r="Q139" s="182" t="s">
        <v>122</v>
      </c>
      <c r="R139" s="183" t="s">
        <v>200</v>
      </c>
      <c r="S139" s="183" t="s">
        <v>201</v>
      </c>
      <c r="T139" s="182"/>
      <c r="U139" s="182" t="s">
        <v>398</v>
      </c>
      <c r="V139" s="182" t="s">
        <v>146</v>
      </c>
      <c r="W139" s="193">
        <v>30</v>
      </c>
      <c r="X139" s="193">
        <v>60</v>
      </c>
      <c r="Y139" s="156">
        <v>10</v>
      </c>
      <c r="Z139" s="196" t="s">
        <v>409</v>
      </c>
      <c r="AA139" s="181" t="s">
        <v>138</v>
      </c>
      <c r="AB139" s="185">
        <v>48.91</v>
      </c>
      <c r="AC139" s="197">
        <v>255882.98</v>
      </c>
      <c r="AD139" s="185">
        <v>12515236.5518</v>
      </c>
      <c r="AE139" s="185">
        <v>14017064.938016001</v>
      </c>
      <c r="AF139" s="185">
        <v>57.2</v>
      </c>
      <c r="AG139" s="185">
        <v>229950</v>
      </c>
      <c r="AH139" s="185">
        <v>13153140</v>
      </c>
      <c r="AI139" s="185">
        <v>14731516.800000001</v>
      </c>
      <c r="AJ139" s="186">
        <v>0</v>
      </c>
      <c r="AK139" s="186">
        <v>0</v>
      </c>
      <c r="AL139" s="186">
        <v>0</v>
      </c>
      <c r="AM139" s="186">
        <v>0</v>
      </c>
      <c r="AN139" s="186">
        <v>0</v>
      </c>
      <c r="AO139" s="186">
        <v>0</v>
      </c>
      <c r="AP139" s="186">
        <v>0</v>
      </c>
      <c r="AQ139" s="186">
        <v>0</v>
      </c>
      <c r="AR139" s="186">
        <v>0</v>
      </c>
      <c r="AS139" s="186">
        <v>0</v>
      </c>
      <c r="AT139" s="186">
        <v>0</v>
      </c>
      <c r="AU139" s="186">
        <v>0</v>
      </c>
      <c r="AV139" s="186">
        <f t="shared" si="38"/>
        <v>106.11</v>
      </c>
      <c r="AW139" s="185">
        <f t="shared" ref="AW139" si="103">AD139+AH139+AL139+AP139+AT139</f>
        <v>25668376.551799998</v>
      </c>
      <c r="AX139" s="185">
        <f t="shared" si="28"/>
        <v>28748581.738016002</v>
      </c>
      <c r="AY139" s="158" t="s">
        <v>203</v>
      </c>
      <c r="AZ139" s="183"/>
      <c r="BA139" s="183"/>
      <c r="BB139" s="195"/>
      <c r="BC139" s="193" t="s">
        <v>462</v>
      </c>
      <c r="BD139" s="193" t="s">
        <v>462</v>
      </c>
      <c r="BE139" s="195"/>
      <c r="BF139" s="195"/>
      <c r="BG139" s="195"/>
      <c r="BH139" s="195"/>
      <c r="BI139" s="195"/>
      <c r="BJ139" s="87"/>
      <c r="BK139" s="32" t="s">
        <v>653</v>
      </c>
    </row>
    <row r="140" spans="1:63" s="164" customFormat="1" ht="12.95" customHeight="1" x14ac:dyDescent="0.25">
      <c r="A140" s="66" t="s">
        <v>405</v>
      </c>
      <c r="B140" s="72"/>
      <c r="C140" s="189" t="s">
        <v>499</v>
      </c>
      <c r="D140" s="72"/>
      <c r="E140" s="211"/>
      <c r="F140" s="68" t="s">
        <v>463</v>
      </c>
      <c r="G140" s="68" t="s">
        <v>457</v>
      </c>
      <c r="H140" s="12" t="s">
        <v>464</v>
      </c>
      <c r="I140" s="25" t="s">
        <v>143</v>
      </c>
      <c r="J140" s="1" t="s">
        <v>149</v>
      </c>
      <c r="K140" s="25" t="s">
        <v>196</v>
      </c>
      <c r="L140" s="24">
        <v>30</v>
      </c>
      <c r="M140" s="69" t="s">
        <v>197</v>
      </c>
      <c r="N140" s="70" t="s">
        <v>365</v>
      </c>
      <c r="O140" s="24" t="s">
        <v>126</v>
      </c>
      <c r="P140" s="25" t="s">
        <v>125</v>
      </c>
      <c r="Q140" s="24" t="s">
        <v>122</v>
      </c>
      <c r="R140" s="25" t="s">
        <v>200</v>
      </c>
      <c r="S140" s="25" t="s">
        <v>201</v>
      </c>
      <c r="T140" s="24"/>
      <c r="U140" s="24" t="s">
        <v>398</v>
      </c>
      <c r="V140" s="24" t="s">
        <v>146</v>
      </c>
      <c r="W140" s="9">
        <v>30</v>
      </c>
      <c r="X140" s="9">
        <v>60</v>
      </c>
      <c r="Y140" s="16">
        <v>10</v>
      </c>
      <c r="Z140" s="86" t="s">
        <v>409</v>
      </c>
      <c r="AA140" s="5" t="s">
        <v>138</v>
      </c>
      <c r="AB140" s="71">
        <v>5</v>
      </c>
      <c r="AC140" s="190">
        <v>609901.93000000005</v>
      </c>
      <c r="AD140" s="71">
        <f t="shared" si="34"/>
        <v>3049509.6500000004</v>
      </c>
      <c r="AE140" s="71">
        <f t="shared" si="35"/>
        <v>3415450.8080000007</v>
      </c>
      <c r="AF140" s="71">
        <v>5</v>
      </c>
      <c r="AG140" s="190">
        <v>609901.93000000005</v>
      </c>
      <c r="AH140" s="71">
        <f t="shared" si="36"/>
        <v>3049509.6500000004</v>
      </c>
      <c r="AI140" s="71">
        <f t="shared" si="37"/>
        <v>3415450.8080000007</v>
      </c>
      <c r="AJ140" s="19">
        <v>0</v>
      </c>
      <c r="AK140" s="19">
        <v>0</v>
      </c>
      <c r="AL140" s="19">
        <v>0</v>
      </c>
      <c r="AM140" s="19">
        <v>0</v>
      </c>
      <c r="AN140" s="19">
        <v>0</v>
      </c>
      <c r="AO140" s="19">
        <v>0</v>
      </c>
      <c r="AP140" s="19">
        <v>0</v>
      </c>
      <c r="AQ140" s="19">
        <v>0</v>
      </c>
      <c r="AR140" s="19">
        <v>0</v>
      </c>
      <c r="AS140" s="19">
        <v>0</v>
      </c>
      <c r="AT140" s="19">
        <v>0</v>
      </c>
      <c r="AU140" s="19">
        <v>0</v>
      </c>
      <c r="AV140" s="64">
        <f t="shared" si="38"/>
        <v>10</v>
      </c>
      <c r="AW140" s="41">
        <v>0</v>
      </c>
      <c r="AX140" s="41">
        <f t="shared" si="28"/>
        <v>0</v>
      </c>
      <c r="AY140" s="4" t="s">
        <v>203</v>
      </c>
      <c r="AZ140" s="25"/>
      <c r="BA140" s="25"/>
      <c r="BB140" s="44"/>
      <c r="BC140" s="12" t="s">
        <v>465</v>
      </c>
      <c r="BD140" s="25"/>
      <c r="BE140" s="44"/>
      <c r="BF140" s="44"/>
      <c r="BG140" s="44"/>
      <c r="BH140" s="44"/>
      <c r="BI140" s="44"/>
      <c r="BJ140" s="87"/>
      <c r="BK140" s="87"/>
    </row>
    <row r="141" spans="1:63" s="164" customFormat="1" ht="12.95" customHeight="1" x14ac:dyDescent="0.25">
      <c r="A141" s="66" t="s">
        <v>405</v>
      </c>
      <c r="B141" s="101"/>
      <c r="C141" s="191" t="s">
        <v>582</v>
      </c>
      <c r="D141" s="111"/>
      <c r="E141" s="211"/>
      <c r="F141" s="68" t="s">
        <v>463</v>
      </c>
      <c r="G141" s="68" t="s">
        <v>457</v>
      </c>
      <c r="H141" s="12" t="s">
        <v>464</v>
      </c>
      <c r="I141" s="25" t="s">
        <v>143</v>
      </c>
      <c r="J141" s="1" t="s">
        <v>149</v>
      </c>
      <c r="K141" s="25" t="s">
        <v>196</v>
      </c>
      <c r="L141" s="24">
        <v>30</v>
      </c>
      <c r="M141" s="69" t="s">
        <v>197</v>
      </c>
      <c r="N141" s="70" t="s">
        <v>365</v>
      </c>
      <c r="O141" s="1" t="s">
        <v>166</v>
      </c>
      <c r="P141" s="25" t="s">
        <v>125</v>
      </c>
      <c r="Q141" s="24" t="s">
        <v>122</v>
      </c>
      <c r="R141" s="25" t="s">
        <v>200</v>
      </c>
      <c r="S141" s="25" t="s">
        <v>201</v>
      </c>
      <c r="T141" s="24"/>
      <c r="U141" s="24" t="s">
        <v>398</v>
      </c>
      <c r="V141" s="24" t="s">
        <v>146</v>
      </c>
      <c r="W141" s="9">
        <v>30</v>
      </c>
      <c r="X141" s="9">
        <v>60</v>
      </c>
      <c r="Y141" s="16">
        <v>10</v>
      </c>
      <c r="Z141" s="86" t="s">
        <v>409</v>
      </c>
      <c r="AA141" s="5" t="s">
        <v>138</v>
      </c>
      <c r="AB141" s="102">
        <v>5</v>
      </c>
      <c r="AC141" s="192">
        <v>609901.93000000005</v>
      </c>
      <c r="AD141" s="103">
        <f t="shared" ref="AD141" si="104">AB141*AC141</f>
        <v>3049509.6500000004</v>
      </c>
      <c r="AE141" s="103">
        <f t="shared" ref="AE141" si="105">AD141*1.12</f>
        <v>3415450.8080000007</v>
      </c>
      <c r="AF141" s="104">
        <v>5</v>
      </c>
      <c r="AG141" s="192">
        <v>609901.93000000005</v>
      </c>
      <c r="AH141" s="103">
        <f t="shared" ref="AH141" si="106">AF141*AG141</f>
        <v>3049509.6500000004</v>
      </c>
      <c r="AI141" s="103">
        <f t="shared" ref="AI141:AI162" si="107">AH141*1.12</f>
        <v>3415450.8080000007</v>
      </c>
      <c r="AJ141" s="105">
        <v>0</v>
      </c>
      <c r="AK141" s="105">
        <v>0</v>
      </c>
      <c r="AL141" s="105">
        <v>0</v>
      </c>
      <c r="AM141" s="105">
        <v>0</v>
      </c>
      <c r="AN141" s="105">
        <v>0</v>
      </c>
      <c r="AO141" s="105">
        <v>0</v>
      </c>
      <c r="AP141" s="105">
        <v>0</v>
      </c>
      <c r="AQ141" s="105">
        <v>0</v>
      </c>
      <c r="AR141" s="105">
        <v>0</v>
      </c>
      <c r="AS141" s="105">
        <v>0</v>
      </c>
      <c r="AT141" s="105">
        <v>0</v>
      </c>
      <c r="AU141" s="105">
        <v>0</v>
      </c>
      <c r="AV141" s="106">
        <f t="shared" ref="AV141:AV142" si="108">AB141+AF141+AJ141+AN141+AR141</f>
        <v>10</v>
      </c>
      <c r="AW141" s="41">
        <v>0</v>
      </c>
      <c r="AX141" s="41">
        <f t="shared" ref="AX141" si="109">AW141*1.12</f>
        <v>0</v>
      </c>
      <c r="AY141" s="107" t="s">
        <v>203</v>
      </c>
      <c r="AZ141" s="108"/>
      <c r="BA141" s="108"/>
      <c r="BB141" s="110"/>
      <c r="BC141" s="109" t="s">
        <v>465</v>
      </c>
      <c r="BD141" s="108"/>
      <c r="BE141" s="110"/>
      <c r="BF141" s="110"/>
      <c r="BG141" s="110"/>
      <c r="BH141" s="110"/>
      <c r="BI141" s="110"/>
      <c r="BJ141" s="87"/>
      <c r="BK141" s="27">
        <v>14</v>
      </c>
    </row>
    <row r="142" spans="1:63" s="187" customFormat="1" ht="12.95" customHeight="1" x14ac:dyDescent="0.25">
      <c r="A142" s="182" t="s">
        <v>405</v>
      </c>
      <c r="B142" s="158">
        <v>210034665</v>
      </c>
      <c r="C142" s="158" t="s">
        <v>689</v>
      </c>
      <c r="D142" s="158"/>
      <c r="E142" s="212"/>
      <c r="F142" s="193" t="s">
        <v>463</v>
      </c>
      <c r="G142" s="193" t="s">
        <v>457</v>
      </c>
      <c r="H142" s="193" t="s">
        <v>464</v>
      </c>
      <c r="I142" s="183" t="s">
        <v>143</v>
      </c>
      <c r="J142" s="152" t="s">
        <v>149</v>
      </c>
      <c r="K142" s="183" t="s">
        <v>196</v>
      </c>
      <c r="L142" s="182">
        <v>30</v>
      </c>
      <c r="M142" s="153" t="s">
        <v>197</v>
      </c>
      <c r="N142" s="194" t="s">
        <v>365</v>
      </c>
      <c r="O142" s="152" t="s">
        <v>166</v>
      </c>
      <c r="P142" s="183" t="s">
        <v>125</v>
      </c>
      <c r="Q142" s="182" t="s">
        <v>122</v>
      </c>
      <c r="R142" s="183" t="s">
        <v>200</v>
      </c>
      <c r="S142" s="183" t="s">
        <v>201</v>
      </c>
      <c r="T142" s="182"/>
      <c r="U142" s="182" t="s">
        <v>398</v>
      </c>
      <c r="V142" s="182" t="s">
        <v>146</v>
      </c>
      <c r="W142" s="193">
        <v>30</v>
      </c>
      <c r="X142" s="193">
        <v>60</v>
      </c>
      <c r="Y142" s="156">
        <v>10</v>
      </c>
      <c r="Z142" s="196" t="s">
        <v>409</v>
      </c>
      <c r="AA142" s="181" t="s">
        <v>138</v>
      </c>
      <c r="AB142" s="185">
        <v>2.4500000000000002</v>
      </c>
      <c r="AC142" s="197">
        <v>609901.93000000005</v>
      </c>
      <c r="AD142" s="185">
        <v>1494259.7285000002</v>
      </c>
      <c r="AE142" s="185">
        <v>1673570.8959200003</v>
      </c>
      <c r="AF142" s="185">
        <v>5</v>
      </c>
      <c r="AG142" s="185">
        <v>609901.93000000005</v>
      </c>
      <c r="AH142" s="185">
        <v>3049509.6500000004</v>
      </c>
      <c r="AI142" s="185">
        <v>3415450.8080000007</v>
      </c>
      <c r="AJ142" s="186">
        <v>0</v>
      </c>
      <c r="AK142" s="186">
        <v>0</v>
      </c>
      <c r="AL142" s="186">
        <v>0</v>
      </c>
      <c r="AM142" s="186">
        <v>0</v>
      </c>
      <c r="AN142" s="186">
        <v>0</v>
      </c>
      <c r="AO142" s="186">
        <v>0</v>
      </c>
      <c r="AP142" s="186">
        <v>0</v>
      </c>
      <c r="AQ142" s="186">
        <v>0</v>
      </c>
      <c r="AR142" s="186">
        <v>0</v>
      </c>
      <c r="AS142" s="186">
        <v>0</v>
      </c>
      <c r="AT142" s="186">
        <v>0</v>
      </c>
      <c r="AU142" s="186">
        <v>0</v>
      </c>
      <c r="AV142" s="186">
        <f t="shared" si="108"/>
        <v>7.45</v>
      </c>
      <c r="AW142" s="185">
        <f t="shared" ref="AW142" si="110">AD142+AH142+AL142+AP142+AT142</f>
        <v>4543769.3785000006</v>
      </c>
      <c r="AX142" s="185">
        <f t="shared" ref="AX142:AX162" si="111">AW142*1.12</f>
        <v>5089021.7039200012</v>
      </c>
      <c r="AY142" s="158" t="s">
        <v>203</v>
      </c>
      <c r="AZ142" s="183"/>
      <c r="BA142" s="183"/>
      <c r="BB142" s="195"/>
      <c r="BC142" s="193" t="s">
        <v>465</v>
      </c>
      <c r="BD142" s="183"/>
      <c r="BE142" s="195"/>
      <c r="BF142" s="195"/>
      <c r="BG142" s="195"/>
      <c r="BH142" s="195"/>
      <c r="BI142" s="195"/>
      <c r="BJ142" s="87"/>
      <c r="BK142" s="32" t="s">
        <v>653</v>
      </c>
    </row>
    <row r="143" spans="1:63" s="164" customFormat="1" ht="12.95" customHeight="1" x14ac:dyDescent="0.25">
      <c r="A143" s="1" t="s">
        <v>162</v>
      </c>
      <c r="B143" s="1" t="s">
        <v>218</v>
      </c>
      <c r="C143" s="148" t="s">
        <v>645</v>
      </c>
      <c r="D143" s="15">
        <v>210023363</v>
      </c>
      <c r="E143" s="15"/>
      <c r="F143" s="15" t="s">
        <v>631</v>
      </c>
      <c r="G143" s="15" t="s">
        <v>632</v>
      </c>
      <c r="H143" s="70" t="s">
        <v>633</v>
      </c>
      <c r="I143" s="15" t="s">
        <v>120</v>
      </c>
      <c r="J143" s="15"/>
      <c r="K143" s="15" t="s">
        <v>196</v>
      </c>
      <c r="L143" s="69" t="s">
        <v>76</v>
      </c>
      <c r="M143" s="69" t="s">
        <v>122</v>
      </c>
      <c r="N143" s="70" t="s">
        <v>634</v>
      </c>
      <c r="O143" s="69" t="s">
        <v>144</v>
      </c>
      <c r="P143" s="70" t="s">
        <v>125</v>
      </c>
      <c r="Q143" s="69" t="s">
        <v>122</v>
      </c>
      <c r="R143" s="70" t="s">
        <v>635</v>
      </c>
      <c r="S143" s="70" t="s">
        <v>201</v>
      </c>
      <c r="T143" s="6"/>
      <c r="U143" s="6" t="s">
        <v>636</v>
      </c>
      <c r="V143" s="6" t="s">
        <v>637</v>
      </c>
      <c r="W143" s="149">
        <v>30</v>
      </c>
      <c r="X143" s="70">
        <v>60</v>
      </c>
      <c r="Y143" s="70">
        <v>10</v>
      </c>
      <c r="Z143" s="39" t="s">
        <v>638</v>
      </c>
      <c r="AA143" s="70" t="s">
        <v>138</v>
      </c>
      <c r="AB143" s="39">
        <v>389</v>
      </c>
      <c r="AC143" s="150">
        <v>33487.129999999997</v>
      </c>
      <c r="AD143" s="150">
        <f>AC143*AB143</f>
        <v>13026493.569999998</v>
      </c>
      <c r="AE143" s="150">
        <f>AD143*1.12</f>
        <v>14589672.7984</v>
      </c>
      <c r="AF143" s="10">
        <v>500</v>
      </c>
      <c r="AG143" s="150">
        <v>33487.129999999997</v>
      </c>
      <c r="AH143" s="150">
        <f t="shared" ref="AH143:AH144" si="112">AG143*AF143</f>
        <v>16743564.999999998</v>
      </c>
      <c r="AI143" s="150">
        <f t="shared" si="107"/>
        <v>18752792.800000001</v>
      </c>
      <c r="AJ143" s="10">
        <v>500</v>
      </c>
      <c r="AK143" s="150">
        <v>33487.129999999997</v>
      </c>
      <c r="AL143" s="150">
        <f t="shared" ref="AL143:AL144" si="113">AK143*AJ143</f>
        <v>16743564.999999998</v>
      </c>
      <c r="AM143" s="150">
        <f t="shared" ref="AM143:AM162" si="114">AL143*1.12</f>
        <v>18752792.800000001</v>
      </c>
      <c r="AN143" s="10">
        <v>500</v>
      </c>
      <c r="AO143" s="150">
        <v>33487.129999999997</v>
      </c>
      <c r="AP143" s="150">
        <f t="shared" ref="AP143:AP144" si="115">AO143*AN143</f>
        <v>16743564.999999998</v>
      </c>
      <c r="AQ143" s="150">
        <f t="shared" ref="AQ143:AQ144" si="116">AP143*1.12</f>
        <v>18752792.800000001</v>
      </c>
      <c r="AR143" s="10">
        <v>500</v>
      </c>
      <c r="AS143" s="150">
        <v>33487.129999999997</v>
      </c>
      <c r="AT143" s="150">
        <f t="shared" ref="AT143:AT144" si="117">AS143*AR143</f>
        <v>16743564.999999998</v>
      </c>
      <c r="AU143" s="150">
        <f t="shared" ref="AU143:AU144" si="118">AT143*1.12</f>
        <v>18752792.800000001</v>
      </c>
      <c r="AV143" s="10">
        <f>AR143+AN143+AJ143+AF143+AB143</f>
        <v>2389</v>
      </c>
      <c r="AW143" s="51">
        <f>AT143+AP143+AL143+AH143+AD143</f>
        <v>80000753.569999993</v>
      </c>
      <c r="AX143" s="51">
        <f t="shared" si="111"/>
        <v>89600843.998400003</v>
      </c>
      <c r="AY143" s="69" t="s">
        <v>129</v>
      </c>
      <c r="AZ143" s="15"/>
      <c r="BA143" s="15"/>
      <c r="BB143" s="15"/>
      <c r="BC143" s="15"/>
      <c r="BD143" s="70" t="s">
        <v>639</v>
      </c>
      <c r="BE143" s="15"/>
      <c r="BF143" s="15"/>
      <c r="BG143" s="15"/>
      <c r="BH143" s="15"/>
      <c r="BI143" s="15"/>
      <c r="BJ143" s="27"/>
      <c r="BK143" s="27"/>
    </row>
    <row r="144" spans="1:63" s="164" customFormat="1" ht="12.95" customHeight="1" x14ac:dyDescent="0.25">
      <c r="A144" s="1" t="s">
        <v>162</v>
      </c>
      <c r="B144" s="1" t="s">
        <v>218</v>
      </c>
      <c r="C144" s="148" t="s">
        <v>646</v>
      </c>
      <c r="D144" s="15">
        <v>220016065</v>
      </c>
      <c r="E144" s="15"/>
      <c r="F144" s="15" t="s">
        <v>631</v>
      </c>
      <c r="G144" s="15" t="s">
        <v>632</v>
      </c>
      <c r="H144" s="70" t="s">
        <v>633</v>
      </c>
      <c r="I144" s="15" t="s">
        <v>120</v>
      </c>
      <c r="J144" s="15"/>
      <c r="K144" s="15" t="s">
        <v>196</v>
      </c>
      <c r="L144" s="69" t="s">
        <v>76</v>
      </c>
      <c r="M144" s="69" t="s">
        <v>122</v>
      </c>
      <c r="N144" s="70" t="s">
        <v>634</v>
      </c>
      <c r="O144" s="69" t="s">
        <v>144</v>
      </c>
      <c r="P144" s="70" t="s">
        <v>125</v>
      </c>
      <c r="Q144" s="69" t="s">
        <v>122</v>
      </c>
      <c r="R144" s="70" t="s">
        <v>635</v>
      </c>
      <c r="S144" s="70" t="s">
        <v>201</v>
      </c>
      <c r="T144" s="6"/>
      <c r="U144" s="6" t="s">
        <v>636</v>
      </c>
      <c r="V144" s="6" t="s">
        <v>637</v>
      </c>
      <c r="W144" s="149">
        <v>30</v>
      </c>
      <c r="X144" s="70">
        <v>60</v>
      </c>
      <c r="Y144" s="70">
        <v>10</v>
      </c>
      <c r="Z144" s="39" t="s">
        <v>638</v>
      </c>
      <c r="AA144" s="70" t="s">
        <v>138</v>
      </c>
      <c r="AB144" s="39">
        <v>51</v>
      </c>
      <c r="AC144" s="150">
        <v>33904.99</v>
      </c>
      <c r="AD144" s="150">
        <f>AC144*AB144</f>
        <v>1729154.49</v>
      </c>
      <c r="AE144" s="150">
        <f>AD144*1.12</f>
        <v>1936653.0288000002</v>
      </c>
      <c r="AF144" s="10">
        <v>250</v>
      </c>
      <c r="AG144" s="150">
        <v>33904.99</v>
      </c>
      <c r="AH144" s="150">
        <f t="shared" si="112"/>
        <v>8476247.5</v>
      </c>
      <c r="AI144" s="150">
        <f t="shared" si="107"/>
        <v>9493397.2000000011</v>
      </c>
      <c r="AJ144" s="10">
        <v>250</v>
      </c>
      <c r="AK144" s="150">
        <v>33904.99</v>
      </c>
      <c r="AL144" s="150">
        <f t="shared" si="113"/>
        <v>8476247.5</v>
      </c>
      <c r="AM144" s="150">
        <f t="shared" si="114"/>
        <v>9493397.2000000011</v>
      </c>
      <c r="AN144" s="10">
        <v>250</v>
      </c>
      <c r="AO144" s="150">
        <v>33904.99</v>
      </c>
      <c r="AP144" s="150">
        <f t="shared" si="115"/>
        <v>8476247.5</v>
      </c>
      <c r="AQ144" s="150">
        <f t="shared" si="116"/>
        <v>9493397.2000000011</v>
      </c>
      <c r="AR144" s="10">
        <v>250</v>
      </c>
      <c r="AS144" s="150">
        <v>33904.99</v>
      </c>
      <c r="AT144" s="150">
        <f t="shared" si="117"/>
        <v>8476247.5</v>
      </c>
      <c r="AU144" s="150">
        <f t="shared" si="118"/>
        <v>9493397.2000000011</v>
      </c>
      <c r="AV144" s="10">
        <f>AR144+AN144+AJ144+AF144+AB144</f>
        <v>1051</v>
      </c>
      <c r="AW144" s="51">
        <v>0</v>
      </c>
      <c r="AX144" s="51">
        <f t="shared" si="111"/>
        <v>0</v>
      </c>
      <c r="AY144" s="69" t="s">
        <v>129</v>
      </c>
      <c r="AZ144" s="15"/>
      <c r="BA144" s="15"/>
      <c r="BB144" s="15"/>
      <c r="BC144" s="15"/>
      <c r="BD144" s="70" t="s">
        <v>640</v>
      </c>
      <c r="BE144" s="15"/>
      <c r="BF144" s="15"/>
      <c r="BG144" s="15"/>
      <c r="BH144" s="15"/>
      <c r="BI144" s="15"/>
      <c r="BJ144" s="27"/>
      <c r="BK144" s="27" t="s">
        <v>838</v>
      </c>
    </row>
    <row r="145" spans="1:63" s="187" customFormat="1" ht="12.75" customHeight="1" x14ac:dyDescent="0.25">
      <c r="A145" s="152" t="s">
        <v>162</v>
      </c>
      <c r="B145" s="152">
        <v>210013579</v>
      </c>
      <c r="C145" s="178" t="s">
        <v>742</v>
      </c>
      <c r="D145" s="152"/>
      <c r="E145" s="152"/>
      <c r="F145" s="155" t="s">
        <v>690</v>
      </c>
      <c r="G145" s="198" t="s">
        <v>691</v>
      </c>
      <c r="H145" s="198" t="s">
        <v>692</v>
      </c>
      <c r="I145" s="158" t="s">
        <v>120</v>
      </c>
      <c r="J145" s="152" t="s">
        <v>693</v>
      </c>
      <c r="K145" s="152" t="s">
        <v>196</v>
      </c>
      <c r="L145" s="155" t="s">
        <v>76</v>
      </c>
      <c r="M145" s="181" t="s">
        <v>197</v>
      </c>
      <c r="N145" s="155" t="s">
        <v>365</v>
      </c>
      <c r="O145" s="152" t="s">
        <v>694</v>
      </c>
      <c r="P145" s="152" t="s">
        <v>125</v>
      </c>
      <c r="Q145" s="193" t="s">
        <v>122</v>
      </c>
      <c r="R145" s="155" t="s">
        <v>635</v>
      </c>
      <c r="S145" s="152" t="s">
        <v>201</v>
      </c>
      <c r="T145" s="155"/>
      <c r="U145" s="152" t="s">
        <v>695</v>
      </c>
      <c r="V145" s="155" t="s">
        <v>696</v>
      </c>
      <c r="W145" s="156">
        <v>30</v>
      </c>
      <c r="X145" s="156">
        <v>60</v>
      </c>
      <c r="Y145" s="156">
        <v>10</v>
      </c>
      <c r="Z145" s="152" t="s">
        <v>697</v>
      </c>
      <c r="AA145" s="158" t="s">
        <v>138</v>
      </c>
      <c r="AB145" s="186"/>
      <c r="AC145" s="186"/>
      <c r="AD145" s="186"/>
      <c r="AE145" s="186"/>
      <c r="AF145" s="186">
        <v>133.55000000000001</v>
      </c>
      <c r="AG145" s="186">
        <v>1828124.97</v>
      </c>
      <c r="AH145" s="186">
        <f t="shared" ref="AH145:AH162" si="119">AF145*AG145</f>
        <v>244146089.74350002</v>
      </c>
      <c r="AI145" s="186">
        <f t="shared" si="107"/>
        <v>273443620.51272005</v>
      </c>
      <c r="AJ145" s="186">
        <v>133.82</v>
      </c>
      <c r="AK145" s="186">
        <v>1828124.97</v>
      </c>
      <c r="AL145" s="186">
        <f t="shared" ref="AL145:AL162" si="120">AJ145*AK145</f>
        <v>244639683.48539999</v>
      </c>
      <c r="AM145" s="186">
        <f t="shared" si="114"/>
        <v>273996445.50364804</v>
      </c>
      <c r="AN145" s="186"/>
      <c r="AO145" s="186"/>
      <c r="AP145" s="186"/>
      <c r="AQ145" s="186"/>
      <c r="AR145" s="186"/>
      <c r="AS145" s="186"/>
      <c r="AT145" s="186"/>
      <c r="AU145" s="186"/>
      <c r="AV145" s="186">
        <f>AB145+AF145+AJ145+AN145+AR145</f>
        <v>267.37</v>
      </c>
      <c r="AW145" s="185">
        <v>0</v>
      </c>
      <c r="AX145" s="185">
        <f t="shared" si="111"/>
        <v>0</v>
      </c>
      <c r="AY145" s="158" t="s">
        <v>203</v>
      </c>
      <c r="AZ145" s="155"/>
      <c r="BA145" s="155"/>
      <c r="BB145" s="152"/>
      <c r="BC145" s="152" t="s">
        <v>698</v>
      </c>
      <c r="BD145" s="152"/>
      <c r="BE145" s="152"/>
      <c r="BF145" s="152"/>
      <c r="BG145" s="158"/>
      <c r="BH145" s="158"/>
      <c r="BI145" s="158"/>
      <c r="BJ145" s="32"/>
      <c r="BK145" s="32"/>
    </row>
    <row r="146" spans="1:63" s="187" customFormat="1" ht="12.95" customHeight="1" x14ac:dyDescent="0.25">
      <c r="A146" s="152" t="s">
        <v>162</v>
      </c>
      <c r="B146" s="152">
        <v>210013579</v>
      </c>
      <c r="C146" s="178" t="s">
        <v>817</v>
      </c>
      <c r="D146" s="152"/>
      <c r="E146" s="152"/>
      <c r="F146" s="155" t="s">
        <v>690</v>
      </c>
      <c r="G146" s="198" t="s">
        <v>691</v>
      </c>
      <c r="H146" s="198" t="s">
        <v>692</v>
      </c>
      <c r="I146" s="158" t="s">
        <v>120</v>
      </c>
      <c r="J146" s="152" t="s">
        <v>693</v>
      </c>
      <c r="K146" s="152" t="s">
        <v>196</v>
      </c>
      <c r="L146" s="155" t="s">
        <v>76</v>
      </c>
      <c r="M146" s="181" t="s">
        <v>197</v>
      </c>
      <c r="N146" s="155" t="s">
        <v>365</v>
      </c>
      <c r="O146" s="245" t="s">
        <v>806</v>
      </c>
      <c r="P146" s="152" t="s">
        <v>125</v>
      </c>
      <c r="Q146" s="193" t="s">
        <v>122</v>
      </c>
      <c r="R146" s="155" t="s">
        <v>635</v>
      </c>
      <c r="S146" s="152" t="s">
        <v>201</v>
      </c>
      <c r="T146" s="155"/>
      <c r="U146" s="152" t="s">
        <v>695</v>
      </c>
      <c r="V146" s="155" t="s">
        <v>696</v>
      </c>
      <c r="W146" s="156">
        <v>30</v>
      </c>
      <c r="X146" s="156">
        <v>60</v>
      </c>
      <c r="Y146" s="156">
        <v>10</v>
      </c>
      <c r="Z146" s="152" t="s">
        <v>697</v>
      </c>
      <c r="AA146" s="158" t="s">
        <v>138</v>
      </c>
      <c r="AB146" s="186"/>
      <c r="AC146" s="186"/>
      <c r="AD146" s="186"/>
      <c r="AE146" s="186"/>
      <c r="AF146" s="186">
        <v>133.55000000000001</v>
      </c>
      <c r="AG146" s="186">
        <v>1828124.97</v>
      </c>
      <c r="AH146" s="186">
        <f t="shared" si="119"/>
        <v>244146089.74350002</v>
      </c>
      <c r="AI146" s="186">
        <f t="shared" si="107"/>
        <v>273443620.51272005</v>
      </c>
      <c r="AJ146" s="186">
        <v>133.82</v>
      </c>
      <c r="AK146" s="186">
        <v>1828124.97</v>
      </c>
      <c r="AL146" s="186">
        <f t="shared" si="120"/>
        <v>244639683.48539999</v>
      </c>
      <c r="AM146" s="186">
        <f t="shared" si="114"/>
        <v>273996445.50364804</v>
      </c>
      <c r="AN146" s="186"/>
      <c r="AO146" s="186"/>
      <c r="AP146" s="186"/>
      <c r="AQ146" s="186"/>
      <c r="AR146" s="186"/>
      <c r="AS146" s="186"/>
      <c r="AT146" s="186"/>
      <c r="AU146" s="186"/>
      <c r="AV146" s="186">
        <f>AB146+AF146+AJ146+AN146+AR146</f>
        <v>267.37</v>
      </c>
      <c r="AW146" s="185">
        <f t="shared" ref="AW146:AW162" si="121">AD146+AH146+AL146+AP146+AT146</f>
        <v>488785773.22890002</v>
      </c>
      <c r="AX146" s="185">
        <f t="shared" si="111"/>
        <v>547440066.01636803</v>
      </c>
      <c r="AY146" s="158" t="s">
        <v>203</v>
      </c>
      <c r="AZ146" s="155"/>
      <c r="BA146" s="155"/>
      <c r="BB146" s="152"/>
      <c r="BC146" s="152" t="s">
        <v>698</v>
      </c>
      <c r="BD146" s="152"/>
      <c r="BE146" s="152"/>
      <c r="BF146" s="152"/>
      <c r="BG146" s="158"/>
      <c r="BH146" s="158"/>
      <c r="BI146" s="158"/>
      <c r="BJ146" s="271"/>
      <c r="BK146" s="32">
        <v>14</v>
      </c>
    </row>
    <row r="147" spans="1:63" s="187" customFormat="1" ht="12.95" customHeight="1" x14ac:dyDescent="0.25">
      <c r="A147" s="152" t="s">
        <v>162</v>
      </c>
      <c r="B147" s="152">
        <v>210017794</v>
      </c>
      <c r="C147" s="178" t="s">
        <v>743</v>
      </c>
      <c r="D147" s="152"/>
      <c r="E147" s="152"/>
      <c r="F147" s="155" t="s">
        <v>690</v>
      </c>
      <c r="G147" s="198" t="s">
        <v>691</v>
      </c>
      <c r="H147" s="198" t="s">
        <v>692</v>
      </c>
      <c r="I147" s="158" t="s">
        <v>120</v>
      </c>
      <c r="J147" s="152" t="s">
        <v>693</v>
      </c>
      <c r="K147" s="152" t="s">
        <v>196</v>
      </c>
      <c r="L147" s="155" t="s">
        <v>76</v>
      </c>
      <c r="M147" s="181" t="s">
        <v>197</v>
      </c>
      <c r="N147" s="155" t="s">
        <v>365</v>
      </c>
      <c r="O147" s="152" t="s">
        <v>694</v>
      </c>
      <c r="P147" s="152" t="s">
        <v>125</v>
      </c>
      <c r="Q147" s="193" t="s">
        <v>122</v>
      </c>
      <c r="R147" s="155" t="s">
        <v>635</v>
      </c>
      <c r="S147" s="152" t="s">
        <v>201</v>
      </c>
      <c r="T147" s="155"/>
      <c r="U147" s="152" t="s">
        <v>695</v>
      </c>
      <c r="V147" s="155" t="s">
        <v>696</v>
      </c>
      <c r="W147" s="156">
        <v>30</v>
      </c>
      <c r="X147" s="156">
        <v>60</v>
      </c>
      <c r="Y147" s="156">
        <v>10</v>
      </c>
      <c r="Z147" s="152" t="s">
        <v>697</v>
      </c>
      <c r="AA147" s="158" t="s">
        <v>138</v>
      </c>
      <c r="AB147" s="186"/>
      <c r="AC147" s="186"/>
      <c r="AD147" s="186"/>
      <c r="AE147" s="186"/>
      <c r="AF147" s="186">
        <v>105.54</v>
      </c>
      <c r="AG147" s="186">
        <v>2182950</v>
      </c>
      <c r="AH147" s="186">
        <f t="shared" si="119"/>
        <v>230388543</v>
      </c>
      <c r="AI147" s="186">
        <f t="shared" si="107"/>
        <v>258035168.16000003</v>
      </c>
      <c r="AJ147" s="186">
        <v>105.14</v>
      </c>
      <c r="AK147" s="186">
        <v>2182950</v>
      </c>
      <c r="AL147" s="186">
        <f t="shared" si="120"/>
        <v>229515363</v>
      </c>
      <c r="AM147" s="186">
        <f t="shared" si="114"/>
        <v>257057206.56000003</v>
      </c>
      <c r="AN147" s="186"/>
      <c r="AO147" s="186"/>
      <c r="AP147" s="186"/>
      <c r="AQ147" s="186"/>
      <c r="AR147" s="186"/>
      <c r="AS147" s="186"/>
      <c r="AT147" s="186"/>
      <c r="AU147" s="186"/>
      <c r="AV147" s="186">
        <f t="shared" ref="AV147:AV162" si="122">AB147+AF147+AJ147+AN147+AR147</f>
        <v>210.68</v>
      </c>
      <c r="AW147" s="185">
        <v>0</v>
      </c>
      <c r="AX147" s="185">
        <f t="shared" si="111"/>
        <v>0</v>
      </c>
      <c r="AY147" s="158" t="s">
        <v>203</v>
      </c>
      <c r="AZ147" s="155"/>
      <c r="BA147" s="155"/>
      <c r="BB147" s="152"/>
      <c r="BC147" s="152" t="s">
        <v>699</v>
      </c>
      <c r="BD147" s="152"/>
      <c r="BE147" s="152"/>
      <c r="BF147" s="152"/>
      <c r="BG147" s="158"/>
      <c r="BH147" s="158"/>
      <c r="BI147" s="158"/>
      <c r="BJ147" s="32"/>
      <c r="BK147" s="32"/>
    </row>
    <row r="148" spans="1:63" s="187" customFormat="1" ht="12.95" customHeight="1" x14ac:dyDescent="0.25">
      <c r="A148" s="152" t="s">
        <v>162</v>
      </c>
      <c r="B148" s="152">
        <v>210017794</v>
      </c>
      <c r="C148" s="178" t="s">
        <v>818</v>
      </c>
      <c r="D148" s="152"/>
      <c r="E148" s="152"/>
      <c r="F148" s="155" t="s">
        <v>690</v>
      </c>
      <c r="G148" s="198" t="s">
        <v>691</v>
      </c>
      <c r="H148" s="198" t="s">
        <v>692</v>
      </c>
      <c r="I148" s="158" t="s">
        <v>120</v>
      </c>
      <c r="J148" s="152" t="s">
        <v>693</v>
      </c>
      <c r="K148" s="152" t="s">
        <v>196</v>
      </c>
      <c r="L148" s="155" t="s">
        <v>76</v>
      </c>
      <c r="M148" s="181" t="s">
        <v>197</v>
      </c>
      <c r="N148" s="155" t="s">
        <v>365</v>
      </c>
      <c r="O148" s="245" t="s">
        <v>806</v>
      </c>
      <c r="P148" s="152" t="s">
        <v>125</v>
      </c>
      <c r="Q148" s="193" t="s">
        <v>122</v>
      </c>
      <c r="R148" s="155" t="s">
        <v>635</v>
      </c>
      <c r="S148" s="152" t="s">
        <v>201</v>
      </c>
      <c r="T148" s="155"/>
      <c r="U148" s="152" t="s">
        <v>695</v>
      </c>
      <c r="V148" s="155" t="s">
        <v>696</v>
      </c>
      <c r="W148" s="156">
        <v>30</v>
      </c>
      <c r="X148" s="156">
        <v>60</v>
      </c>
      <c r="Y148" s="156">
        <v>10</v>
      </c>
      <c r="Z148" s="152" t="s">
        <v>697</v>
      </c>
      <c r="AA148" s="158" t="s">
        <v>138</v>
      </c>
      <c r="AB148" s="186"/>
      <c r="AC148" s="186"/>
      <c r="AD148" s="186"/>
      <c r="AE148" s="186"/>
      <c r="AF148" s="186">
        <v>105.54</v>
      </c>
      <c r="AG148" s="186">
        <v>2182950</v>
      </c>
      <c r="AH148" s="186">
        <f t="shared" si="119"/>
        <v>230388543</v>
      </c>
      <c r="AI148" s="186">
        <f t="shared" si="107"/>
        <v>258035168.16000003</v>
      </c>
      <c r="AJ148" s="186">
        <v>105.14</v>
      </c>
      <c r="AK148" s="186">
        <v>2182950</v>
      </c>
      <c r="AL148" s="186">
        <f t="shared" si="120"/>
        <v>229515363</v>
      </c>
      <c r="AM148" s="186">
        <f t="shared" si="114"/>
        <v>257057206.56000003</v>
      </c>
      <c r="AN148" s="186"/>
      <c r="AO148" s="186"/>
      <c r="AP148" s="186"/>
      <c r="AQ148" s="186"/>
      <c r="AR148" s="186"/>
      <c r="AS148" s="186"/>
      <c r="AT148" s="186"/>
      <c r="AU148" s="186"/>
      <c r="AV148" s="186">
        <f t="shared" si="122"/>
        <v>210.68</v>
      </c>
      <c r="AW148" s="185">
        <f t="shared" si="121"/>
        <v>459903906</v>
      </c>
      <c r="AX148" s="185">
        <f t="shared" si="111"/>
        <v>515092374.72000003</v>
      </c>
      <c r="AY148" s="158" t="s">
        <v>203</v>
      </c>
      <c r="AZ148" s="155"/>
      <c r="BA148" s="155"/>
      <c r="BB148" s="152"/>
      <c r="BC148" s="152" t="s">
        <v>699</v>
      </c>
      <c r="BD148" s="152"/>
      <c r="BE148" s="152"/>
      <c r="BF148" s="152"/>
      <c r="BG148" s="158"/>
      <c r="BH148" s="158"/>
      <c r="BI148" s="158"/>
      <c r="BJ148" s="271"/>
      <c r="BK148" s="32">
        <v>14</v>
      </c>
    </row>
    <row r="149" spans="1:63" s="187" customFormat="1" ht="12.95" customHeight="1" x14ac:dyDescent="0.25">
      <c r="A149" s="152" t="s">
        <v>162</v>
      </c>
      <c r="B149" s="152">
        <v>210017795</v>
      </c>
      <c r="C149" s="178" t="s">
        <v>744</v>
      </c>
      <c r="D149" s="152"/>
      <c r="E149" s="152"/>
      <c r="F149" s="155" t="s">
        <v>690</v>
      </c>
      <c r="G149" s="198" t="s">
        <v>691</v>
      </c>
      <c r="H149" s="198" t="s">
        <v>692</v>
      </c>
      <c r="I149" s="158" t="s">
        <v>120</v>
      </c>
      <c r="J149" s="152" t="s">
        <v>693</v>
      </c>
      <c r="K149" s="152" t="s">
        <v>196</v>
      </c>
      <c r="L149" s="155" t="s">
        <v>76</v>
      </c>
      <c r="M149" s="181" t="s">
        <v>197</v>
      </c>
      <c r="N149" s="155" t="s">
        <v>365</v>
      </c>
      <c r="O149" s="152" t="s">
        <v>694</v>
      </c>
      <c r="P149" s="152" t="s">
        <v>125</v>
      </c>
      <c r="Q149" s="193" t="s">
        <v>122</v>
      </c>
      <c r="R149" s="155" t="s">
        <v>635</v>
      </c>
      <c r="S149" s="152" t="s">
        <v>201</v>
      </c>
      <c r="T149" s="155"/>
      <c r="U149" s="152" t="s">
        <v>695</v>
      </c>
      <c r="V149" s="155" t="s">
        <v>696</v>
      </c>
      <c r="W149" s="156">
        <v>30</v>
      </c>
      <c r="X149" s="156">
        <v>60</v>
      </c>
      <c r="Y149" s="156">
        <v>10</v>
      </c>
      <c r="Z149" s="152" t="s">
        <v>697</v>
      </c>
      <c r="AA149" s="158" t="s">
        <v>138</v>
      </c>
      <c r="AB149" s="186"/>
      <c r="AC149" s="186"/>
      <c r="AD149" s="186"/>
      <c r="AE149" s="186"/>
      <c r="AF149" s="186">
        <v>12.63</v>
      </c>
      <c r="AG149" s="186">
        <v>2182950</v>
      </c>
      <c r="AH149" s="186">
        <f t="shared" si="119"/>
        <v>27570658.5</v>
      </c>
      <c r="AI149" s="186">
        <f t="shared" si="107"/>
        <v>30879137.520000003</v>
      </c>
      <c r="AJ149" s="186">
        <v>12.38</v>
      </c>
      <c r="AK149" s="186">
        <v>2182950</v>
      </c>
      <c r="AL149" s="186">
        <f t="shared" si="120"/>
        <v>27024921</v>
      </c>
      <c r="AM149" s="186">
        <f t="shared" si="114"/>
        <v>30267911.520000003</v>
      </c>
      <c r="AN149" s="186"/>
      <c r="AO149" s="186"/>
      <c r="AP149" s="186"/>
      <c r="AQ149" s="186"/>
      <c r="AR149" s="186"/>
      <c r="AS149" s="186"/>
      <c r="AT149" s="186"/>
      <c r="AU149" s="186"/>
      <c r="AV149" s="186">
        <f t="shared" si="122"/>
        <v>25.01</v>
      </c>
      <c r="AW149" s="185">
        <v>0</v>
      </c>
      <c r="AX149" s="185">
        <f t="shared" si="111"/>
        <v>0</v>
      </c>
      <c r="AY149" s="158" t="s">
        <v>203</v>
      </c>
      <c r="AZ149" s="155"/>
      <c r="BA149" s="155"/>
      <c r="BB149" s="152"/>
      <c r="BC149" s="152" t="s">
        <v>700</v>
      </c>
      <c r="BD149" s="152"/>
      <c r="BE149" s="152"/>
      <c r="BF149" s="152"/>
      <c r="BG149" s="158"/>
      <c r="BH149" s="158"/>
      <c r="BI149" s="158"/>
      <c r="BJ149" s="32"/>
      <c r="BK149" s="32"/>
    </row>
    <row r="150" spans="1:63" s="187" customFormat="1" ht="12.95" customHeight="1" x14ac:dyDescent="0.25">
      <c r="A150" s="152" t="s">
        <v>162</v>
      </c>
      <c r="B150" s="152">
        <v>210017795</v>
      </c>
      <c r="C150" s="178" t="s">
        <v>819</v>
      </c>
      <c r="D150" s="152"/>
      <c r="E150" s="152"/>
      <c r="F150" s="155" t="s">
        <v>690</v>
      </c>
      <c r="G150" s="198" t="s">
        <v>691</v>
      </c>
      <c r="H150" s="198" t="s">
        <v>692</v>
      </c>
      <c r="I150" s="158" t="s">
        <v>120</v>
      </c>
      <c r="J150" s="152" t="s">
        <v>693</v>
      </c>
      <c r="K150" s="152" t="s">
        <v>196</v>
      </c>
      <c r="L150" s="155" t="s">
        <v>76</v>
      </c>
      <c r="M150" s="181" t="s">
        <v>197</v>
      </c>
      <c r="N150" s="155" t="s">
        <v>365</v>
      </c>
      <c r="O150" s="245" t="s">
        <v>806</v>
      </c>
      <c r="P150" s="152" t="s">
        <v>125</v>
      </c>
      <c r="Q150" s="193" t="s">
        <v>122</v>
      </c>
      <c r="R150" s="155" t="s">
        <v>635</v>
      </c>
      <c r="S150" s="152" t="s">
        <v>201</v>
      </c>
      <c r="T150" s="155"/>
      <c r="U150" s="152" t="s">
        <v>695</v>
      </c>
      <c r="V150" s="155" t="s">
        <v>696</v>
      </c>
      <c r="W150" s="156">
        <v>30</v>
      </c>
      <c r="X150" s="156">
        <v>60</v>
      </c>
      <c r="Y150" s="156">
        <v>10</v>
      </c>
      <c r="Z150" s="152" t="s">
        <v>697</v>
      </c>
      <c r="AA150" s="158" t="s">
        <v>138</v>
      </c>
      <c r="AB150" s="186"/>
      <c r="AC150" s="186"/>
      <c r="AD150" s="186"/>
      <c r="AE150" s="186"/>
      <c r="AF150" s="186">
        <v>12.63</v>
      </c>
      <c r="AG150" s="186">
        <v>2182950</v>
      </c>
      <c r="AH150" s="186">
        <f t="shared" si="119"/>
        <v>27570658.5</v>
      </c>
      <c r="AI150" s="186">
        <f t="shared" si="107"/>
        <v>30879137.520000003</v>
      </c>
      <c r="AJ150" s="186">
        <v>12.38</v>
      </c>
      <c r="AK150" s="186">
        <v>2182950</v>
      </c>
      <c r="AL150" s="186">
        <f t="shared" si="120"/>
        <v>27024921</v>
      </c>
      <c r="AM150" s="186">
        <f t="shared" si="114"/>
        <v>30267911.520000003</v>
      </c>
      <c r="AN150" s="186"/>
      <c r="AO150" s="186"/>
      <c r="AP150" s="186"/>
      <c r="AQ150" s="186"/>
      <c r="AR150" s="186"/>
      <c r="AS150" s="186"/>
      <c r="AT150" s="186"/>
      <c r="AU150" s="186"/>
      <c r="AV150" s="186">
        <f t="shared" si="122"/>
        <v>25.01</v>
      </c>
      <c r="AW150" s="185">
        <f t="shared" si="121"/>
        <v>54595579.5</v>
      </c>
      <c r="AX150" s="185">
        <f t="shared" si="111"/>
        <v>61147049.040000007</v>
      </c>
      <c r="AY150" s="158" t="s">
        <v>203</v>
      </c>
      <c r="AZ150" s="155"/>
      <c r="BA150" s="155"/>
      <c r="BB150" s="152"/>
      <c r="BC150" s="152" t="s">
        <v>700</v>
      </c>
      <c r="BD150" s="152"/>
      <c r="BE150" s="152"/>
      <c r="BF150" s="152"/>
      <c r="BG150" s="158"/>
      <c r="BH150" s="158"/>
      <c r="BI150" s="158"/>
      <c r="BJ150" s="271"/>
      <c r="BK150" s="32">
        <v>14</v>
      </c>
    </row>
    <row r="151" spans="1:63" s="187" customFormat="1" ht="12.95" customHeight="1" x14ac:dyDescent="0.25">
      <c r="A151" s="152" t="s">
        <v>162</v>
      </c>
      <c r="B151" s="152">
        <v>210022792</v>
      </c>
      <c r="C151" s="178" t="s">
        <v>745</v>
      </c>
      <c r="D151" s="152"/>
      <c r="E151" s="152"/>
      <c r="F151" s="155" t="s">
        <v>690</v>
      </c>
      <c r="G151" s="198" t="s">
        <v>691</v>
      </c>
      <c r="H151" s="198" t="s">
        <v>692</v>
      </c>
      <c r="I151" s="158" t="s">
        <v>120</v>
      </c>
      <c r="J151" s="152" t="s">
        <v>693</v>
      </c>
      <c r="K151" s="152" t="s">
        <v>196</v>
      </c>
      <c r="L151" s="155" t="s">
        <v>76</v>
      </c>
      <c r="M151" s="181" t="s">
        <v>197</v>
      </c>
      <c r="N151" s="155" t="s">
        <v>365</v>
      </c>
      <c r="O151" s="152" t="s">
        <v>694</v>
      </c>
      <c r="P151" s="152" t="s">
        <v>125</v>
      </c>
      <c r="Q151" s="193" t="s">
        <v>122</v>
      </c>
      <c r="R151" s="155" t="s">
        <v>635</v>
      </c>
      <c r="S151" s="152" t="s">
        <v>201</v>
      </c>
      <c r="T151" s="155"/>
      <c r="U151" s="152" t="s">
        <v>695</v>
      </c>
      <c r="V151" s="155" t="s">
        <v>696</v>
      </c>
      <c r="W151" s="156">
        <v>30</v>
      </c>
      <c r="X151" s="156">
        <v>60</v>
      </c>
      <c r="Y151" s="156">
        <v>10</v>
      </c>
      <c r="Z151" s="152" t="s">
        <v>697</v>
      </c>
      <c r="AA151" s="158" t="s">
        <v>138</v>
      </c>
      <c r="AB151" s="186"/>
      <c r="AC151" s="186"/>
      <c r="AD151" s="186"/>
      <c r="AE151" s="186"/>
      <c r="AF151" s="186">
        <v>26.33</v>
      </c>
      <c r="AG151" s="186">
        <v>1984500</v>
      </c>
      <c r="AH151" s="186">
        <f t="shared" si="119"/>
        <v>52251885</v>
      </c>
      <c r="AI151" s="186">
        <f t="shared" si="107"/>
        <v>58522111.200000003</v>
      </c>
      <c r="AJ151" s="186">
        <v>26.33</v>
      </c>
      <c r="AK151" s="186">
        <v>1984500</v>
      </c>
      <c r="AL151" s="186">
        <f t="shared" si="120"/>
        <v>52251885</v>
      </c>
      <c r="AM151" s="186">
        <f t="shared" si="114"/>
        <v>58522111.200000003</v>
      </c>
      <c r="AN151" s="186"/>
      <c r="AO151" s="186"/>
      <c r="AP151" s="186"/>
      <c r="AQ151" s="186"/>
      <c r="AR151" s="186"/>
      <c r="AS151" s="186"/>
      <c r="AT151" s="186"/>
      <c r="AU151" s="186"/>
      <c r="AV151" s="186">
        <f t="shared" si="122"/>
        <v>52.66</v>
      </c>
      <c r="AW151" s="185">
        <v>0</v>
      </c>
      <c r="AX151" s="185">
        <f t="shared" si="111"/>
        <v>0</v>
      </c>
      <c r="AY151" s="158" t="s">
        <v>203</v>
      </c>
      <c r="AZ151" s="155"/>
      <c r="BA151" s="155"/>
      <c r="BB151" s="152"/>
      <c r="BC151" s="152" t="s">
        <v>701</v>
      </c>
      <c r="BD151" s="152"/>
      <c r="BE151" s="152"/>
      <c r="BF151" s="152"/>
      <c r="BG151" s="158"/>
      <c r="BH151" s="158"/>
      <c r="BI151" s="158"/>
      <c r="BJ151" s="32"/>
      <c r="BK151" s="32"/>
    </row>
    <row r="152" spans="1:63" s="187" customFormat="1" ht="12.95" customHeight="1" x14ac:dyDescent="0.25">
      <c r="A152" s="152" t="s">
        <v>162</v>
      </c>
      <c r="B152" s="152">
        <v>210022792</v>
      </c>
      <c r="C152" s="178" t="s">
        <v>820</v>
      </c>
      <c r="D152" s="152"/>
      <c r="E152" s="152"/>
      <c r="F152" s="155" t="s">
        <v>690</v>
      </c>
      <c r="G152" s="198" t="s">
        <v>691</v>
      </c>
      <c r="H152" s="198" t="s">
        <v>692</v>
      </c>
      <c r="I152" s="158" t="s">
        <v>120</v>
      </c>
      <c r="J152" s="152" t="s">
        <v>693</v>
      </c>
      <c r="K152" s="152" t="s">
        <v>196</v>
      </c>
      <c r="L152" s="155" t="s">
        <v>76</v>
      </c>
      <c r="M152" s="181" t="s">
        <v>197</v>
      </c>
      <c r="N152" s="155" t="s">
        <v>365</v>
      </c>
      <c r="O152" s="245" t="s">
        <v>806</v>
      </c>
      <c r="P152" s="152" t="s">
        <v>125</v>
      </c>
      <c r="Q152" s="193" t="s">
        <v>122</v>
      </c>
      <c r="R152" s="155" t="s">
        <v>635</v>
      </c>
      <c r="S152" s="152" t="s">
        <v>201</v>
      </c>
      <c r="T152" s="155"/>
      <c r="U152" s="152" t="s">
        <v>695</v>
      </c>
      <c r="V152" s="155" t="s">
        <v>696</v>
      </c>
      <c r="W152" s="156">
        <v>30</v>
      </c>
      <c r="X152" s="156">
        <v>60</v>
      </c>
      <c r="Y152" s="156">
        <v>10</v>
      </c>
      <c r="Z152" s="152" t="s">
        <v>697</v>
      </c>
      <c r="AA152" s="158" t="s">
        <v>138</v>
      </c>
      <c r="AB152" s="186"/>
      <c r="AC152" s="186"/>
      <c r="AD152" s="186"/>
      <c r="AE152" s="186"/>
      <c r="AF152" s="186">
        <v>26.33</v>
      </c>
      <c r="AG152" s="186">
        <v>1984500</v>
      </c>
      <c r="AH152" s="186">
        <f t="shared" si="119"/>
        <v>52251885</v>
      </c>
      <c r="AI152" s="186">
        <f t="shared" si="107"/>
        <v>58522111.200000003</v>
      </c>
      <c r="AJ152" s="186">
        <v>26.33</v>
      </c>
      <c r="AK152" s="186">
        <v>1984500</v>
      </c>
      <c r="AL152" s="186">
        <f t="shared" si="120"/>
        <v>52251885</v>
      </c>
      <c r="AM152" s="186">
        <f t="shared" si="114"/>
        <v>58522111.200000003</v>
      </c>
      <c r="AN152" s="186"/>
      <c r="AO152" s="186"/>
      <c r="AP152" s="186"/>
      <c r="AQ152" s="186"/>
      <c r="AR152" s="186"/>
      <c r="AS152" s="186"/>
      <c r="AT152" s="186"/>
      <c r="AU152" s="186"/>
      <c r="AV152" s="186">
        <f t="shared" si="122"/>
        <v>52.66</v>
      </c>
      <c r="AW152" s="185">
        <f t="shared" si="121"/>
        <v>104503770</v>
      </c>
      <c r="AX152" s="185">
        <f t="shared" si="111"/>
        <v>117044222.40000001</v>
      </c>
      <c r="AY152" s="158" t="s">
        <v>203</v>
      </c>
      <c r="AZ152" s="155"/>
      <c r="BA152" s="155"/>
      <c r="BB152" s="152"/>
      <c r="BC152" s="152" t="s">
        <v>701</v>
      </c>
      <c r="BD152" s="152"/>
      <c r="BE152" s="152"/>
      <c r="BF152" s="152"/>
      <c r="BG152" s="158"/>
      <c r="BH152" s="158"/>
      <c r="BI152" s="158"/>
      <c r="BJ152" s="271"/>
      <c r="BK152" s="32">
        <v>14</v>
      </c>
    </row>
    <row r="153" spans="1:63" s="187" customFormat="1" ht="12.95" customHeight="1" x14ac:dyDescent="0.25">
      <c r="A153" s="152" t="s">
        <v>162</v>
      </c>
      <c r="B153" s="152">
        <v>210024667</v>
      </c>
      <c r="C153" s="178" t="s">
        <v>746</v>
      </c>
      <c r="D153" s="152"/>
      <c r="E153" s="152"/>
      <c r="F153" s="155" t="s">
        <v>690</v>
      </c>
      <c r="G153" s="198" t="s">
        <v>691</v>
      </c>
      <c r="H153" s="198" t="s">
        <v>692</v>
      </c>
      <c r="I153" s="158" t="s">
        <v>120</v>
      </c>
      <c r="J153" s="152" t="s">
        <v>693</v>
      </c>
      <c r="K153" s="152" t="s">
        <v>196</v>
      </c>
      <c r="L153" s="155" t="s">
        <v>76</v>
      </c>
      <c r="M153" s="181" t="s">
        <v>197</v>
      </c>
      <c r="N153" s="155" t="s">
        <v>365</v>
      </c>
      <c r="O153" s="152" t="s">
        <v>694</v>
      </c>
      <c r="P153" s="152" t="s">
        <v>125</v>
      </c>
      <c r="Q153" s="193" t="s">
        <v>122</v>
      </c>
      <c r="R153" s="155" t="s">
        <v>635</v>
      </c>
      <c r="S153" s="152" t="s">
        <v>201</v>
      </c>
      <c r="T153" s="155"/>
      <c r="U153" s="152" t="s">
        <v>695</v>
      </c>
      <c r="V153" s="155" t="s">
        <v>696</v>
      </c>
      <c r="W153" s="156">
        <v>30</v>
      </c>
      <c r="X153" s="156">
        <v>60</v>
      </c>
      <c r="Y153" s="156">
        <v>10</v>
      </c>
      <c r="Z153" s="152" t="s">
        <v>697</v>
      </c>
      <c r="AA153" s="158" t="s">
        <v>138</v>
      </c>
      <c r="AB153" s="186"/>
      <c r="AC153" s="186"/>
      <c r="AD153" s="186"/>
      <c r="AE153" s="186"/>
      <c r="AF153" s="186">
        <v>7</v>
      </c>
      <c r="AG153" s="186">
        <v>2310000</v>
      </c>
      <c r="AH153" s="186">
        <f t="shared" si="119"/>
        <v>16170000</v>
      </c>
      <c r="AI153" s="186">
        <f t="shared" si="107"/>
        <v>18110400</v>
      </c>
      <c r="AJ153" s="186">
        <v>6.73</v>
      </c>
      <c r="AK153" s="186">
        <v>2310000</v>
      </c>
      <c r="AL153" s="186">
        <f t="shared" si="120"/>
        <v>15546300.000000002</v>
      </c>
      <c r="AM153" s="186">
        <f t="shared" si="114"/>
        <v>17411856.000000004</v>
      </c>
      <c r="AN153" s="186"/>
      <c r="AO153" s="186"/>
      <c r="AP153" s="186"/>
      <c r="AQ153" s="186"/>
      <c r="AR153" s="186"/>
      <c r="AS153" s="186"/>
      <c r="AT153" s="186"/>
      <c r="AU153" s="186"/>
      <c r="AV153" s="186">
        <f t="shared" si="122"/>
        <v>13.73</v>
      </c>
      <c r="AW153" s="185">
        <v>0</v>
      </c>
      <c r="AX153" s="185">
        <f t="shared" si="111"/>
        <v>0</v>
      </c>
      <c r="AY153" s="158" t="s">
        <v>203</v>
      </c>
      <c r="AZ153" s="155"/>
      <c r="BA153" s="155"/>
      <c r="BB153" s="152"/>
      <c r="BC153" s="152" t="s">
        <v>702</v>
      </c>
      <c r="BD153" s="152"/>
      <c r="BE153" s="152"/>
      <c r="BF153" s="152"/>
      <c r="BG153" s="158"/>
      <c r="BH153" s="158"/>
      <c r="BI153" s="158"/>
      <c r="BJ153" s="32"/>
      <c r="BK153" s="32"/>
    </row>
    <row r="154" spans="1:63" s="187" customFormat="1" ht="12.95" customHeight="1" x14ac:dyDescent="0.25">
      <c r="A154" s="152" t="s">
        <v>162</v>
      </c>
      <c r="B154" s="152">
        <v>210024667</v>
      </c>
      <c r="C154" s="178" t="s">
        <v>821</v>
      </c>
      <c r="D154" s="152"/>
      <c r="E154" s="152"/>
      <c r="F154" s="155" t="s">
        <v>690</v>
      </c>
      <c r="G154" s="198" t="s">
        <v>691</v>
      </c>
      <c r="H154" s="198" t="s">
        <v>692</v>
      </c>
      <c r="I154" s="158" t="s">
        <v>120</v>
      </c>
      <c r="J154" s="152" t="s">
        <v>693</v>
      </c>
      <c r="K154" s="152" t="s">
        <v>196</v>
      </c>
      <c r="L154" s="155" t="s">
        <v>76</v>
      </c>
      <c r="M154" s="181" t="s">
        <v>197</v>
      </c>
      <c r="N154" s="155" t="s">
        <v>365</v>
      </c>
      <c r="O154" s="245" t="s">
        <v>806</v>
      </c>
      <c r="P154" s="152" t="s">
        <v>125</v>
      </c>
      <c r="Q154" s="193" t="s">
        <v>122</v>
      </c>
      <c r="R154" s="155" t="s">
        <v>635</v>
      </c>
      <c r="S154" s="152" t="s">
        <v>201</v>
      </c>
      <c r="T154" s="155"/>
      <c r="U154" s="152" t="s">
        <v>695</v>
      </c>
      <c r="V154" s="155" t="s">
        <v>696</v>
      </c>
      <c r="W154" s="156">
        <v>30</v>
      </c>
      <c r="X154" s="156">
        <v>60</v>
      </c>
      <c r="Y154" s="156">
        <v>10</v>
      </c>
      <c r="Z154" s="152" t="s">
        <v>697</v>
      </c>
      <c r="AA154" s="158" t="s">
        <v>138</v>
      </c>
      <c r="AB154" s="186"/>
      <c r="AC154" s="186"/>
      <c r="AD154" s="186"/>
      <c r="AE154" s="186"/>
      <c r="AF154" s="186">
        <v>7</v>
      </c>
      <c r="AG154" s="186">
        <v>2310000</v>
      </c>
      <c r="AH154" s="186">
        <f t="shared" si="119"/>
        <v>16170000</v>
      </c>
      <c r="AI154" s="186">
        <f t="shared" si="107"/>
        <v>18110400</v>
      </c>
      <c r="AJ154" s="186">
        <v>6.73</v>
      </c>
      <c r="AK154" s="186">
        <v>2310000</v>
      </c>
      <c r="AL154" s="186">
        <f t="shared" si="120"/>
        <v>15546300.000000002</v>
      </c>
      <c r="AM154" s="186">
        <f t="shared" si="114"/>
        <v>17411856.000000004</v>
      </c>
      <c r="AN154" s="186"/>
      <c r="AO154" s="186"/>
      <c r="AP154" s="186"/>
      <c r="AQ154" s="186"/>
      <c r="AR154" s="186"/>
      <c r="AS154" s="186"/>
      <c r="AT154" s="186"/>
      <c r="AU154" s="186"/>
      <c r="AV154" s="186">
        <f t="shared" si="122"/>
        <v>13.73</v>
      </c>
      <c r="AW154" s="185">
        <f t="shared" si="121"/>
        <v>31716300</v>
      </c>
      <c r="AX154" s="185">
        <f t="shared" si="111"/>
        <v>35522256</v>
      </c>
      <c r="AY154" s="158" t="s">
        <v>203</v>
      </c>
      <c r="AZ154" s="155"/>
      <c r="BA154" s="155"/>
      <c r="BB154" s="152"/>
      <c r="BC154" s="152" t="s">
        <v>702</v>
      </c>
      <c r="BD154" s="152"/>
      <c r="BE154" s="152"/>
      <c r="BF154" s="152"/>
      <c r="BG154" s="158"/>
      <c r="BH154" s="158"/>
      <c r="BI154" s="158"/>
      <c r="BJ154" s="271"/>
      <c r="BK154" s="32">
        <v>14</v>
      </c>
    </row>
    <row r="155" spans="1:63" s="187" customFormat="1" ht="12.95" customHeight="1" x14ac:dyDescent="0.25">
      <c r="A155" s="152" t="s">
        <v>162</v>
      </c>
      <c r="B155" s="152">
        <v>210029197</v>
      </c>
      <c r="C155" s="178" t="s">
        <v>747</v>
      </c>
      <c r="D155" s="152"/>
      <c r="E155" s="152"/>
      <c r="F155" s="155" t="s">
        <v>690</v>
      </c>
      <c r="G155" s="198" t="s">
        <v>691</v>
      </c>
      <c r="H155" s="198" t="s">
        <v>692</v>
      </c>
      <c r="I155" s="158" t="s">
        <v>120</v>
      </c>
      <c r="J155" s="152" t="s">
        <v>693</v>
      </c>
      <c r="K155" s="152" t="s">
        <v>196</v>
      </c>
      <c r="L155" s="155" t="s">
        <v>76</v>
      </c>
      <c r="M155" s="181" t="s">
        <v>197</v>
      </c>
      <c r="N155" s="155" t="s">
        <v>365</v>
      </c>
      <c r="O155" s="152" t="s">
        <v>694</v>
      </c>
      <c r="P155" s="152" t="s">
        <v>125</v>
      </c>
      <c r="Q155" s="193" t="s">
        <v>122</v>
      </c>
      <c r="R155" s="155" t="s">
        <v>635</v>
      </c>
      <c r="S155" s="152" t="s">
        <v>201</v>
      </c>
      <c r="T155" s="155"/>
      <c r="U155" s="152" t="s">
        <v>695</v>
      </c>
      <c r="V155" s="155" t="s">
        <v>696</v>
      </c>
      <c r="W155" s="156">
        <v>30</v>
      </c>
      <c r="X155" s="156">
        <v>60</v>
      </c>
      <c r="Y155" s="156">
        <v>10</v>
      </c>
      <c r="Z155" s="152" t="s">
        <v>697</v>
      </c>
      <c r="AA155" s="158" t="s">
        <v>138</v>
      </c>
      <c r="AB155" s="186"/>
      <c r="AC155" s="186"/>
      <c r="AD155" s="186"/>
      <c r="AE155" s="186"/>
      <c r="AF155" s="186">
        <v>48.58</v>
      </c>
      <c r="AG155" s="186">
        <v>2100000</v>
      </c>
      <c r="AH155" s="186">
        <f t="shared" si="119"/>
        <v>102018000</v>
      </c>
      <c r="AI155" s="186">
        <f t="shared" si="107"/>
        <v>114260160.00000001</v>
      </c>
      <c r="AJ155" s="186">
        <v>48.97</v>
      </c>
      <c r="AK155" s="186">
        <v>2100000</v>
      </c>
      <c r="AL155" s="186">
        <f t="shared" si="120"/>
        <v>102837000</v>
      </c>
      <c r="AM155" s="186">
        <f t="shared" si="114"/>
        <v>115177440.00000001</v>
      </c>
      <c r="AN155" s="186"/>
      <c r="AO155" s="186"/>
      <c r="AP155" s="186"/>
      <c r="AQ155" s="186"/>
      <c r="AR155" s="186"/>
      <c r="AS155" s="186"/>
      <c r="AT155" s="186"/>
      <c r="AU155" s="186"/>
      <c r="AV155" s="186">
        <f t="shared" si="122"/>
        <v>97.55</v>
      </c>
      <c r="AW155" s="185">
        <v>0</v>
      </c>
      <c r="AX155" s="185">
        <f t="shared" si="111"/>
        <v>0</v>
      </c>
      <c r="AY155" s="158" t="s">
        <v>203</v>
      </c>
      <c r="AZ155" s="155"/>
      <c r="BA155" s="155"/>
      <c r="BB155" s="152"/>
      <c r="BC155" s="152" t="s">
        <v>703</v>
      </c>
      <c r="BD155" s="152"/>
      <c r="BE155" s="152"/>
      <c r="BF155" s="152"/>
      <c r="BG155" s="158"/>
      <c r="BH155" s="158"/>
      <c r="BI155" s="158"/>
      <c r="BJ155" s="32"/>
      <c r="BK155" s="32"/>
    </row>
    <row r="156" spans="1:63" s="187" customFormat="1" ht="12.95" customHeight="1" x14ac:dyDescent="0.25">
      <c r="A156" s="152" t="s">
        <v>162</v>
      </c>
      <c r="B156" s="152">
        <v>210029197</v>
      </c>
      <c r="C156" s="178" t="s">
        <v>822</v>
      </c>
      <c r="D156" s="152"/>
      <c r="E156" s="152"/>
      <c r="F156" s="155" t="s">
        <v>690</v>
      </c>
      <c r="G156" s="198" t="s">
        <v>691</v>
      </c>
      <c r="H156" s="198" t="s">
        <v>692</v>
      </c>
      <c r="I156" s="158" t="s">
        <v>120</v>
      </c>
      <c r="J156" s="152" t="s">
        <v>693</v>
      </c>
      <c r="K156" s="152" t="s">
        <v>196</v>
      </c>
      <c r="L156" s="155" t="s">
        <v>76</v>
      </c>
      <c r="M156" s="181" t="s">
        <v>197</v>
      </c>
      <c r="N156" s="155" t="s">
        <v>365</v>
      </c>
      <c r="O156" s="245" t="s">
        <v>806</v>
      </c>
      <c r="P156" s="152" t="s">
        <v>125</v>
      </c>
      <c r="Q156" s="193" t="s">
        <v>122</v>
      </c>
      <c r="R156" s="155" t="s">
        <v>635</v>
      </c>
      <c r="S156" s="152" t="s">
        <v>201</v>
      </c>
      <c r="T156" s="155"/>
      <c r="U156" s="152" t="s">
        <v>695</v>
      </c>
      <c r="V156" s="155" t="s">
        <v>696</v>
      </c>
      <c r="W156" s="156">
        <v>30</v>
      </c>
      <c r="X156" s="156">
        <v>60</v>
      </c>
      <c r="Y156" s="156">
        <v>10</v>
      </c>
      <c r="Z156" s="152" t="s">
        <v>697</v>
      </c>
      <c r="AA156" s="158" t="s">
        <v>138</v>
      </c>
      <c r="AB156" s="186"/>
      <c r="AC156" s="186"/>
      <c r="AD156" s="186"/>
      <c r="AE156" s="186"/>
      <c r="AF156" s="186">
        <v>48.58</v>
      </c>
      <c r="AG156" s="186">
        <v>2100000</v>
      </c>
      <c r="AH156" s="186">
        <f t="shared" si="119"/>
        <v>102018000</v>
      </c>
      <c r="AI156" s="186">
        <f t="shared" si="107"/>
        <v>114260160.00000001</v>
      </c>
      <c r="AJ156" s="186">
        <v>48.97</v>
      </c>
      <c r="AK156" s="186">
        <v>2100000</v>
      </c>
      <c r="AL156" s="186">
        <f t="shared" si="120"/>
        <v>102837000</v>
      </c>
      <c r="AM156" s="186">
        <f t="shared" si="114"/>
        <v>115177440.00000001</v>
      </c>
      <c r="AN156" s="186"/>
      <c r="AO156" s="186"/>
      <c r="AP156" s="186"/>
      <c r="AQ156" s="186"/>
      <c r="AR156" s="186"/>
      <c r="AS156" s="186"/>
      <c r="AT156" s="186"/>
      <c r="AU156" s="186"/>
      <c r="AV156" s="186">
        <f t="shared" si="122"/>
        <v>97.55</v>
      </c>
      <c r="AW156" s="185">
        <f t="shared" si="121"/>
        <v>204855000</v>
      </c>
      <c r="AX156" s="185">
        <f t="shared" si="111"/>
        <v>229437600.00000003</v>
      </c>
      <c r="AY156" s="158" t="s">
        <v>203</v>
      </c>
      <c r="AZ156" s="155"/>
      <c r="BA156" s="155"/>
      <c r="BB156" s="152"/>
      <c r="BC156" s="152" t="s">
        <v>703</v>
      </c>
      <c r="BD156" s="152"/>
      <c r="BE156" s="152"/>
      <c r="BF156" s="152"/>
      <c r="BG156" s="158"/>
      <c r="BH156" s="158"/>
      <c r="BI156" s="158"/>
      <c r="BJ156" s="271"/>
      <c r="BK156" s="32">
        <v>14</v>
      </c>
    </row>
    <row r="157" spans="1:63" s="187" customFormat="1" ht="12.95" customHeight="1" x14ac:dyDescent="0.25">
      <c r="A157" s="152" t="s">
        <v>162</v>
      </c>
      <c r="B157" s="152">
        <v>210029387</v>
      </c>
      <c r="C157" s="178" t="s">
        <v>748</v>
      </c>
      <c r="D157" s="152"/>
      <c r="E157" s="152"/>
      <c r="F157" s="155" t="s">
        <v>690</v>
      </c>
      <c r="G157" s="198" t="s">
        <v>691</v>
      </c>
      <c r="H157" s="198" t="s">
        <v>692</v>
      </c>
      <c r="I157" s="158" t="s">
        <v>120</v>
      </c>
      <c r="J157" s="152" t="s">
        <v>693</v>
      </c>
      <c r="K157" s="152" t="s">
        <v>196</v>
      </c>
      <c r="L157" s="155" t="s">
        <v>76</v>
      </c>
      <c r="M157" s="181" t="s">
        <v>197</v>
      </c>
      <c r="N157" s="155" t="s">
        <v>365</v>
      </c>
      <c r="O157" s="152" t="s">
        <v>694</v>
      </c>
      <c r="P157" s="152" t="s">
        <v>125</v>
      </c>
      <c r="Q157" s="193" t="s">
        <v>122</v>
      </c>
      <c r="R157" s="155" t="s">
        <v>635</v>
      </c>
      <c r="S157" s="152" t="s">
        <v>201</v>
      </c>
      <c r="T157" s="155"/>
      <c r="U157" s="152" t="s">
        <v>695</v>
      </c>
      <c r="V157" s="155" t="s">
        <v>696</v>
      </c>
      <c r="W157" s="156">
        <v>30</v>
      </c>
      <c r="X157" s="156">
        <v>60</v>
      </c>
      <c r="Y157" s="156">
        <v>10</v>
      </c>
      <c r="Z157" s="152" t="s">
        <v>697</v>
      </c>
      <c r="AA157" s="158" t="s">
        <v>138</v>
      </c>
      <c r="AB157" s="186"/>
      <c r="AC157" s="186"/>
      <c r="AD157" s="186"/>
      <c r="AE157" s="186"/>
      <c r="AF157" s="186">
        <v>33.520000000000003</v>
      </c>
      <c r="AG157" s="186">
        <v>2100000</v>
      </c>
      <c r="AH157" s="186">
        <f t="shared" si="119"/>
        <v>70392000</v>
      </c>
      <c r="AI157" s="186">
        <f t="shared" si="107"/>
        <v>78839040.000000015</v>
      </c>
      <c r="AJ157" s="186">
        <v>35.43</v>
      </c>
      <c r="AK157" s="186">
        <v>2100000</v>
      </c>
      <c r="AL157" s="186">
        <f t="shared" si="120"/>
        <v>74403000</v>
      </c>
      <c r="AM157" s="186">
        <f t="shared" si="114"/>
        <v>83331360.000000015</v>
      </c>
      <c r="AN157" s="186"/>
      <c r="AO157" s="186"/>
      <c r="AP157" s="186"/>
      <c r="AQ157" s="186"/>
      <c r="AR157" s="186"/>
      <c r="AS157" s="186"/>
      <c r="AT157" s="186"/>
      <c r="AU157" s="186"/>
      <c r="AV157" s="186">
        <f t="shared" si="122"/>
        <v>68.95</v>
      </c>
      <c r="AW157" s="185">
        <v>0</v>
      </c>
      <c r="AX157" s="185">
        <f t="shared" si="111"/>
        <v>0</v>
      </c>
      <c r="AY157" s="158" t="s">
        <v>203</v>
      </c>
      <c r="AZ157" s="155"/>
      <c r="BA157" s="155"/>
      <c r="BB157" s="152"/>
      <c r="BC157" s="152" t="s">
        <v>704</v>
      </c>
      <c r="BD157" s="152"/>
      <c r="BE157" s="152"/>
      <c r="BF157" s="152"/>
      <c r="BG157" s="158"/>
      <c r="BH157" s="158"/>
      <c r="BI157" s="158"/>
      <c r="BJ157" s="32"/>
      <c r="BK157" s="32"/>
    </row>
    <row r="158" spans="1:63" s="187" customFormat="1" ht="12.95" customHeight="1" x14ac:dyDescent="0.25">
      <c r="A158" s="152" t="s">
        <v>162</v>
      </c>
      <c r="B158" s="152">
        <v>210029387</v>
      </c>
      <c r="C158" s="178" t="s">
        <v>823</v>
      </c>
      <c r="D158" s="152"/>
      <c r="E158" s="152"/>
      <c r="F158" s="155" t="s">
        <v>690</v>
      </c>
      <c r="G158" s="198" t="s">
        <v>691</v>
      </c>
      <c r="H158" s="198" t="s">
        <v>692</v>
      </c>
      <c r="I158" s="158" t="s">
        <v>120</v>
      </c>
      <c r="J158" s="152" t="s">
        <v>693</v>
      </c>
      <c r="K158" s="152" t="s">
        <v>196</v>
      </c>
      <c r="L158" s="155" t="s">
        <v>76</v>
      </c>
      <c r="M158" s="181" t="s">
        <v>197</v>
      </c>
      <c r="N158" s="155" t="s">
        <v>365</v>
      </c>
      <c r="O158" s="245" t="s">
        <v>806</v>
      </c>
      <c r="P158" s="152" t="s">
        <v>125</v>
      </c>
      <c r="Q158" s="193" t="s">
        <v>122</v>
      </c>
      <c r="R158" s="155" t="s">
        <v>635</v>
      </c>
      <c r="S158" s="152" t="s">
        <v>201</v>
      </c>
      <c r="T158" s="155"/>
      <c r="U158" s="152" t="s">
        <v>695</v>
      </c>
      <c r="V158" s="155" t="s">
        <v>696</v>
      </c>
      <c r="W158" s="156">
        <v>30</v>
      </c>
      <c r="X158" s="156">
        <v>60</v>
      </c>
      <c r="Y158" s="156">
        <v>10</v>
      </c>
      <c r="Z158" s="152" t="s">
        <v>697</v>
      </c>
      <c r="AA158" s="158" t="s">
        <v>138</v>
      </c>
      <c r="AB158" s="186"/>
      <c r="AC158" s="186"/>
      <c r="AD158" s="186"/>
      <c r="AE158" s="186"/>
      <c r="AF158" s="186">
        <v>33.520000000000003</v>
      </c>
      <c r="AG158" s="186">
        <v>2100000</v>
      </c>
      <c r="AH158" s="186">
        <f t="shared" si="119"/>
        <v>70392000</v>
      </c>
      <c r="AI158" s="186">
        <f t="shared" si="107"/>
        <v>78839040.000000015</v>
      </c>
      <c r="AJ158" s="186">
        <v>35.43</v>
      </c>
      <c r="AK158" s="186">
        <v>2100000</v>
      </c>
      <c r="AL158" s="186">
        <f t="shared" si="120"/>
        <v>74403000</v>
      </c>
      <c r="AM158" s="186">
        <f t="shared" si="114"/>
        <v>83331360.000000015</v>
      </c>
      <c r="AN158" s="186"/>
      <c r="AO158" s="186"/>
      <c r="AP158" s="186"/>
      <c r="AQ158" s="186"/>
      <c r="AR158" s="186"/>
      <c r="AS158" s="186"/>
      <c r="AT158" s="186"/>
      <c r="AU158" s="186"/>
      <c r="AV158" s="186">
        <f t="shared" si="122"/>
        <v>68.95</v>
      </c>
      <c r="AW158" s="185">
        <f t="shared" si="121"/>
        <v>144795000</v>
      </c>
      <c r="AX158" s="185">
        <f t="shared" si="111"/>
        <v>162170400.00000003</v>
      </c>
      <c r="AY158" s="158" t="s">
        <v>203</v>
      </c>
      <c r="AZ158" s="155"/>
      <c r="BA158" s="155"/>
      <c r="BB158" s="152"/>
      <c r="BC158" s="152" t="s">
        <v>704</v>
      </c>
      <c r="BD158" s="152"/>
      <c r="BE158" s="152"/>
      <c r="BF158" s="152"/>
      <c r="BG158" s="158"/>
      <c r="BH158" s="158"/>
      <c r="BI158" s="158"/>
      <c r="BJ158" s="271"/>
      <c r="BK158" s="32">
        <v>14</v>
      </c>
    </row>
    <row r="159" spans="1:63" s="187" customFormat="1" ht="12.95" customHeight="1" x14ac:dyDescent="0.25">
      <c r="A159" s="152" t="s">
        <v>162</v>
      </c>
      <c r="B159" s="152">
        <v>210033758</v>
      </c>
      <c r="C159" s="178" t="s">
        <v>749</v>
      </c>
      <c r="D159" s="152"/>
      <c r="E159" s="152"/>
      <c r="F159" s="155" t="s">
        <v>690</v>
      </c>
      <c r="G159" s="198" t="s">
        <v>691</v>
      </c>
      <c r="H159" s="198" t="s">
        <v>692</v>
      </c>
      <c r="I159" s="158" t="s">
        <v>120</v>
      </c>
      <c r="J159" s="152" t="s">
        <v>693</v>
      </c>
      <c r="K159" s="152" t="s">
        <v>196</v>
      </c>
      <c r="L159" s="155" t="s">
        <v>76</v>
      </c>
      <c r="M159" s="181" t="s">
        <v>197</v>
      </c>
      <c r="N159" s="155" t="s">
        <v>365</v>
      </c>
      <c r="O159" s="152" t="s">
        <v>694</v>
      </c>
      <c r="P159" s="152" t="s">
        <v>125</v>
      </c>
      <c r="Q159" s="193" t="s">
        <v>122</v>
      </c>
      <c r="R159" s="155" t="s">
        <v>635</v>
      </c>
      <c r="S159" s="152" t="s">
        <v>201</v>
      </c>
      <c r="T159" s="155"/>
      <c r="U159" s="152" t="s">
        <v>695</v>
      </c>
      <c r="V159" s="155" t="s">
        <v>696</v>
      </c>
      <c r="W159" s="156">
        <v>30</v>
      </c>
      <c r="X159" s="156">
        <v>60</v>
      </c>
      <c r="Y159" s="156">
        <v>10</v>
      </c>
      <c r="Z159" s="152" t="s">
        <v>697</v>
      </c>
      <c r="AA159" s="158" t="s">
        <v>138</v>
      </c>
      <c r="AB159" s="186"/>
      <c r="AC159" s="186"/>
      <c r="AD159" s="186"/>
      <c r="AE159" s="186"/>
      <c r="AF159" s="186">
        <v>38.630000000000003</v>
      </c>
      <c r="AG159" s="186">
        <v>1764000</v>
      </c>
      <c r="AH159" s="186">
        <f t="shared" si="119"/>
        <v>68143320</v>
      </c>
      <c r="AI159" s="186">
        <f t="shared" si="107"/>
        <v>76320518.400000006</v>
      </c>
      <c r="AJ159" s="186">
        <v>38</v>
      </c>
      <c r="AK159" s="186">
        <v>1764000</v>
      </c>
      <c r="AL159" s="186">
        <f t="shared" si="120"/>
        <v>67032000</v>
      </c>
      <c r="AM159" s="186">
        <f t="shared" si="114"/>
        <v>75075840</v>
      </c>
      <c r="AN159" s="186"/>
      <c r="AO159" s="186"/>
      <c r="AP159" s="186"/>
      <c r="AQ159" s="186"/>
      <c r="AR159" s="186"/>
      <c r="AS159" s="186"/>
      <c r="AT159" s="186"/>
      <c r="AU159" s="186"/>
      <c r="AV159" s="186">
        <f t="shared" si="122"/>
        <v>76.63</v>
      </c>
      <c r="AW159" s="185">
        <v>0</v>
      </c>
      <c r="AX159" s="185">
        <f t="shared" si="111"/>
        <v>0</v>
      </c>
      <c r="AY159" s="158" t="s">
        <v>203</v>
      </c>
      <c r="AZ159" s="155"/>
      <c r="BA159" s="155"/>
      <c r="BB159" s="152"/>
      <c r="BC159" s="152" t="s">
        <v>705</v>
      </c>
      <c r="BD159" s="152"/>
      <c r="BE159" s="152"/>
      <c r="BF159" s="152"/>
      <c r="BG159" s="158"/>
      <c r="BH159" s="158"/>
      <c r="BI159" s="158"/>
      <c r="BJ159" s="32"/>
      <c r="BK159" s="32"/>
    </row>
    <row r="160" spans="1:63" s="187" customFormat="1" ht="12.95" customHeight="1" x14ac:dyDescent="0.25">
      <c r="A160" s="152" t="s">
        <v>162</v>
      </c>
      <c r="B160" s="152">
        <v>210033758</v>
      </c>
      <c r="C160" s="178" t="s">
        <v>824</v>
      </c>
      <c r="D160" s="152"/>
      <c r="E160" s="152"/>
      <c r="F160" s="155" t="s">
        <v>690</v>
      </c>
      <c r="G160" s="198" t="s">
        <v>691</v>
      </c>
      <c r="H160" s="198" t="s">
        <v>692</v>
      </c>
      <c r="I160" s="158" t="s">
        <v>120</v>
      </c>
      <c r="J160" s="152" t="s">
        <v>693</v>
      </c>
      <c r="K160" s="152" t="s">
        <v>196</v>
      </c>
      <c r="L160" s="155" t="s">
        <v>76</v>
      </c>
      <c r="M160" s="181" t="s">
        <v>197</v>
      </c>
      <c r="N160" s="155" t="s">
        <v>365</v>
      </c>
      <c r="O160" s="245" t="s">
        <v>806</v>
      </c>
      <c r="P160" s="152" t="s">
        <v>125</v>
      </c>
      <c r="Q160" s="193" t="s">
        <v>122</v>
      </c>
      <c r="R160" s="155" t="s">
        <v>635</v>
      </c>
      <c r="S160" s="152" t="s">
        <v>201</v>
      </c>
      <c r="T160" s="155"/>
      <c r="U160" s="152" t="s">
        <v>695</v>
      </c>
      <c r="V160" s="155" t="s">
        <v>696</v>
      </c>
      <c r="W160" s="156">
        <v>30</v>
      </c>
      <c r="X160" s="156">
        <v>60</v>
      </c>
      <c r="Y160" s="156">
        <v>10</v>
      </c>
      <c r="Z160" s="152" t="s">
        <v>697</v>
      </c>
      <c r="AA160" s="158" t="s">
        <v>138</v>
      </c>
      <c r="AB160" s="186"/>
      <c r="AC160" s="186"/>
      <c r="AD160" s="186"/>
      <c r="AE160" s="186"/>
      <c r="AF160" s="186">
        <v>38.630000000000003</v>
      </c>
      <c r="AG160" s="186">
        <v>1764000</v>
      </c>
      <c r="AH160" s="186">
        <f t="shared" si="119"/>
        <v>68143320</v>
      </c>
      <c r="AI160" s="186">
        <f t="shared" si="107"/>
        <v>76320518.400000006</v>
      </c>
      <c r="AJ160" s="186">
        <v>38</v>
      </c>
      <c r="AK160" s="186">
        <v>1764000</v>
      </c>
      <c r="AL160" s="186">
        <f t="shared" si="120"/>
        <v>67032000</v>
      </c>
      <c r="AM160" s="186">
        <f t="shared" si="114"/>
        <v>75075840</v>
      </c>
      <c r="AN160" s="186"/>
      <c r="AO160" s="186"/>
      <c r="AP160" s="186"/>
      <c r="AQ160" s="186"/>
      <c r="AR160" s="186"/>
      <c r="AS160" s="186"/>
      <c r="AT160" s="186"/>
      <c r="AU160" s="186"/>
      <c r="AV160" s="186">
        <f t="shared" si="122"/>
        <v>76.63</v>
      </c>
      <c r="AW160" s="185">
        <f t="shared" si="121"/>
        <v>135175320</v>
      </c>
      <c r="AX160" s="185">
        <f t="shared" si="111"/>
        <v>151396358.40000001</v>
      </c>
      <c r="AY160" s="158" t="s">
        <v>203</v>
      </c>
      <c r="AZ160" s="155"/>
      <c r="BA160" s="155"/>
      <c r="BB160" s="152"/>
      <c r="BC160" s="152" t="s">
        <v>705</v>
      </c>
      <c r="BD160" s="152"/>
      <c r="BE160" s="152"/>
      <c r="BF160" s="152"/>
      <c r="BG160" s="158"/>
      <c r="BH160" s="158"/>
      <c r="BI160" s="158"/>
      <c r="BJ160" s="271"/>
      <c r="BK160" s="32">
        <v>14</v>
      </c>
    </row>
    <row r="161" spans="1:63" s="187" customFormat="1" ht="12.95" customHeight="1" x14ac:dyDescent="0.25">
      <c r="A161" s="152" t="s">
        <v>162</v>
      </c>
      <c r="B161" s="152">
        <v>210033952</v>
      </c>
      <c r="C161" s="178" t="s">
        <v>750</v>
      </c>
      <c r="D161" s="152"/>
      <c r="E161" s="152"/>
      <c r="F161" s="155" t="s">
        <v>690</v>
      </c>
      <c r="G161" s="198" t="s">
        <v>691</v>
      </c>
      <c r="H161" s="198" t="s">
        <v>692</v>
      </c>
      <c r="I161" s="158" t="s">
        <v>120</v>
      </c>
      <c r="J161" s="152" t="s">
        <v>693</v>
      </c>
      <c r="K161" s="152" t="s">
        <v>196</v>
      </c>
      <c r="L161" s="155" t="s">
        <v>76</v>
      </c>
      <c r="M161" s="181" t="s">
        <v>197</v>
      </c>
      <c r="N161" s="155" t="s">
        <v>365</v>
      </c>
      <c r="O161" s="152" t="s">
        <v>694</v>
      </c>
      <c r="P161" s="152" t="s">
        <v>125</v>
      </c>
      <c r="Q161" s="193" t="s">
        <v>122</v>
      </c>
      <c r="R161" s="155" t="s">
        <v>635</v>
      </c>
      <c r="S161" s="152" t="s">
        <v>201</v>
      </c>
      <c r="T161" s="155"/>
      <c r="U161" s="152" t="s">
        <v>695</v>
      </c>
      <c r="V161" s="155" t="s">
        <v>696</v>
      </c>
      <c r="W161" s="156">
        <v>30</v>
      </c>
      <c r="X161" s="156">
        <v>60</v>
      </c>
      <c r="Y161" s="156">
        <v>10</v>
      </c>
      <c r="Z161" s="152" t="s">
        <v>697</v>
      </c>
      <c r="AA161" s="158" t="s">
        <v>138</v>
      </c>
      <c r="AB161" s="186"/>
      <c r="AC161" s="186"/>
      <c r="AD161" s="186"/>
      <c r="AE161" s="186"/>
      <c r="AF161" s="186">
        <v>25.72</v>
      </c>
      <c r="AG161" s="186">
        <v>2079000</v>
      </c>
      <c r="AH161" s="186">
        <f t="shared" si="119"/>
        <v>53471880</v>
      </c>
      <c r="AI161" s="186">
        <f t="shared" si="107"/>
        <v>59888505.600000009</v>
      </c>
      <c r="AJ161" s="186">
        <v>25</v>
      </c>
      <c r="AK161" s="186">
        <v>2079000</v>
      </c>
      <c r="AL161" s="186">
        <f t="shared" si="120"/>
        <v>51975000</v>
      </c>
      <c r="AM161" s="186">
        <f t="shared" si="114"/>
        <v>58212000.000000007</v>
      </c>
      <c r="AN161" s="186"/>
      <c r="AO161" s="186"/>
      <c r="AP161" s="186"/>
      <c r="AQ161" s="186"/>
      <c r="AR161" s="186"/>
      <c r="AS161" s="186"/>
      <c r="AT161" s="186"/>
      <c r="AU161" s="186"/>
      <c r="AV161" s="186">
        <f t="shared" si="122"/>
        <v>50.72</v>
      </c>
      <c r="AW161" s="185">
        <v>0</v>
      </c>
      <c r="AX161" s="185">
        <f t="shared" si="111"/>
        <v>0</v>
      </c>
      <c r="AY161" s="158" t="s">
        <v>203</v>
      </c>
      <c r="AZ161" s="155"/>
      <c r="BA161" s="155"/>
      <c r="BB161" s="152"/>
      <c r="BC161" s="152" t="s">
        <v>706</v>
      </c>
      <c r="BD161" s="152"/>
      <c r="BE161" s="152"/>
      <c r="BF161" s="152"/>
      <c r="BG161" s="158"/>
      <c r="BH161" s="158"/>
      <c r="BI161" s="158"/>
      <c r="BJ161" s="32"/>
      <c r="BK161" s="32"/>
    </row>
    <row r="162" spans="1:63" s="187" customFormat="1" ht="12.95" customHeight="1" x14ac:dyDescent="0.25">
      <c r="A162" s="152" t="s">
        <v>162</v>
      </c>
      <c r="B162" s="152">
        <v>210033952</v>
      </c>
      <c r="C162" s="178" t="s">
        <v>825</v>
      </c>
      <c r="D162" s="152"/>
      <c r="E162" s="152"/>
      <c r="F162" s="155" t="s">
        <v>690</v>
      </c>
      <c r="G162" s="198" t="s">
        <v>691</v>
      </c>
      <c r="H162" s="198" t="s">
        <v>692</v>
      </c>
      <c r="I162" s="158" t="s">
        <v>120</v>
      </c>
      <c r="J162" s="152" t="s">
        <v>693</v>
      </c>
      <c r="K162" s="152" t="s">
        <v>196</v>
      </c>
      <c r="L162" s="155" t="s">
        <v>76</v>
      </c>
      <c r="M162" s="181" t="s">
        <v>197</v>
      </c>
      <c r="N162" s="155" t="s">
        <v>365</v>
      </c>
      <c r="O162" s="245" t="s">
        <v>806</v>
      </c>
      <c r="P162" s="152" t="s">
        <v>125</v>
      </c>
      <c r="Q162" s="193" t="s">
        <v>122</v>
      </c>
      <c r="R162" s="155" t="s">
        <v>635</v>
      </c>
      <c r="S162" s="152" t="s">
        <v>201</v>
      </c>
      <c r="T162" s="155"/>
      <c r="U162" s="152" t="s">
        <v>695</v>
      </c>
      <c r="V162" s="155" t="s">
        <v>696</v>
      </c>
      <c r="W162" s="156">
        <v>30</v>
      </c>
      <c r="X162" s="156">
        <v>60</v>
      </c>
      <c r="Y162" s="156">
        <v>10</v>
      </c>
      <c r="Z162" s="152" t="s">
        <v>697</v>
      </c>
      <c r="AA162" s="158" t="s">
        <v>138</v>
      </c>
      <c r="AB162" s="186"/>
      <c r="AC162" s="186"/>
      <c r="AD162" s="186"/>
      <c r="AE162" s="186"/>
      <c r="AF162" s="186">
        <v>25.72</v>
      </c>
      <c r="AG162" s="186">
        <v>2079000</v>
      </c>
      <c r="AH162" s="186">
        <f t="shared" si="119"/>
        <v>53471880</v>
      </c>
      <c r="AI162" s="186">
        <f t="shared" si="107"/>
        <v>59888505.600000009</v>
      </c>
      <c r="AJ162" s="186">
        <v>25</v>
      </c>
      <c r="AK162" s="186">
        <v>2079000</v>
      </c>
      <c r="AL162" s="186">
        <f t="shared" si="120"/>
        <v>51975000</v>
      </c>
      <c r="AM162" s="186">
        <f t="shared" si="114"/>
        <v>58212000.000000007</v>
      </c>
      <c r="AN162" s="186"/>
      <c r="AO162" s="186"/>
      <c r="AP162" s="186"/>
      <c r="AQ162" s="186"/>
      <c r="AR162" s="186"/>
      <c r="AS162" s="186"/>
      <c r="AT162" s="186"/>
      <c r="AU162" s="186"/>
      <c r="AV162" s="186">
        <f t="shared" si="122"/>
        <v>50.72</v>
      </c>
      <c r="AW162" s="185">
        <f t="shared" si="121"/>
        <v>105446880</v>
      </c>
      <c r="AX162" s="185">
        <f t="shared" si="111"/>
        <v>118100505.60000001</v>
      </c>
      <c r="AY162" s="158" t="s">
        <v>203</v>
      </c>
      <c r="AZ162" s="155"/>
      <c r="BA162" s="155"/>
      <c r="BB162" s="152"/>
      <c r="BC162" s="152" t="s">
        <v>706</v>
      </c>
      <c r="BD162" s="152"/>
      <c r="BE162" s="152"/>
      <c r="BF162" s="152"/>
      <c r="BG162" s="158"/>
      <c r="BH162" s="158"/>
      <c r="BI162" s="158"/>
      <c r="BJ162" s="271"/>
      <c r="BK162" s="32">
        <v>14</v>
      </c>
    </row>
    <row r="163" spans="1:63" ht="12.95" customHeight="1" x14ac:dyDescent="0.25">
      <c r="A163" s="135"/>
      <c r="B163" s="135"/>
      <c r="C163" s="137"/>
      <c r="D163" s="135"/>
      <c r="E163" s="44" t="s">
        <v>110</v>
      </c>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8"/>
      <c r="AE163" s="138"/>
      <c r="AF163" s="138"/>
      <c r="AG163" s="138"/>
      <c r="AH163" s="138"/>
      <c r="AI163" s="138"/>
      <c r="AJ163" s="138"/>
      <c r="AK163" s="138"/>
      <c r="AL163" s="138"/>
      <c r="AM163" s="138"/>
      <c r="AN163" s="138"/>
      <c r="AO163" s="138"/>
      <c r="AP163" s="138"/>
      <c r="AQ163" s="138"/>
      <c r="AR163" s="138"/>
      <c r="AS163" s="138"/>
      <c r="AT163" s="138"/>
      <c r="AU163" s="138"/>
      <c r="AV163" s="125"/>
      <c r="AW163" s="125">
        <f>SUM(AW26:AW162)</f>
        <v>2026232097.1873</v>
      </c>
      <c r="AX163" s="125">
        <f>SUM(AX26:AX162)</f>
        <v>2269379948.8497763</v>
      </c>
      <c r="AY163" s="135"/>
      <c r="AZ163" s="135"/>
      <c r="BA163" s="135"/>
      <c r="BB163" s="135"/>
      <c r="BC163" s="135"/>
      <c r="BD163" s="135"/>
      <c r="BE163" s="135"/>
      <c r="BF163" s="135"/>
      <c r="BG163" s="135"/>
      <c r="BH163" s="135"/>
      <c r="BI163" s="135"/>
      <c r="BJ163" s="141"/>
      <c r="BK163" s="141"/>
    </row>
    <row r="164" spans="1:63" ht="12.95" customHeight="1" x14ac:dyDescent="0.25">
      <c r="A164" s="135"/>
      <c r="B164" s="135"/>
      <c r="C164" s="135"/>
      <c r="D164" s="135"/>
      <c r="E164" s="44" t="s">
        <v>111</v>
      </c>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8"/>
      <c r="AE164" s="138"/>
      <c r="AF164" s="138"/>
      <c r="AG164" s="138"/>
      <c r="AH164" s="138"/>
      <c r="AI164" s="138"/>
      <c r="AJ164" s="138"/>
      <c r="AK164" s="138"/>
      <c r="AL164" s="138"/>
      <c r="AM164" s="138"/>
      <c r="AN164" s="138"/>
      <c r="AO164" s="138"/>
      <c r="AP164" s="138"/>
      <c r="AQ164" s="138"/>
      <c r="AR164" s="138"/>
      <c r="AS164" s="138"/>
      <c r="AT164" s="138"/>
      <c r="AU164" s="138"/>
      <c r="AV164" s="125"/>
      <c r="AW164" s="125"/>
      <c r="AX164" s="125"/>
      <c r="AY164" s="135"/>
      <c r="AZ164" s="135"/>
      <c r="BA164" s="135"/>
      <c r="BB164" s="135"/>
      <c r="BC164" s="135"/>
      <c r="BD164" s="135"/>
      <c r="BE164" s="135"/>
      <c r="BF164" s="135"/>
      <c r="BG164" s="135"/>
      <c r="BH164" s="135"/>
      <c r="BI164" s="135"/>
      <c r="BJ164" s="141"/>
      <c r="BK164" s="141"/>
    </row>
    <row r="165" spans="1:63" s="165" customFormat="1" ht="12.95" customHeight="1" x14ac:dyDescent="0.25">
      <c r="A165" s="15" t="s">
        <v>217</v>
      </c>
      <c r="B165" s="15" t="s">
        <v>218</v>
      </c>
      <c r="C165" s="174" t="s">
        <v>219</v>
      </c>
      <c r="D165" s="4"/>
      <c r="E165" s="4" t="s">
        <v>220</v>
      </c>
      <c r="F165" s="22" t="s">
        <v>221</v>
      </c>
      <c r="G165" s="22" t="s">
        <v>222</v>
      </c>
      <c r="H165" s="22" t="s">
        <v>223</v>
      </c>
      <c r="I165" s="23" t="s">
        <v>120</v>
      </c>
      <c r="J165" s="23"/>
      <c r="K165" s="23"/>
      <c r="L165" s="22">
        <v>40</v>
      </c>
      <c r="M165" s="5" t="s">
        <v>122</v>
      </c>
      <c r="N165" s="5" t="s">
        <v>224</v>
      </c>
      <c r="O165" s="5" t="s">
        <v>199</v>
      </c>
      <c r="P165" s="23" t="s">
        <v>125</v>
      </c>
      <c r="Q165" s="24">
        <v>230000000</v>
      </c>
      <c r="R165" s="25" t="s">
        <v>225</v>
      </c>
      <c r="S165" s="25"/>
      <c r="T165" s="23"/>
      <c r="U165" s="5" t="s">
        <v>126</v>
      </c>
      <c r="V165" s="23" t="s">
        <v>226</v>
      </c>
      <c r="W165" s="23">
        <v>30</v>
      </c>
      <c r="X165" s="23" t="s">
        <v>106</v>
      </c>
      <c r="Y165" s="23">
        <v>10</v>
      </c>
      <c r="Z165" s="39"/>
      <c r="AA165" s="5" t="s">
        <v>138</v>
      </c>
      <c r="AB165" s="26"/>
      <c r="AC165" s="26"/>
      <c r="AD165" s="26">
        <v>582500000</v>
      </c>
      <c r="AE165" s="26">
        <v>652400000.00000012</v>
      </c>
      <c r="AF165" s="26"/>
      <c r="AG165" s="26"/>
      <c r="AH165" s="26">
        <v>364124686</v>
      </c>
      <c r="AI165" s="26">
        <v>407819648.32000005</v>
      </c>
      <c r="AJ165" s="19">
        <v>0</v>
      </c>
      <c r="AK165" s="19">
        <v>0</v>
      </c>
      <c r="AL165" s="19">
        <v>0</v>
      </c>
      <c r="AM165" s="19">
        <v>0</v>
      </c>
      <c r="AN165" s="19">
        <v>0</v>
      </c>
      <c r="AO165" s="19">
        <v>0</v>
      </c>
      <c r="AP165" s="19">
        <v>0</v>
      </c>
      <c r="AQ165" s="19">
        <v>0</v>
      </c>
      <c r="AR165" s="19">
        <v>0</v>
      </c>
      <c r="AS165" s="19">
        <v>0</v>
      </c>
      <c r="AT165" s="19">
        <v>0</v>
      </c>
      <c r="AU165" s="19">
        <v>0</v>
      </c>
      <c r="AV165" s="41"/>
      <c r="AW165" s="41">
        <v>0</v>
      </c>
      <c r="AX165" s="41">
        <f>AW165*1.12</f>
        <v>0</v>
      </c>
      <c r="AY165" s="1" t="s">
        <v>129</v>
      </c>
      <c r="AZ165" s="1" t="s">
        <v>227</v>
      </c>
      <c r="BA165" s="1" t="s">
        <v>228</v>
      </c>
      <c r="BB165" s="5"/>
      <c r="BC165" s="5"/>
      <c r="BD165" s="5"/>
      <c r="BE165" s="5"/>
      <c r="BF165" s="5"/>
      <c r="BG165" s="5"/>
      <c r="BH165" s="5"/>
      <c r="BI165" s="5"/>
      <c r="BJ165" s="167"/>
      <c r="BK165" s="27"/>
    </row>
    <row r="166" spans="1:63" s="165" customFormat="1" ht="12.95" customHeight="1" x14ac:dyDescent="0.25">
      <c r="A166" s="15" t="s">
        <v>217</v>
      </c>
      <c r="B166" s="15" t="s">
        <v>218</v>
      </c>
      <c r="C166" s="174" t="s">
        <v>372</v>
      </c>
      <c r="D166" s="4"/>
      <c r="E166" s="4" t="s">
        <v>220</v>
      </c>
      <c r="F166" s="22" t="s">
        <v>221</v>
      </c>
      <c r="G166" s="22" t="s">
        <v>222</v>
      </c>
      <c r="H166" s="22" t="s">
        <v>223</v>
      </c>
      <c r="I166" s="23" t="s">
        <v>120</v>
      </c>
      <c r="J166" s="23"/>
      <c r="K166" s="23"/>
      <c r="L166" s="22">
        <v>40</v>
      </c>
      <c r="M166" s="5" t="s">
        <v>122</v>
      </c>
      <c r="N166" s="5" t="s">
        <v>224</v>
      </c>
      <c r="O166" s="1" t="s">
        <v>126</v>
      </c>
      <c r="P166" s="23" t="s">
        <v>125</v>
      </c>
      <c r="Q166" s="24">
        <v>230000000</v>
      </c>
      <c r="R166" s="25" t="s">
        <v>225</v>
      </c>
      <c r="S166" s="25"/>
      <c r="T166" s="23" t="s">
        <v>226</v>
      </c>
      <c r="U166" s="5"/>
      <c r="V166" s="15"/>
      <c r="W166" s="23">
        <v>30</v>
      </c>
      <c r="X166" s="23" t="s">
        <v>106</v>
      </c>
      <c r="Y166" s="23">
        <v>10</v>
      </c>
      <c r="Z166" s="39"/>
      <c r="AA166" s="5" t="s">
        <v>138</v>
      </c>
      <c r="AB166" s="26"/>
      <c r="AC166" s="26"/>
      <c r="AD166" s="26">
        <v>582500000</v>
      </c>
      <c r="AE166" s="40">
        <f t="shared" ref="AE166:AE170" si="123">AD166*1.12</f>
        <v>652400000.00000012</v>
      </c>
      <c r="AF166" s="26"/>
      <c r="AG166" s="26"/>
      <c r="AH166" s="26">
        <v>364124686</v>
      </c>
      <c r="AI166" s="40">
        <f t="shared" ref="AI166:AI170" si="124">AH166*1.12</f>
        <v>407819648.32000005</v>
      </c>
      <c r="AJ166" s="41">
        <v>0</v>
      </c>
      <c r="AK166" s="41">
        <v>0</v>
      </c>
      <c r="AL166" s="41">
        <v>0</v>
      </c>
      <c r="AM166" s="42">
        <f t="shared" ref="AM166" si="125">AL166*1.12</f>
        <v>0</v>
      </c>
      <c r="AN166" s="41">
        <v>0</v>
      </c>
      <c r="AO166" s="41">
        <v>0</v>
      </c>
      <c r="AP166" s="41">
        <v>0</v>
      </c>
      <c r="AQ166" s="42">
        <f t="shared" ref="AQ166" si="126">AP166*1.12</f>
        <v>0</v>
      </c>
      <c r="AR166" s="41">
        <v>0</v>
      </c>
      <c r="AS166" s="41">
        <v>0</v>
      </c>
      <c r="AT166" s="41">
        <v>0</v>
      </c>
      <c r="AU166" s="42">
        <f t="shared" ref="AU166" si="127">AT166*1.12</f>
        <v>0</v>
      </c>
      <c r="AV166" s="43"/>
      <c r="AW166" s="41">
        <v>0</v>
      </c>
      <c r="AX166" s="41">
        <f>AW166*1.12</f>
        <v>0</v>
      </c>
      <c r="AY166" s="1" t="s">
        <v>129</v>
      </c>
      <c r="AZ166" s="1" t="s">
        <v>227</v>
      </c>
      <c r="BA166" s="1" t="s">
        <v>228</v>
      </c>
      <c r="BB166" s="5"/>
      <c r="BC166" s="5"/>
      <c r="BD166" s="5"/>
      <c r="BE166" s="5"/>
      <c r="BF166" s="5"/>
      <c r="BG166" s="5"/>
      <c r="BH166" s="5"/>
      <c r="BI166" s="5"/>
      <c r="BJ166" s="167"/>
      <c r="BK166" s="27" t="s">
        <v>373</v>
      </c>
    </row>
    <row r="167" spans="1:63" s="165" customFormat="1" ht="12.95" customHeight="1" x14ac:dyDescent="0.25">
      <c r="A167" s="15" t="s">
        <v>217</v>
      </c>
      <c r="B167" s="15" t="s">
        <v>218</v>
      </c>
      <c r="C167" s="175" t="s">
        <v>517</v>
      </c>
      <c r="D167" s="4"/>
      <c r="E167" s="4" t="s">
        <v>220</v>
      </c>
      <c r="F167" s="22" t="s">
        <v>221</v>
      </c>
      <c r="G167" s="22" t="s">
        <v>222</v>
      </c>
      <c r="H167" s="22" t="s">
        <v>223</v>
      </c>
      <c r="I167" s="23" t="s">
        <v>120</v>
      </c>
      <c r="J167" s="23"/>
      <c r="K167" s="23"/>
      <c r="L167" s="22">
        <v>40</v>
      </c>
      <c r="M167" s="5" t="s">
        <v>122</v>
      </c>
      <c r="N167" s="5" t="s">
        <v>224</v>
      </c>
      <c r="O167" s="1" t="s">
        <v>166</v>
      </c>
      <c r="P167" s="23" t="s">
        <v>125</v>
      </c>
      <c r="Q167" s="24">
        <v>230000000</v>
      </c>
      <c r="R167" s="25" t="s">
        <v>225</v>
      </c>
      <c r="S167" s="25"/>
      <c r="T167" s="23" t="s">
        <v>226</v>
      </c>
      <c r="U167" s="5"/>
      <c r="V167" s="15"/>
      <c r="W167" s="23">
        <v>30</v>
      </c>
      <c r="X167" s="23" t="s">
        <v>106</v>
      </c>
      <c r="Y167" s="23">
        <v>10</v>
      </c>
      <c r="Z167" s="39"/>
      <c r="AA167" s="5" t="s">
        <v>138</v>
      </c>
      <c r="AB167" s="26"/>
      <c r="AC167" s="26"/>
      <c r="AD167" s="26">
        <v>582500000</v>
      </c>
      <c r="AE167" s="18">
        <f t="shared" si="123"/>
        <v>652400000.00000012</v>
      </c>
      <c r="AF167" s="26"/>
      <c r="AG167" s="26"/>
      <c r="AH167" s="26">
        <v>364124686</v>
      </c>
      <c r="AI167" s="18">
        <f t="shared" si="124"/>
        <v>407819648.32000005</v>
      </c>
      <c r="AJ167" s="41">
        <v>0</v>
      </c>
      <c r="AK167" s="41">
        <v>0</v>
      </c>
      <c r="AL167" s="41">
        <v>0</v>
      </c>
      <c r="AM167" s="18">
        <f>AL167*1.12</f>
        <v>0</v>
      </c>
      <c r="AN167" s="41">
        <v>0</v>
      </c>
      <c r="AO167" s="41">
        <v>0</v>
      </c>
      <c r="AP167" s="41">
        <v>0</v>
      </c>
      <c r="AQ167" s="18">
        <f>AP167*1.12</f>
        <v>0</v>
      </c>
      <c r="AR167" s="41">
        <v>0</v>
      </c>
      <c r="AS167" s="41">
        <v>0</v>
      </c>
      <c r="AT167" s="41">
        <v>0</v>
      </c>
      <c r="AU167" s="18">
        <f>AT167*1.12</f>
        <v>0</v>
      </c>
      <c r="AV167" s="41"/>
      <c r="AW167" s="41">
        <v>0</v>
      </c>
      <c r="AX167" s="41">
        <f>AW167*1.12</f>
        <v>0</v>
      </c>
      <c r="AY167" s="1" t="s">
        <v>129</v>
      </c>
      <c r="AZ167" s="1" t="s">
        <v>227</v>
      </c>
      <c r="BA167" s="1" t="s">
        <v>228</v>
      </c>
      <c r="BB167" s="5"/>
      <c r="BC167" s="5"/>
      <c r="BD167" s="5"/>
      <c r="BE167" s="5"/>
      <c r="BF167" s="5"/>
      <c r="BG167" s="5"/>
      <c r="BH167" s="5"/>
      <c r="BI167" s="5"/>
      <c r="BJ167" s="167"/>
      <c r="BK167" s="27">
        <v>14</v>
      </c>
    </row>
    <row r="168" spans="1:63" s="187" customFormat="1" ht="12.95" customHeight="1" x14ac:dyDescent="0.25">
      <c r="A168" s="4" t="s">
        <v>217</v>
      </c>
      <c r="B168" s="4" t="s">
        <v>218</v>
      </c>
      <c r="C168" s="4" t="s">
        <v>707</v>
      </c>
      <c r="D168" s="4"/>
      <c r="E168" s="4" t="s">
        <v>220</v>
      </c>
      <c r="F168" s="199" t="s">
        <v>221</v>
      </c>
      <c r="G168" s="199" t="s">
        <v>222</v>
      </c>
      <c r="H168" s="199" t="s">
        <v>223</v>
      </c>
      <c r="I168" s="23" t="s">
        <v>120</v>
      </c>
      <c r="J168" s="23"/>
      <c r="K168" s="23"/>
      <c r="L168" s="199">
        <v>40</v>
      </c>
      <c r="M168" s="5" t="s">
        <v>122</v>
      </c>
      <c r="N168" s="5" t="s">
        <v>224</v>
      </c>
      <c r="O168" s="1" t="s">
        <v>144</v>
      </c>
      <c r="P168" s="23" t="s">
        <v>125</v>
      </c>
      <c r="Q168" s="24">
        <v>230000000</v>
      </c>
      <c r="R168" s="25" t="s">
        <v>225</v>
      </c>
      <c r="S168" s="25"/>
      <c r="T168" s="23" t="s">
        <v>226</v>
      </c>
      <c r="U168" s="5"/>
      <c r="V168" s="4"/>
      <c r="W168" s="23">
        <v>30</v>
      </c>
      <c r="X168" s="23" t="s">
        <v>106</v>
      </c>
      <c r="Y168" s="23">
        <v>10</v>
      </c>
      <c r="Z168" s="39"/>
      <c r="AA168" s="5" t="s">
        <v>138</v>
      </c>
      <c r="AB168" s="71"/>
      <c r="AC168" s="71"/>
      <c r="AD168" s="71">
        <v>582500000</v>
      </c>
      <c r="AE168" s="71">
        <f t="shared" si="123"/>
        <v>652400000.00000012</v>
      </c>
      <c r="AF168" s="71"/>
      <c r="AG168" s="71"/>
      <c r="AH168" s="71">
        <v>364124686</v>
      </c>
      <c r="AI168" s="71">
        <f t="shared" si="124"/>
        <v>407819648.32000005</v>
      </c>
      <c r="AJ168" s="71"/>
      <c r="AK168" s="71"/>
      <c r="AL168" s="71"/>
      <c r="AM168" s="71"/>
      <c r="AN168" s="71"/>
      <c r="AO168" s="71"/>
      <c r="AP168" s="71"/>
      <c r="AQ168" s="71"/>
      <c r="AR168" s="71"/>
      <c r="AS168" s="71"/>
      <c r="AT168" s="71"/>
      <c r="AU168" s="71"/>
      <c r="AV168" s="71"/>
      <c r="AW168" s="42">
        <v>0</v>
      </c>
      <c r="AX168" s="42">
        <f t="shared" ref="AX168:AX191" si="128">AW168*1.12</f>
        <v>0</v>
      </c>
      <c r="AY168" s="1" t="s">
        <v>129</v>
      </c>
      <c r="AZ168" s="1" t="s">
        <v>227</v>
      </c>
      <c r="BA168" s="1" t="s">
        <v>228</v>
      </c>
      <c r="BB168" s="5"/>
      <c r="BC168" s="5"/>
      <c r="BD168" s="5"/>
      <c r="BE168" s="5"/>
      <c r="BF168" s="5"/>
      <c r="BG168" s="5"/>
      <c r="BH168" s="5"/>
      <c r="BI168" s="5"/>
      <c r="BJ168" s="167"/>
      <c r="BK168" s="32">
        <v>14</v>
      </c>
    </row>
    <row r="169" spans="1:63" s="187" customFormat="1" ht="12.95" customHeight="1" x14ac:dyDescent="0.25">
      <c r="A169" s="158" t="s">
        <v>217</v>
      </c>
      <c r="B169" s="158" t="s">
        <v>218</v>
      </c>
      <c r="C169" s="158" t="s">
        <v>761</v>
      </c>
      <c r="D169" s="158"/>
      <c r="E169" s="158" t="s">
        <v>220</v>
      </c>
      <c r="F169" s="179" t="s">
        <v>221</v>
      </c>
      <c r="G169" s="179" t="s">
        <v>222</v>
      </c>
      <c r="H169" s="179" t="s">
        <v>223</v>
      </c>
      <c r="I169" s="180" t="s">
        <v>120</v>
      </c>
      <c r="J169" s="180"/>
      <c r="K169" s="180"/>
      <c r="L169" s="179">
        <v>40</v>
      </c>
      <c r="M169" s="181" t="s">
        <v>122</v>
      </c>
      <c r="N169" s="181" t="s">
        <v>224</v>
      </c>
      <c r="O169" s="152" t="s">
        <v>398</v>
      </c>
      <c r="P169" s="180" t="s">
        <v>125</v>
      </c>
      <c r="Q169" s="182">
        <v>230000000</v>
      </c>
      <c r="R169" s="183" t="s">
        <v>225</v>
      </c>
      <c r="S169" s="183"/>
      <c r="T169" s="152" t="s">
        <v>146</v>
      </c>
      <c r="U169" s="181"/>
      <c r="V169" s="158"/>
      <c r="W169" s="180">
        <v>30</v>
      </c>
      <c r="X169" s="180" t="s">
        <v>106</v>
      </c>
      <c r="Y169" s="180">
        <v>10</v>
      </c>
      <c r="Z169" s="184"/>
      <c r="AA169" s="181" t="s">
        <v>138</v>
      </c>
      <c r="AB169" s="186"/>
      <c r="AC169" s="186"/>
      <c r="AD169" s="186">
        <v>582500000</v>
      </c>
      <c r="AE169" s="186">
        <f t="shared" si="123"/>
        <v>652400000.00000012</v>
      </c>
      <c r="AF169" s="186"/>
      <c r="AG169" s="186"/>
      <c r="AH169" s="186">
        <v>364124686</v>
      </c>
      <c r="AI169" s="186">
        <f t="shared" si="124"/>
        <v>407819648.32000005</v>
      </c>
      <c r="AJ169" s="186"/>
      <c r="AK169" s="186"/>
      <c r="AL169" s="186"/>
      <c r="AM169" s="186"/>
      <c r="AN169" s="186"/>
      <c r="AO169" s="186"/>
      <c r="AP169" s="186"/>
      <c r="AQ169" s="186"/>
      <c r="AR169" s="186"/>
      <c r="AS169" s="186"/>
      <c r="AT169" s="186"/>
      <c r="AU169" s="186"/>
      <c r="AV169" s="186"/>
      <c r="AW169" s="42">
        <v>0</v>
      </c>
      <c r="AX169" s="42">
        <f t="shared" si="128"/>
        <v>0</v>
      </c>
      <c r="AY169" s="152" t="s">
        <v>129</v>
      </c>
      <c r="AZ169" s="152" t="s">
        <v>227</v>
      </c>
      <c r="BA169" s="152" t="s">
        <v>228</v>
      </c>
      <c r="BB169" s="181"/>
      <c r="BC169" s="181"/>
      <c r="BD169" s="181"/>
      <c r="BE169" s="181"/>
      <c r="BF169" s="181"/>
      <c r="BG169" s="181"/>
      <c r="BH169" s="181"/>
      <c r="BI169" s="181"/>
      <c r="BJ169" s="167"/>
      <c r="BK169" s="32">
        <v>14.19</v>
      </c>
    </row>
    <row r="170" spans="1:63" s="162" customFormat="1" ht="12.95" customHeight="1" x14ac:dyDescent="0.25">
      <c r="A170" s="213" t="s">
        <v>217</v>
      </c>
      <c r="B170" s="213" t="s">
        <v>218</v>
      </c>
      <c r="C170" s="213" t="s">
        <v>811</v>
      </c>
      <c r="D170" s="213"/>
      <c r="E170" s="213" t="s">
        <v>220</v>
      </c>
      <c r="F170" s="219" t="s">
        <v>221</v>
      </c>
      <c r="G170" s="219" t="s">
        <v>222</v>
      </c>
      <c r="H170" s="219" t="s">
        <v>223</v>
      </c>
      <c r="I170" s="220" t="s">
        <v>120</v>
      </c>
      <c r="J170" s="220"/>
      <c r="K170" s="220"/>
      <c r="L170" s="219">
        <v>40</v>
      </c>
      <c r="M170" s="221" t="s">
        <v>122</v>
      </c>
      <c r="N170" s="221" t="s">
        <v>224</v>
      </c>
      <c r="O170" s="222" t="s">
        <v>694</v>
      </c>
      <c r="P170" s="220" t="s">
        <v>125</v>
      </c>
      <c r="Q170" s="223">
        <v>230000000</v>
      </c>
      <c r="R170" s="224" t="s">
        <v>225</v>
      </c>
      <c r="S170" s="224"/>
      <c r="T170" s="222" t="s">
        <v>146</v>
      </c>
      <c r="U170" s="221"/>
      <c r="V170" s="213"/>
      <c r="W170" s="220">
        <v>30</v>
      </c>
      <c r="X170" s="220" t="s">
        <v>106</v>
      </c>
      <c r="Y170" s="220">
        <v>10</v>
      </c>
      <c r="Z170" s="225"/>
      <c r="AA170" s="221" t="s">
        <v>138</v>
      </c>
      <c r="AB170" s="226"/>
      <c r="AC170" s="226"/>
      <c r="AD170" s="226">
        <v>582500000</v>
      </c>
      <c r="AE170" s="226">
        <f t="shared" si="123"/>
        <v>652400000.00000012</v>
      </c>
      <c r="AF170" s="226"/>
      <c r="AG170" s="226"/>
      <c r="AH170" s="226">
        <v>364124686</v>
      </c>
      <c r="AI170" s="226">
        <f t="shared" si="124"/>
        <v>407819648.32000005</v>
      </c>
      <c r="AJ170" s="226"/>
      <c r="AK170" s="226"/>
      <c r="AL170" s="226"/>
      <c r="AM170" s="226"/>
      <c r="AN170" s="226"/>
      <c r="AO170" s="226"/>
      <c r="AP170" s="226"/>
      <c r="AQ170" s="226"/>
      <c r="AR170" s="226"/>
      <c r="AS170" s="226"/>
      <c r="AT170" s="226"/>
      <c r="AU170" s="226"/>
      <c r="AV170" s="226"/>
      <c r="AW170" s="227">
        <f t="shared" ref="AW170" si="129">AD170+AH170+AL170+AP170+AT170</f>
        <v>946624686</v>
      </c>
      <c r="AX170" s="227">
        <f t="shared" si="128"/>
        <v>1060219648.3200001</v>
      </c>
      <c r="AY170" s="222" t="s">
        <v>129</v>
      </c>
      <c r="AZ170" s="222" t="s">
        <v>227</v>
      </c>
      <c r="BA170" s="222" t="s">
        <v>228</v>
      </c>
      <c r="BB170" s="221"/>
      <c r="BC170" s="221"/>
      <c r="BD170" s="221"/>
      <c r="BE170" s="221"/>
      <c r="BF170" s="221"/>
      <c r="BG170" s="221"/>
      <c r="BH170" s="221"/>
      <c r="BI170" s="221"/>
      <c r="BJ170" s="228"/>
      <c r="BK170" s="241">
        <v>14.19</v>
      </c>
    </row>
    <row r="171" spans="1:63" s="165" customFormat="1" ht="12.95" customHeight="1" x14ac:dyDescent="0.25">
      <c r="A171" s="15" t="s">
        <v>217</v>
      </c>
      <c r="B171" s="15" t="s">
        <v>218</v>
      </c>
      <c r="C171" s="174" t="s">
        <v>229</v>
      </c>
      <c r="D171" s="4"/>
      <c r="E171" s="4" t="s">
        <v>230</v>
      </c>
      <c r="F171" s="22" t="s">
        <v>221</v>
      </c>
      <c r="G171" s="22" t="s">
        <v>222</v>
      </c>
      <c r="H171" s="22" t="s">
        <v>223</v>
      </c>
      <c r="I171" s="23" t="s">
        <v>120</v>
      </c>
      <c r="J171" s="23"/>
      <c r="K171" s="23"/>
      <c r="L171" s="22">
        <v>40</v>
      </c>
      <c r="M171" s="5" t="s">
        <v>122</v>
      </c>
      <c r="N171" s="5" t="s">
        <v>224</v>
      </c>
      <c r="O171" s="5" t="s">
        <v>199</v>
      </c>
      <c r="P171" s="23" t="s">
        <v>125</v>
      </c>
      <c r="Q171" s="24">
        <v>230000000</v>
      </c>
      <c r="R171" s="25" t="s">
        <v>231</v>
      </c>
      <c r="S171" s="25"/>
      <c r="T171" s="23"/>
      <c r="U171" s="5" t="s">
        <v>126</v>
      </c>
      <c r="V171" s="23" t="s">
        <v>226</v>
      </c>
      <c r="W171" s="23">
        <v>30</v>
      </c>
      <c r="X171" s="23" t="s">
        <v>106</v>
      </c>
      <c r="Y171" s="23">
        <v>10</v>
      </c>
      <c r="Z171" s="39"/>
      <c r="AA171" s="5" t="s">
        <v>138</v>
      </c>
      <c r="AB171" s="26"/>
      <c r="AC171" s="26"/>
      <c r="AD171" s="26">
        <v>650000000</v>
      </c>
      <c r="AE171" s="26">
        <v>728000000.00000012</v>
      </c>
      <c r="AF171" s="26"/>
      <c r="AG171" s="26"/>
      <c r="AH171" s="26">
        <v>443584839</v>
      </c>
      <c r="AI171" s="26">
        <v>496815019.68000007</v>
      </c>
      <c r="AJ171" s="19">
        <v>0</v>
      </c>
      <c r="AK171" s="19">
        <v>0</v>
      </c>
      <c r="AL171" s="19">
        <v>0</v>
      </c>
      <c r="AM171" s="19">
        <v>0</v>
      </c>
      <c r="AN171" s="19">
        <v>0</v>
      </c>
      <c r="AO171" s="19">
        <v>0</v>
      </c>
      <c r="AP171" s="19">
        <v>0</v>
      </c>
      <c r="AQ171" s="19">
        <v>0</v>
      </c>
      <c r="AR171" s="19">
        <v>0</v>
      </c>
      <c r="AS171" s="19">
        <v>0</v>
      </c>
      <c r="AT171" s="19">
        <v>0</v>
      </c>
      <c r="AU171" s="19">
        <v>0</v>
      </c>
      <c r="AV171" s="43"/>
      <c r="AW171" s="41">
        <v>0</v>
      </c>
      <c r="AX171" s="41">
        <f t="shared" si="128"/>
        <v>0</v>
      </c>
      <c r="AY171" s="1" t="s">
        <v>129</v>
      </c>
      <c r="AZ171" s="1" t="s">
        <v>232</v>
      </c>
      <c r="BA171" s="1" t="s">
        <v>233</v>
      </c>
      <c r="BB171" s="5"/>
      <c r="BC171" s="5"/>
      <c r="BD171" s="5"/>
      <c r="BE171" s="5"/>
      <c r="BF171" s="5"/>
      <c r="BG171" s="5"/>
      <c r="BH171" s="5"/>
      <c r="BI171" s="5"/>
      <c r="BJ171" s="167"/>
      <c r="BK171" s="27"/>
    </row>
    <row r="172" spans="1:63" s="165" customFormat="1" ht="12.95" customHeight="1" x14ac:dyDescent="0.25">
      <c r="A172" s="15" t="s">
        <v>217</v>
      </c>
      <c r="B172" s="15" t="s">
        <v>218</v>
      </c>
      <c r="C172" s="174" t="s">
        <v>374</v>
      </c>
      <c r="D172" s="4"/>
      <c r="E172" s="4" t="s">
        <v>230</v>
      </c>
      <c r="F172" s="22" t="s">
        <v>221</v>
      </c>
      <c r="G172" s="22" t="s">
        <v>222</v>
      </c>
      <c r="H172" s="22" t="s">
        <v>223</v>
      </c>
      <c r="I172" s="23" t="s">
        <v>120</v>
      </c>
      <c r="J172" s="23"/>
      <c r="K172" s="23"/>
      <c r="L172" s="22">
        <v>40</v>
      </c>
      <c r="M172" s="5" t="s">
        <v>122</v>
      </c>
      <c r="N172" s="5" t="s">
        <v>224</v>
      </c>
      <c r="O172" s="1" t="s">
        <v>126</v>
      </c>
      <c r="P172" s="23" t="s">
        <v>125</v>
      </c>
      <c r="Q172" s="24">
        <v>230000000</v>
      </c>
      <c r="R172" s="25" t="s">
        <v>231</v>
      </c>
      <c r="S172" s="25"/>
      <c r="T172" s="23" t="s">
        <v>226</v>
      </c>
      <c r="U172" s="5"/>
      <c r="V172" s="15"/>
      <c r="W172" s="23">
        <v>30</v>
      </c>
      <c r="X172" s="23" t="s">
        <v>106</v>
      </c>
      <c r="Y172" s="23">
        <v>10</v>
      </c>
      <c r="Z172" s="39"/>
      <c r="AA172" s="5" t="s">
        <v>138</v>
      </c>
      <c r="AB172" s="26"/>
      <c r="AC172" s="26"/>
      <c r="AD172" s="26">
        <v>650000000</v>
      </c>
      <c r="AE172" s="40">
        <f t="shared" ref="AE172:AE175" si="130">AD172*1.12</f>
        <v>728000000.00000012</v>
      </c>
      <c r="AF172" s="26"/>
      <c r="AG172" s="26"/>
      <c r="AH172" s="26">
        <v>443584839</v>
      </c>
      <c r="AI172" s="40">
        <f t="shared" ref="AI172:AI175" si="131">AH172*1.12</f>
        <v>496815019.68000007</v>
      </c>
      <c r="AJ172" s="41">
        <v>0</v>
      </c>
      <c r="AK172" s="41">
        <v>0</v>
      </c>
      <c r="AL172" s="41">
        <v>0</v>
      </c>
      <c r="AM172" s="42">
        <f t="shared" ref="AM172" si="132">AL172*1.12</f>
        <v>0</v>
      </c>
      <c r="AN172" s="41">
        <v>0</v>
      </c>
      <c r="AO172" s="41">
        <v>0</v>
      </c>
      <c r="AP172" s="41">
        <v>0</v>
      </c>
      <c r="AQ172" s="42">
        <f t="shared" ref="AQ172" si="133">AP172*1.12</f>
        <v>0</v>
      </c>
      <c r="AR172" s="41">
        <v>0</v>
      </c>
      <c r="AS172" s="41">
        <v>0</v>
      </c>
      <c r="AT172" s="41">
        <v>0</v>
      </c>
      <c r="AU172" s="42">
        <f t="shared" ref="AU172" si="134">AT172*1.12</f>
        <v>0</v>
      </c>
      <c r="AV172" s="43"/>
      <c r="AW172" s="41">
        <v>0</v>
      </c>
      <c r="AX172" s="41">
        <f>AW172*1.12</f>
        <v>0</v>
      </c>
      <c r="AY172" s="1" t="s">
        <v>129</v>
      </c>
      <c r="AZ172" s="1" t="s">
        <v>232</v>
      </c>
      <c r="BA172" s="1" t="s">
        <v>233</v>
      </c>
      <c r="BB172" s="5"/>
      <c r="BC172" s="5"/>
      <c r="BD172" s="5"/>
      <c r="BE172" s="5"/>
      <c r="BF172" s="5"/>
      <c r="BG172" s="5"/>
      <c r="BH172" s="5"/>
      <c r="BI172" s="5"/>
      <c r="BJ172" s="167"/>
      <c r="BK172" s="27" t="s">
        <v>373</v>
      </c>
    </row>
    <row r="173" spans="1:63" s="165" customFormat="1" ht="12.95" customHeight="1" x14ac:dyDescent="0.25">
      <c r="A173" s="15" t="s">
        <v>217</v>
      </c>
      <c r="B173" s="15" t="s">
        <v>218</v>
      </c>
      <c r="C173" s="175" t="s">
        <v>518</v>
      </c>
      <c r="D173" s="4"/>
      <c r="E173" s="4" t="s">
        <v>230</v>
      </c>
      <c r="F173" s="22" t="s">
        <v>221</v>
      </c>
      <c r="G173" s="22" t="s">
        <v>222</v>
      </c>
      <c r="H173" s="22" t="s">
        <v>223</v>
      </c>
      <c r="I173" s="23" t="s">
        <v>120</v>
      </c>
      <c r="J173" s="23"/>
      <c r="K173" s="23"/>
      <c r="L173" s="22">
        <v>40</v>
      </c>
      <c r="M173" s="5" t="s">
        <v>122</v>
      </c>
      <c r="N173" s="5" t="s">
        <v>224</v>
      </c>
      <c r="O173" s="1" t="s">
        <v>166</v>
      </c>
      <c r="P173" s="23" t="s">
        <v>125</v>
      </c>
      <c r="Q173" s="24">
        <v>230000000</v>
      </c>
      <c r="R173" s="25" t="s">
        <v>231</v>
      </c>
      <c r="S173" s="25"/>
      <c r="T173" s="23" t="s">
        <v>226</v>
      </c>
      <c r="U173" s="5"/>
      <c r="V173" s="15"/>
      <c r="W173" s="23">
        <v>30</v>
      </c>
      <c r="X173" s="23" t="s">
        <v>106</v>
      </c>
      <c r="Y173" s="23">
        <v>10</v>
      </c>
      <c r="Z173" s="39"/>
      <c r="AA173" s="5" t="s">
        <v>138</v>
      </c>
      <c r="AB173" s="26"/>
      <c r="AC173" s="26"/>
      <c r="AD173" s="26">
        <v>650000000</v>
      </c>
      <c r="AE173" s="18">
        <f t="shared" si="130"/>
        <v>728000000.00000012</v>
      </c>
      <c r="AF173" s="26"/>
      <c r="AG173" s="26"/>
      <c r="AH173" s="26">
        <v>443584839</v>
      </c>
      <c r="AI173" s="18">
        <f t="shared" si="131"/>
        <v>496815019.68000007</v>
      </c>
      <c r="AJ173" s="41">
        <v>0</v>
      </c>
      <c r="AK173" s="41">
        <v>0</v>
      </c>
      <c r="AL173" s="41">
        <v>0</v>
      </c>
      <c r="AM173" s="42">
        <v>0</v>
      </c>
      <c r="AN173" s="41">
        <v>0</v>
      </c>
      <c r="AO173" s="41">
        <v>0</v>
      </c>
      <c r="AP173" s="41">
        <v>0</v>
      </c>
      <c r="AQ173" s="18">
        <f>AP173*1.12</f>
        <v>0</v>
      </c>
      <c r="AR173" s="41">
        <v>0</v>
      </c>
      <c r="AS173" s="41">
        <v>0</v>
      </c>
      <c r="AT173" s="41">
        <v>0</v>
      </c>
      <c r="AU173" s="18">
        <f>AT173*1.12</f>
        <v>0</v>
      </c>
      <c r="AV173" s="41"/>
      <c r="AW173" s="41">
        <v>0</v>
      </c>
      <c r="AX173" s="41">
        <f>AW173*1.12</f>
        <v>0</v>
      </c>
      <c r="AY173" s="1" t="s">
        <v>129</v>
      </c>
      <c r="AZ173" s="1" t="s">
        <v>232</v>
      </c>
      <c r="BA173" s="1" t="s">
        <v>233</v>
      </c>
      <c r="BB173" s="5"/>
      <c r="BC173" s="5"/>
      <c r="BD173" s="5"/>
      <c r="BE173" s="5"/>
      <c r="BF173" s="5"/>
      <c r="BG173" s="5"/>
      <c r="BH173" s="5"/>
      <c r="BI173" s="5"/>
      <c r="BJ173" s="167"/>
      <c r="BK173" s="27">
        <v>14</v>
      </c>
    </row>
    <row r="174" spans="1:63" s="187" customFormat="1" ht="12.95" customHeight="1" x14ac:dyDescent="0.25">
      <c r="A174" s="4" t="s">
        <v>217</v>
      </c>
      <c r="B174" s="4" t="s">
        <v>218</v>
      </c>
      <c r="C174" s="4" t="s">
        <v>708</v>
      </c>
      <c r="D174" s="4"/>
      <c r="E174" s="4" t="s">
        <v>230</v>
      </c>
      <c r="F174" s="199" t="s">
        <v>221</v>
      </c>
      <c r="G174" s="199" t="s">
        <v>222</v>
      </c>
      <c r="H174" s="199" t="s">
        <v>223</v>
      </c>
      <c r="I174" s="23" t="s">
        <v>120</v>
      </c>
      <c r="J174" s="23"/>
      <c r="K174" s="23"/>
      <c r="L174" s="199">
        <v>40</v>
      </c>
      <c r="M174" s="5" t="s">
        <v>122</v>
      </c>
      <c r="N174" s="5" t="s">
        <v>224</v>
      </c>
      <c r="O174" s="1" t="s">
        <v>144</v>
      </c>
      <c r="P174" s="23" t="s">
        <v>125</v>
      </c>
      <c r="Q174" s="24">
        <v>230000000</v>
      </c>
      <c r="R174" s="25" t="s">
        <v>231</v>
      </c>
      <c r="S174" s="25"/>
      <c r="T174" s="23" t="s">
        <v>226</v>
      </c>
      <c r="U174" s="5"/>
      <c r="V174" s="4"/>
      <c r="W174" s="23">
        <v>30</v>
      </c>
      <c r="X174" s="23" t="s">
        <v>106</v>
      </c>
      <c r="Y174" s="23">
        <v>10</v>
      </c>
      <c r="Z174" s="39"/>
      <c r="AA174" s="5" t="s">
        <v>138</v>
      </c>
      <c r="AB174" s="71"/>
      <c r="AC174" s="71"/>
      <c r="AD174" s="71">
        <v>650000000</v>
      </c>
      <c r="AE174" s="71">
        <f t="shared" si="130"/>
        <v>728000000.00000012</v>
      </c>
      <c r="AF174" s="71"/>
      <c r="AG174" s="71"/>
      <c r="AH174" s="71">
        <v>443584839</v>
      </c>
      <c r="AI174" s="71">
        <f t="shared" si="131"/>
        <v>496815019.68000007</v>
      </c>
      <c r="AJ174" s="71"/>
      <c r="AK174" s="71"/>
      <c r="AL174" s="71"/>
      <c r="AM174" s="71"/>
      <c r="AN174" s="71"/>
      <c r="AO174" s="71"/>
      <c r="AP174" s="71"/>
      <c r="AQ174" s="71"/>
      <c r="AR174" s="71"/>
      <c r="AS174" s="71"/>
      <c r="AT174" s="71"/>
      <c r="AU174" s="71"/>
      <c r="AV174" s="71"/>
      <c r="AW174" s="42">
        <v>0</v>
      </c>
      <c r="AX174" s="42">
        <f t="shared" si="128"/>
        <v>0</v>
      </c>
      <c r="AY174" s="1" t="s">
        <v>129</v>
      </c>
      <c r="AZ174" s="1" t="s">
        <v>232</v>
      </c>
      <c r="BA174" s="1" t="s">
        <v>233</v>
      </c>
      <c r="BB174" s="5"/>
      <c r="BC174" s="5"/>
      <c r="BD174" s="5"/>
      <c r="BE174" s="5"/>
      <c r="BF174" s="5"/>
      <c r="BG174" s="5"/>
      <c r="BH174" s="5"/>
      <c r="BI174" s="5"/>
      <c r="BJ174" s="167"/>
      <c r="BK174" s="32">
        <v>14</v>
      </c>
    </row>
    <row r="175" spans="1:63" s="187" customFormat="1" ht="12.95" customHeight="1" x14ac:dyDescent="0.25">
      <c r="A175" s="158" t="s">
        <v>217</v>
      </c>
      <c r="B175" s="158" t="s">
        <v>218</v>
      </c>
      <c r="C175" s="158" t="s">
        <v>762</v>
      </c>
      <c r="D175" s="158"/>
      <c r="E175" s="158" t="s">
        <v>230</v>
      </c>
      <c r="F175" s="179" t="s">
        <v>221</v>
      </c>
      <c r="G175" s="179" t="s">
        <v>222</v>
      </c>
      <c r="H175" s="179" t="s">
        <v>223</v>
      </c>
      <c r="I175" s="180" t="s">
        <v>120</v>
      </c>
      <c r="J175" s="180"/>
      <c r="K175" s="180"/>
      <c r="L175" s="179">
        <v>40</v>
      </c>
      <c r="M175" s="181" t="s">
        <v>122</v>
      </c>
      <c r="N175" s="181" t="s">
        <v>224</v>
      </c>
      <c r="O175" s="152" t="s">
        <v>398</v>
      </c>
      <c r="P175" s="180" t="s">
        <v>125</v>
      </c>
      <c r="Q175" s="182">
        <v>230000000</v>
      </c>
      <c r="R175" s="183" t="s">
        <v>231</v>
      </c>
      <c r="S175" s="183"/>
      <c r="T175" s="152" t="s">
        <v>146</v>
      </c>
      <c r="U175" s="181"/>
      <c r="V175" s="158"/>
      <c r="W175" s="180">
        <v>30</v>
      </c>
      <c r="X175" s="180" t="s">
        <v>106</v>
      </c>
      <c r="Y175" s="180">
        <v>10</v>
      </c>
      <c r="Z175" s="184"/>
      <c r="AA175" s="181" t="s">
        <v>138</v>
      </c>
      <c r="AB175" s="186"/>
      <c r="AC175" s="186"/>
      <c r="AD175" s="186">
        <v>650000000</v>
      </c>
      <c r="AE175" s="186">
        <f t="shared" si="130"/>
        <v>728000000.00000012</v>
      </c>
      <c r="AF175" s="186"/>
      <c r="AG175" s="186"/>
      <c r="AH175" s="186">
        <v>443584839</v>
      </c>
      <c r="AI175" s="186">
        <f t="shared" si="131"/>
        <v>496815019.68000007</v>
      </c>
      <c r="AJ175" s="186"/>
      <c r="AK175" s="186"/>
      <c r="AL175" s="186"/>
      <c r="AM175" s="186"/>
      <c r="AN175" s="186"/>
      <c r="AO175" s="186"/>
      <c r="AP175" s="186"/>
      <c r="AQ175" s="186"/>
      <c r="AR175" s="186"/>
      <c r="AS175" s="186"/>
      <c r="AT175" s="186"/>
      <c r="AU175" s="186"/>
      <c r="AV175" s="186"/>
      <c r="AW175" s="185">
        <f t="shared" ref="AW175" si="135">AD175+AH175+AL175+AP175+AT175</f>
        <v>1093584839</v>
      </c>
      <c r="AX175" s="185">
        <f t="shared" si="128"/>
        <v>1224815019.6800001</v>
      </c>
      <c r="AY175" s="152" t="s">
        <v>129</v>
      </c>
      <c r="AZ175" s="152" t="s">
        <v>232</v>
      </c>
      <c r="BA175" s="152" t="s">
        <v>233</v>
      </c>
      <c r="BB175" s="181"/>
      <c r="BC175" s="181"/>
      <c r="BD175" s="181"/>
      <c r="BE175" s="181"/>
      <c r="BF175" s="181"/>
      <c r="BG175" s="181"/>
      <c r="BH175" s="181"/>
      <c r="BI175" s="181"/>
      <c r="BJ175" s="167"/>
      <c r="BK175" s="32">
        <v>14.19</v>
      </c>
    </row>
    <row r="176" spans="1:63" s="164" customFormat="1" ht="12.95" customHeight="1" x14ac:dyDescent="0.25">
      <c r="A176" s="1" t="s">
        <v>150</v>
      </c>
      <c r="B176" s="6" t="s">
        <v>152</v>
      </c>
      <c r="C176" s="174" t="s">
        <v>230</v>
      </c>
      <c r="D176" s="1"/>
      <c r="E176" s="1"/>
      <c r="F176" s="9" t="s">
        <v>140</v>
      </c>
      <c r="G176" s="9" t="s">
        <v>141</v>
      </c>
      <c r="H176" s="9" t="s">
        <v>142</v>
      </c>
      <c r="I176" s="6" t="s">
        <v>143</v>
      </c>
      <c r="J176" s="6" t="s">
        <v>149</v>
      </c>
      <c r="K176" s="170"/>
      <c r="L176" s="12">
        <v>30</v>
      </c>
      <c r="M176" s="6" t="s">
        <v>122</v>
      </c>
      <c r="N176" s="6" t="s">
        <v>123</v>
      </c>
      <c r="O176" s="6" t="s">
        <v>144</v>
      </c>
      <c r="P176" s="6" t="s">
        <v>125</v>
      </c>
      <c r="Q176" s="6" t="s">
        <v>122</v>
      </c>
      <c r="R176" s="6" t="s">
        <v>145</v>
      </c>
      <c r="S176" s="6"/>
      <c r="T176" s="6" t="s">
        <v>146</v>
      </c>
      <c r="U176" s="6"/>
      <c r="V176" s="6"/>
      <c r="W176" s="16">
        <v>0</v>
      </c>
      <c r="X176" s="5">
        <v>100</v>
      </c>
      <c r="Y176" s="16">
        <v>0</v>
      </c>
      <c r="Z176" s="6"/>
      <c r="AA176" s="4" t="s">
        <v>138</v>
      </c>
      <c r="AB176" s="10"/>
      <c r="AC176" s="8">
        <v>72300000</v>
      </c>
      <c r="AD176" s="8">
        <v>72300000</v>
      </c>
      <c r="AE176" s="8">
        <f>AD176*1.12</f>
        <v>80976000.000000015</v>
      </c>
      <c r="AF176" s="8"/>
      <c r="AG176" s="8">
        <v>71500000</v>
      </c>
      <c r="AH176" s="8">
        <v>71500000</v>
      </c>
      <c r="AI176" s="8">
        <f>AH176*1.12</f>
        <v>80080000.000000015</v>
      </c>
      <c r="AJ176" s="10"/>
      <c r="AK176" s="11"/>
      <c r="AL176" s="11"/>
      <c r="AM176" s="11"/>
      <c r="AN176" s="11"/>
      <c r="AO176" s="11"/>
      <c r="AP176" s="11"/>
      <c r="AQ176" s="11"/>
      <c r="AR176" s="11"/>
      <c r="AS176" s="11"/>
      <c r="AT176" s="11"/>
      <c r="AU176" s="11"/>
      <c r="AV176" s="51"/>
      <c r="AW176" s="41">
        <v>0</v>
      </c>
      <c r="AX176" s="41">
        <f t="shared" si="128"/>
        <v>0</v>
      </c>
      <c r="AY176" s="13" t="s">
        <v>129</v>
      </c>
      <c r="AZ176" s="4" t="s">
        <v>147</v>
      </c>
      <c r="BA176" s="4" t="s">
        <v>148</v>
      </c>
      <c r="BB176" s="1"/>
      <c r="BC176" s="1"/>
      <c r="BD176" s="1"/>
      <c r="BE176" s="1"/>
      <c r="BF176" s="1"/>
      <c r="BG176" s="1"/>
      <c r="BH176" s="1"/>
      <c r="BI176" s="1"/>
      <c r="BJ176" s="28"/>
      <c r="BK176" s="27" t="s">
        <v>375</v>
      </c>
    </row>
    <row r="177" spans="1:63" s="165" customFormat="1" ht="12.95" customHeight="1" x14ac:dyDescent="0.25">
      <c r="A177" s="6" t="s">
        <v>151</v>
      </c>
      <c r="B177" s="6" t="s">
        <v>152</v>
      </c>
      <c r="C177" s="174" t="s">
        <v>220</v>
      </c>
      <c r="D177" s="1"/>
      <c r="E177" s="1"/>
      <c r="F177" s="15" t="s">
        <v>153</v>
      </c>
      <c r="G177" s="15" t="s">
        <v>154</v>
      </c>
      <c r="H177" s="27" t="s">
        <v>154</v>
      </c>
      <c r="I177" s="4" t="s">
        <v>120</v>
      </c>
      <c r="J177" s="15"/>
      <c r="K177" s="15"/>
      <c r="L177" s="4">
        <v>45</v>
      </c>
      <c r="M177" s="4">
        <v>230000000</v>
      </c>
      <c r="N177" s="2" t="s">
        <v>123</v>
      </c>
      <c r="O177" s="6" t="s">
        <v>126</v>
      </c>
      <c r="P177" s="1" t="s">
        <v>125</v>
      </c>
      <c r="Q177" s="4">
        <v>230000000</v>
      </c>
      <c r="R177" s="2" t="s">
        <v>187</v>
      </c>
      <c r="S177" s="15"/>
      <c r="T177" s="6" t="s">
        <v>127</v>
      </c>
      <c r="U177" s="28"/>
      <c r="V177" s="15"/>
      <c r="W177" s="16">
        <v>0</v>
      </c>
      <c r="X177" s="16">
        <v>90</v>
      </c>
      <c r="Y177" s="16">
        <v>10</v>
      </c>
      <c r="Z177" s="15"/>
      <c r="AA177" s="4" t="s">
        <v>138</v>
      </c>
      <c r="AB177" s="15"/>
      <c r="AC177" s="15"/>
      <c r="AD177" s="8">
        <v>46800000</v>
      </c>
      <c r="AE177" s="8">
        <v>52416000.000000015</v>
      </c>
      <c r="AF177" s="8">
        <v>0</v>
      </c>
      <c r="AG177" s="8">
        <v>0</v>
      </c>
      <c r="AH177" s="8">
        <v>54756000</v>
      </c>
      <c r="AI177" s="8">
        <v>61326720.000000015</v>
      </c>
      <c r="AJ177" s="8">
        <v>0</v>
      </c>
      <c r="AK177" s="8">
        <v>0</v>
      </c>
      <c r="AL177" s="8">
        <v>50618880</v>
      </c>
      <c r="AM177" s="8">
        <v>56693145.600000001</v>
      </c>
      <c r="AN177" s="15"/>
      <c r="AO177" s="15"/>
      <c r="AP177" s="8"/>
      <c r="AQ177" s="29"/>
      <c r="AR177" s="29"/>
      <c r="AS177" s="29"/>
      <c r="AT177" s="29"/>
      <c r="AU177" s="29"/>
      <c r="AV177" s="52"/>
      <c r="AW177" s="41">
        <f t="shared" ref="AW177:AW191" si="136">AD177+AH177+AL177+AP177+AT177</f>
        <v>152174880</v>
      </c>
      <c r="AX177" s="41">
        <f t="shared" si="128"/>
        <v>170435865.60000002</v>
      </c>
      <c r="AY177" s="13" t="s">
        <v>129</v>
      </c>
      <c r="AZ177" s="1" t="s">
        <v>155</v>
      </c>
      <c r="BA177" s="30" t="s">
        <v>156</v>
      </c>
      <c r="BB177" s="15"/>
      <c r="BC177" s="15"/>
      <c r="BD177" s="15"/>
      <c r="BE177" s="15"/>
      <c r="BF177" s="15"/>
      <c r="BG177" s="15"/>
      <c r="BH177" s="15"/>
      <c r="BI177" s="15"/>
      <c r="BJ177" s="27"/>
      <c r="BK177" s="27"/>
    </row>
    <row r="178" spans="1:63" s="164" customFormat="1" ht="12.95" customHeight="1" x14ac:dyDescent="0.25">
      <c r="A178" s="15" t="s">
        <v>217</v>
      </c>
      <c r="B178" s="44"/>
      <c r="C178" s="189" t="s">
        <v>501</v>
      </c>
      <c r="D178" s="87"/>
      <c r="E178" s="44"/>
      <c r="F178" s="1" t="s">
        <v>502</v>
      </c>
      <c r="G178" s="1" t="s">
        <v>503</v>
      </c>
      <c r="H178" s="1" t="s">
        <v>503</v>
      </c>
      <c r="I178" s="1" t="s">
        <v>120</v>
      </c>
      <c r="J178" s="1"/>
      <c r="K178" s="1"/>
      <c r="L178" s="112">
        <v>40</v>
      </c>
      <c r="M178" s="112" t="s">
        <v>122</v>
      </c>
      <c r="N178" s="112" t="s">
        <v>165</v>
      </c>
      <c r="O178" s="112" t="s">
        <v>166</v>
      </c>
      <c r="P178" s="112" t="s">
        <v>125</v>
      </c>
      <c r="Q178" s="1">
        <v>230000000</v>
      </c>
      <c r="R178" s="112" t="s">
        <v>504</v>
      </c>
      <c r="S178" s="112"/>
      <c r="T178" s="112" t="s">
        <v>146</v>
      </c>
      <c r="U178" s="112"/>
      <c r="V178" s="112"/>
      <c r="W178" s="1">
        <v>30</v>
      </c>
      <c r="X178" s="1" t="s">
        <v>106</v>
      </c>
      <c r="Y178" s="1">
        <v>10</v>
      </c>
      <c r="Z178" s="113"/>
      <c r="AA178" s="112" t="s">
        <v>138</v>
      </c>
      <c r="AB178" s="112"/>
      <c r="AC178" s="114"/>
      <c r="AD178" s="114">
        <v>400000000</v>
      </c>
      <c r="AE178" s="114">
        <f>AD178*1.12</f>
        <v>448000000.00000006</v>
      </c>
      <c r="AF178" s="114"/>
      <c r="AG178" s="114"/>
      <c r="AH178" s="21">
        <v>236225383</v>
      </c>
      <c r="AI178" s="21">
        <f t="shared" ref="AI178:AI191" si="137">AH178*1.12</f>
        <v>264572428.96000004</v>
      </c>
      <c r="AJ178" s="114"/>
      <c r="AK178" s="114"/>
      <c r="AL178" s="21"/>
      <c r="AM178" s="21"/>
      <c r="AN178" s="114"/>
      <c r="AO178" s="114"/>
      <c r="AP178" s="21"/>
      <c r="AQ178" s="114"/>
      <c r="AR178" s="114"/>
      <c r="AS178" s="114"/>
      <c r="AT178" s="21"/>
      <c r="AU178" s="114"/>
      <c r="AV178" s="114"/>
      <c r="AW178" s="41">
        <v>0</v>
      </c>
      <c r="AX178" s="41">
        <f>AW178*1.12</f>
        <v>0</v>
      </c>
      <c r="AY178" s="112" t="s">
        <v>129</v>
      </c>
      <c r="AZ178" s="1" t="s">
        <v>505</v>
      </c>
      <c r="BA178" s="1" t="s">
        <v>506</v>
      </c>
      <c r="BB178" s="44"/>
      <c r="BC178" s="44"/>
      <c r="BD178" s="44"/>
      <c r="BE178" s="44"/>
      <c r="BF178" s="44"/>
      <c r="BG178" s="44"/>
      <c r="BH178" s="44"/>
      <c r="BI178" s="44"/>
      <c r="BJ178" s="87"/>
      <c r="BK178" s="28"/>
    </row>
    <row r="179" spans="1:63" s="164" customFormat="1" ht="12.95" customHeight="1" x14ac:dyDescent="0.25">
      <c r="A179" s="4" t="s">
        <v>217</v>
      </c>
      <c r="B179" s="44"/>
      <c r="C179" s="4" t="s">
        <v>709</v>
      </c>
      <c r="D179" s="44"/>
      <c r="E179" s="44"/>
      <c r="F179" s="1" t="s">
        <v>502</v>
      </c>
      <c r="G179" s="1" t="s">
        <v>503</v>
      </c>
      <c r="H179" s="1" t="s">
        <v>503</v>
      </c>
      <c r="I179" s="1" t="s">
        <v>120</v>
      </c>
      <c r="J179" s="1"/>
      <c r="K179" s="1"/>
      <c r="L179" s="1">
        <v>40</v>
      </c>
      <c r="M179" s="1" t="s">
        <v>122</v>
      </c>
      <c r="N179" s="5" t="s">
        <v>224</v>
      </c>
      <c r="O179" s="1" t="s">
        <v>144</v>
      </c>
      <c r="P179" s="1" t="s">
        <v>125</v>
      </c>
      <c r="Q179" s="1">
        <v>230000000</v>
      </c>
      <c r="R179" s="1" t="s">
        <v>504</v>
      </c>
      <c r="S179" s="1"/>
      <c r="T179" s="1" t="s">
        <v>146</v>
      </c>
      <c r="U179" s="1"/>
      <c r="V179" s="1"/>
      <c r="W179" s="1">
        <v>30</v>
      </c>
      <c r="X179" s="1" t="s">
        <v>106</v>
      </c>
      <c r="Y179" s="1">
        <v>10</v>
      </c>
      <c r="Z179" s="5"/>
      <c r="AA179" s="1" t="s">
        <v>138</v>
      </c>
      <c r="AB179" s="71"/>
      <c r="AC179" s="71"/>
      <c r="AD179" s="71">
        <v>400000000</v>
      </c>
      <c r="AE179" s="71">
        <f t="shared" ref="AE179:AE181" si="138">AD179*1.12</f>
        <v>448000000.00000006</v>
      </c>
      <c r="AF179" s="71"/>
      <c r="AG179" s="71"/>
      <c r="AH179" s="71">
        <v>236225383</v>
      </c>
      <c r="AI179" s="71">
        <f t="shared" si="137"/>
        <v>264572428.96000004</v>
      </c>
      <c r="AJ179" s="71"/>
      <c r="AK179" s="71"/>
      <c r="AL179" s="71"/>
      <c r="AM179" s="71"/>
      <c r="AN179" s="71"/>
      <c r="AO179" s="71"/>
      <c r="AP179" s="71"/>
      <c r="AQ179" s="71"/>
      <c r="AR179" s="71"/>
      <c r="AS179" s="71"/>
      <c r="AT179" s="71"/>
      <c r="AU179" s="71"/>
      <c r="AV179" s="71"/>
      <c r="AW179" s="42">
        <v>0</v>
      </c>
      <c r="AX179" s="42">
        <f t="shared" si="128"/>
        <v>0</v>
      </c>
      <c r="AY179" s="1" t="s">
        <v>129</v>
      </c>
      <c r="AZ179" s="1" t="s">
        <v>505</v>
      </c>
      <c r="BA179" s="1" t="s">
        <v>506</v>
      </c>
      <c r="BB179" s="44"/>
      <c r="BC179" s="44"/>
      <c r="BD179" s="44"/>
      <c r="BE179" s="44"/>
      <c r="BF179" s="44"/>
      <c r="BG179" s="44"/>
      <c r="BH179" s="44"/>
      <c r="BI179" s="44"/>
      <c r="BJ179" s="87"/>
      <c r="BK179" s="32">
        <v>14</v>
      </c>
    </row>
    <row r="180" spans="1:63" s="164" customFormat="1" ht="12.95" customHeight="1" x14ac:dyDescent="0.25">
      <c r="A180" s="158" t="s">
        <v>217</v>
      </c>
      <c r="B180" s="195"/>
      <c r="C180" s="158" t="s">
        <v>763</v>
      </c>
      <c r="D180" s="195"/>
      <c r="E180" s="195"/>
      <c r="F180" s="152" t="s">
        <v>502</v>
      </c>
      <c r="G180" s="152" t="s">
        <v>503</v>
      </c>
      <c r="H180" s="152" t="s">
        <v>503</v>
      </c>
      <c r="I180" s="152" t="s">
        <v>120</v>
      </c>
      <c r="J180" s="152"/>
      <c r="K180" s="152"/>
      <c r="L180" s="152">
        <v>40</v>
      </c>
      <c r="M180" s="152" t="s">
        <v>122</v>
      </c>
      <c r="N180" s="181" t="s">
        <v>224</v>
      </c>
      <c r="O180" s="152" t="s">
        <v>398</v>
      </c>
      <c r="P180" s="152" t="s">
        <v>125</v>
      </c>
      <c r="Q180" s="152">
        <v>230000000</v>
      </c>
      <c r="R180" s="152" t="s">
        <v>504</v>
      </c>
      <c r="S180" s="152"/>
      <c r="T180" s="152" t="s">
        <v>146</v>
      </c>
      <c r="U180" s="152"/>
      <c r="V180" s="152"/>
      <c r="W180" s="152">
        <v>30</v>
      </c>
      <c r="X180" s="152" t="s">
        <v>106</v>
      </c>
      <c r="Y180" s="152">
        <v>10</v>
      </c>
      <c r="Z180" s="181"/>
      <c r="AA180" s="152" t="s">
        <v>138</v>
      </c>
      <c r="AB180" s="186"/>
      <c r="AC180" s="186"/>
      <c r="AD180" s="186">
        <v>400000000</v>
      </c>
      <c r="AE180" s="186">
        <f t="shared" si="138"/>
        <v>448000000.00000006</v>
      </c>
      <c r="AF180" s="186"/>
      <c r="AG180" s="186"/>
      <c r="AH180" s="186">
        <v>236225383</v>
      </c>
      <c r="AI180" s="186">
        <f t="shared" si="137"/>
        <v>264572428.96000004</v>
      </c>
      <c r="AJ180" s="186"/>
      <c r="AK180" s="186"/>
      <c r="AL180" s="186"/>
      <c r="AM180" s="186"/>
      <c r="AN180" s="186"/>
      <c r="AO180" s="186"/>
      <c r="AP180" s="186"/>
      <c r="AQ180" s="186"/>
      <c r="AR180" s="186"/>
      <c r="AS180" s="186"/>
      <c r="AT180" s="186"/>
      <c r="AU180" s="186"/>
      <c r="AV180" s="186"/>
      <c r="AW180" s="42">
        <v>0</v>
      </c>
      <c r="AX180" s="42">
        <f t="shared" si="128"/>
        <v>0</v>
      </c>
      <c r="AY180" s="152" t="s">
        <v>129</v>
      </c>
      <c r="AZ180" s="152" t="s">
        <v>505</v>
      </c>
      <c r="BA180" s="152" t="s">
        <v>506</v>
      </c>
      <c r="BB180" s="195"/>
      <c r="BC180" s="195"/>
      <c r="BD180" s="195"/>
      <c r="BE180" s="195"/>
      <c r="BF180" s="195"/>
      <c r="BG180" s="195"/>
      <c r="BH180" s="195"/>
      <c r="BI180" s="195"/>
      <c r="BJ180" s="87"/>
      <c r="BK180" s="32">
        <v>14</v>
      </c>
    </row>
    <row r="181" spans="1:63" s="166" customFormat="1" ht="12.95" customHeight="1" x14ac:dyDescent="0.25">
      <c r="A181" s="213" t="s">
        <v>217</v>
      </c>
      <c r="B181" s="214"/>
      <c r="C181" s="213" t="s">
        <v>812</v>
      </c>
      <c r="D181" s="214"/>
      <c r="E181" s="214"/>
      <c r="F181" s="222" t="s">
        <v>502</v>
      </c>
      <c r="G181" s="222" t="s">
        <v>503</v>
      </c>
      <c r="H181" s="222" t="s">
        <v>503</v>
      </c>
      <c r="I181" s="222" t="s">
        <v>120</v>
      </c>
      <c r="J181" s="222"/>
      <c r="K181" s="222"/>
      <c r="L181" s="222">
        <v>40</v>
      </c>
      <c r="M181" s="222" t="s">
        <v>122</v>
      </c>
      <c r="N181" s="221" t="s">
        <v>224</v>
      </c>
      <c r="O181" s="222" t="s">
        <v>694</v>
      </c>
      <c r="P181" s="222" t="s">
        <v>125</v>
      </c>
      <c r="Q181" s="222">
        <v>230000000</v>
      </c>
      <c r="R181" s="222" t="s">
        <v>504</v>
      </c>
      <c r="S181" s="222"/>
      <c r="T181" s="222" t="s">
        <v>146</v>
      </c>
      <c r="U181" s="222"/>
      <c r="V181" s="222"/>
      <c r="W181" s="222">
        <v>30</v>
      </c>
      <c r="X181" s="222" t="s">
        <v>106</v>
      </c>
      <c r="Y181" s="222">
        <v>10</v>
      </c>
      <c r="Z181" s="221"/>
      <c r="AA181" s="222" t="s">
        <v>138</v>
      </c>
      <c r="AB181" s="226"/>
      <c r="AC181" s="226"/>
      <c r="AD181" s="226">
        <v>400000000</v>
      </c>
      <c r="AE181" s="226">
        <f t="shared" si="138"/>
        <v>448000000.00000006</v>
      </c>
      <c r="AF181" s="226"/>
      <c r="AG181" s="226"/>
      <c r="AH181" s="226">
        <v>236225383</v>
      </c>
      <c r="AI181" s="226">
        <f t="shared" si="137"/>
        <v>264572428.96000004</v>
      </c>
      <c r="AJ181" s="226"/>
      <c r="AK181" s="226"/>
      <c r="AL181" s="226"/>
      <c r="AM181" s="226"/>
      <c r="AN181" s="226"/>
      <c r="AO181" s="226"/>
      <c r="AP181" s="226"/>
      <c r="AQ181" s="226"/>
      <c r="AR181" s="226"/>
      <c r="AS181" s="226"/>
      <c r="AT181" s="226"/>
      <c r="AU181" s="226"/>
      <c r="AV181" s="226"/>
      <c r="AW181" s="227">
        <v>0</v>
      </c>
      <c r="AX181" s="227">
        <f t="shared" si="128"/>
        <v>0</v>
      </c>
      <c r="AY181" s="222" t="s">
        <v>129</v>
      </c>
      <c r="AZ181" s="222" t="s">
        <v>505</v>
      </c>
      <c r="BA181" s="222" t="s">
        <v>506</v>
      </c>
      <c r="BB181" s="214"/>
      <c r="BC181" s="214"/>
      <c r="BD181" s="214"/>
      <c r="BE181" s="214"/>
      <c r="BF181" s="214"/>
      <c r="BG181" s="214"/>
      <c r="BH181" s="214"/>
      <c r="BI181" s="214"/>
      <c r="BJ181" s="229"/>
      <c r="BK181" s="241">
        <v>14</v>
      </c>
    </row>
    <row r="182" spans="1:63" s="166" customFormat="1" ht="12.95" customHeight="1" x14ac:dyDescent="0.25">
      <c r="A182" s="310" t="s">
        <v>217</v>
      </c>
      <c r="B182" s="311"/>
      <c r="C182" s="162" t="s">
        <v>906</v>
      </c>
      <c r="D182" s="312"/>
      <c r="E182" s="311"/>
      <c r="F182" s="313" t="s">
        <v>502</v>
      </c>
      <c r="G182" s="313" t="s">
        <v>503</v>
      </c>
      <c r="H182" s="313" t="s">
        <v>503</v>
      </c>
      <c r="I182" s="313" t="s">
        <v>120</v>
      </c>
      <c r="J182" s="313"/>
      <c r="K182" s="313"/>
      <c r="L182" s="314">
        <v>40</v>
      </c>
      <c r="M182" s="314" t="s">
        <v>122</v>
      </c>
      <c r="N182" s="315" t="s">
        <v>224</v>
      </c>
      <c r="O182" s="314" t="s">
        <v>907</v>
      </c>
      <c r="P182" s="314" t="s">
        <v>125</v>
      </c>
      <c r="Q182" s="313">
        <v>230000000</v>
      </c>
      <c r="R182" s="314" t="s">
        <v>504</v>
      </c>
      <c r="S182" s="314"/>
      <c r="T182" s="314" t="s">
        <v>146</v>
      </c>
      <c r="U182" s="314"/>
      <c r="V182" s="314"/>
      <c r="W182" s="313">
        <v>30</v>
      </c>
      <c r="X182" s="313" t="s">
        <v>106</v>
      </c>
      <c r="Y182" s="313">
        <v>10</v>
      </c>
      <c r="Z182" s="315"/>
      <c r="AA182" s="314" t="s">
        <v>138</v>
      </c>
      <c r="AB182" s="316"/>
      <c r="AC182" s="316"/>
      <c r="AD182" s="316">
        <v>400000000</v>
      </c>
      <c r="AE182" s="316">
        <v>448000000.00000006</v>
      </c>
      <c r="AF182" s="316"/>
      <c r="AG182" s="316"/>
      <c r="AH182" s="317">
        <v>236225383</v>
      </c>
      <c r="AI182" s="317">
        <v>264572428.96000004</v>
      </c>
      <c r="AJ182" s="316"/>
      <c r="AK182" s="316"/>
      <c r="AL182" s="317"/>
      <c r="AM182" s="317"/>
      <c r="AN182" s="316"/>
      <c r="AO182" s="316"/>
      <c r="AP182" s="317"/>
      <c r="AQ182" s="316"/>
      <c r="AR182" s="316"/>
      <c r="AS182" s="316"/>
      <c r="AT182" s="317"/>
      <c r="AU182" s="316"/>
      <c r="AV182" s="316"/>
      <c r="AW182" s="318">
        <v>636225383</v>
      </c>
      <c r="AX182" s="318">
        <v>712572428.96000004</v>
      </c>
      <c r="AY182" s="314" t="s">
        <v>129</v>
      </c>
      <c r="AZ182" s="313" t="s">
        <v>505</v>
      </c>
      <c r="BA182" s="313" t="s">
        <v>506</v>
      </c>
      <c r="BB182" s="311"/>
      <c r="BC182" s="311"/>
      <c r="BD182" s="311"/>
      <c r="BE182" s="311"/>
      <c r="BF182" s="311"/>
      <c r="BG182" s="311" t="s">
        <v>128</v>
      </c>
      <c r="BH182" s="311"/>
      <c r="BI182" s="311"/>
      <c r="BJ182" s="312"/>
      <c r="BK182" s="319">
        <v>14</v>
      </c>
    </row>
    <row r="183" spans="1:63" s="164" customFormat="1" ht="12.95" customHeight="1" x14ac:dyDescent="0.25">
      <c r="A183" s="15" t="s">
        <v>217</v>
      </c>
      <c r="B183" s="44"/>
      <c r="C183" s="175" t="s">
        <v>507</v>
      </c>
      <c r="D183" s="87"/>
      <c r="E183" s="44"/>
      <c r="F183" s="1" t="s">
        <v>221</v>
      </c>
      <c r="G183" s="1" t="s">
        <v>222</v>
      </c>
      <c r="H183" s="1" t="s">
        <v>223</v>
      </c>
      <c r="I183" s="1" t="s">
        <v>120</v>
      </c>
      <c r="J183" s="1"/>
      <c r="K183" s="1"/>
      <c r="L183" s="112">
        <v>40</v>
      </c>
      <c r="M183" s="112" t="s">
        <v>122</v>
      </c>
      <c r="N183" s="112" t="s">
        <v>165</v>
      </c>
      <c r="O183" s="112" t="s">
        <v>166</v>
      </c>
      <c r="P183" s="112" t="s">
        <v>125</v>
      </c>
      <c r="Q183" s="1">
        <v>230000000</v>
      </c>
      <c r="R183" s="112" t="s">
        <v>504</v>
      </c>
      <c r="S183" s="112"/>
      <c r="T183" s="112" t="s">
        <v>146</v>
      </c>
      <c r="U183" s="112"/>
      <c r="V183" s="112"/>
      <c r="W183" s="1">
        <v>30</v>
      </c>
      <c r="X183" s="1" t="s">
        <v>106</v>
      </c>
      <c r="Y183" s="1">
        <v>10</v>
      </c>
      <c r="Z183" s="113"/>
      <c r="AA183" s="112" t="s">
        <v>138</v>
      </c>
      <c r="AB183" s="112"/>
      <c r="AC183" s="114"/>
      <c r="AD183" s="114">
        <v>752391231</v>
      </c>
      <c r="AE183" s="114">
        <f>AD183*1.12</f>
        <v>842678178.72000003</v>
      </c>
      <c r="AF183" s="114"/>
      <c r="AG183" s="114"/>
      <c r="AH183" s="21">
        <v>255000000</v>
      </c>
      <c r="AI183" s="21">
        <f t="shared" si="137"/>
        <v>285600000</v>
      </c>
      <c r="AJ183" s="114"/>
      <c r="AK183" s="114"/>
      <c r="AL183" s="21"/>
      <c r="AM183" s="21"/>
      <c r="AN183" s="114"/>
      <c r="AO183" s="114"/>
      <c r="AP183" s="21"/>
      <c r="AQ183" s="114"/>
      <c r="AR183" s="114"/>
      <c r="AS183" s="114"/>
      <c r="AT183" s="21"/>
      <c r="AU183" s="114"/>
      <c r="AV183" s="114"/>
      <c r="AW183" s="41">
        <v>0</v>
      </c>
      <c r="AX183" s="41">
        <f>AW183*1.12</f>
        <v>0</v>
      </c>
      <c r="AY183" s="112" t="s">
        <v>129</v>
      </c>
      <c r="AZ183" s="1" t="s">
        <v>508</v>
      </c>
      <c r="BA183" s="1" t="s">
        <v>509</v>
      </c>
      <c r="BB183" s="44"/>
      <c r="BC183" s="44"/>
      <c r="BD183" s="44"/>
      <c r="BE183" s="44"/>
      <c r="BF183" s="44"/>
      <c r="BG183" s="44"/>
      <c r="BH183" s="44"/>
      <c r="BI183" s="44"/>
      <c r="BJ183" s="87"/>
      <c r="BK183" s="28"/>
    </row>
    <row r="184" spans="1:63" s="164" customFormat="1" ht="12.95" customHeight="1" x14ac:dyDescent="0.25">
      <c r="A184" s="4" t="s">
        <v>217</v>
      </c>
      <c r="B184" s="44"/>
      <c r="C184" s="4" t="s">
        <v>710</v>
      </c>
      <c r="D184" s="44"/>
      <c r="E184" s="44"/>
      <c r="F184" s="1" t="s">
        <v>221</v>
      </c>
      <c r="G184" s="1" t="s">
        <v>222</v>
      </c>
      <c r="H184" s="1" t="s">
        <v>223</v>
      </c>
      <c r="I184" s="1" t="s">
        <v>120</v>
      </c>
      <c r="J184" s="1"/>
      <c r="K184" s="1"/>
      <c r="L184" s="1">
        <v>40</v>
      </c>
      <c r="M184" s="1" t="s">
        <v>122</v>
      </c>
      <c r="N184" s="5" t="s">
        <v>224</v>
      </c>
      <c r="O184" s="1" t="s">
        <v>144</v>
      </c>
      <c r="P184" s="1" t="s">
        <v>125</v>
      </c>
      <c r="Q184" s="1">
        <v>230000000</v>
      </c>
      <c r="R184" s="1" t="s">
        <v>504</v>
      </c>
      <c r="S184" s="1"/>
      <c r="T184" s="1" t="s">
        <v>146</v>
      </c>
      <c r="U184" s="1"/>
      <c r="V184" s="1"/>
      <c r="W184" s="1">
        <v>30</v>
      </c>
      <c r="X184" s="1" t="s">
        <v>106</v>
      </c>
      <c r="Y184" s="1">
        <v>10</v>
      </c>
      <c r="Z184" s="5"/>
      <c r="AA184" s="1" t="s">
        <v>138</v>
      </c>
      <c r="AB184" s="71"/>
      <c r="AC184" s="71"/>
      <c r="AD184" s="71">
        <v>752391231</v>
      </c>
      <c r="AE184" s="71">
        <f t="shared" ref="AE184:AE185" si="139">AD184*1.12</f>
        <v>842678178.72000003</v>
      </c>
      <c r="AF184" s="71"/>
      <c r="AG184" s="71"/>
      <c r="AH184" s="71">
        <v>255000000</v>
      </c>
      <c r="AI184" s="71">
        <f t="shared" si="137"/>
        <v>285600000</v>
      </c>
      <c r="AJ184" s="71"/>
      <c r="AK184" s="71"/>
      <c r="AL184" s="71"/>
      <c r="AM184" s="71"/>
      <c r="AN184" s="71"/>
      <c r="AO184" s="71"/>
      <c r="AP184" s="71"/>
      <c r="AQ184" s="71"/>
      <c r="AR184" s="71"/>
      <c r="AS184" s="71"/>
      <c r="AT184" s="71"/>
      <c r="AU184" s="71"/>
      <c r="AV184" s="71"/>
      <c r="AW184" s="41">
        <v>0</v>
      </c>
      <c r="AX184" s="41">
        <f>AW184*1.12</f>
        <v>0</v>
      </c>
      <c r="AY184" s="1" t="s">
        <v>129</v>
      </c>
      <c r="AZ184" s="1" t="s">
        <v>508</v>
      </c>
      <c r="BA184" s="1" t="s">
        <v>509</v>
      </c>
      <c r="BB184" s="44"/>
      <c r="BC184" s="44"/>
      <c r="BD184" s="44"/>
      <c r="BE184" s="44"/>
      <c r="BF184" s="44"/>
      <c r="BG184" s="44"/>
      <c r="BH184" s="44"/>
      <c r="BI184" s="44"/>
      <c r="BJ184" s="87"/>
      <c r="BK184" s="32">
        <v>14</v>
      </c>
    </row>
    <row r="185" spans="1:63" s="164" customFormat="1" ht="12.95" customHeight="1" x14ac:dyDescent="0.25">
      <c r="A185" s="158" t="s">
        <v>217</v>
      </c>
      <c r="B185" s="195"/>
      <c r="C185" s="158" t="s">
        <v>764</v>
      </c>
      <c r="D185" s="195"/>
      <c r="E185" s="195"/>
      <c r="F185" s="152" t="s">
        <v>221</v>
      </c>
      <c r="G185" s="152" t="s">
        <v>222</v>
      </c>
      <c r="H185" s="152" t="s">
        <v>223</v>
      </c>
      <c r="I185" s="152" t="s">
        <v>120</v>
      </c>
      <c r="J185" s="152"/>
      <c r="K185" s="152"/>
      <c r="L185" s="152">
        <v>40</v>
      </c>
      <c r="M185" s="152" t="s">
        <v>122</v>
      </c>
      <c r="N185" s="181" t="s">
        <v>224</v>
      </c>
      <c r="O185" s="152" t="s">
        <v>398</v>
      </c>
      <c r="P185" s="152" t="s">
        <v>125</v>
      </c>
      <c r="Q185" s="152">
        <v>230000000</v>
      </c>
      <c r="R185" s="152" t="s">
        <v>504</v>
      </c>
      <c r="S185" s="152"/>
      <c r="T185" s="152" t="s">
        <v>146</v>
      </c>
      <c r="U185" s="152"/>
      <c r="V185" s="152"/>
      <c r="W185" s="152">
        <v>30</v>
      </c>
      <c r="X185" s="152" t="s">
        <v>106</v>
      </c>
      <c r="Y185" s="152">
        <v>10</v>
      </c>
      <c r="Z185" s="181"/>
      <c r="AA185" s="152" t="s">
        <v>138</v>
      </c>
      <c r="AB185" s="186"/>
      <c r="AC185" s="186"/>
      <c r="AD185" s="186">
        <v>752391231</v>
      </c>
      <c r="AE185" s="186">
        <f t="shared" si="139"/>
        <v>842678178.72000003</v>
      </c>
      <c r="AF185" s="186"/>
      <c r="AG185" s="186"/>
      <c r="AH185" s="186">
        <v>255000000</v>
      </c>
      <c r="AI185" s="186">
        <f t="shared" si="137"/>
        <v>285600000</v>
      </c>
      <c r="AJ185" s="186"/>
      <c r="AK185" s="186"/>
      <c r="AL185" s="186"/>
      <c r="AM185" s="186"/>
      <c r="AN185" s="186"/>
      <c r="AO185" s="186"/>
      <c r="AP185" s="186"/>
      <c r="AQ185" s="186"/>
      <c r="AR185" s="186"/>
      <c r="AS185" s="186"/>
      <c r="AT185" s="186"/>
      <c r="AU185" s="186"/>
      <c r="AV185" s="186"/>
      <c r="AW185" s="185">
        <f t="shared" si="136"/>
        <v>1007391231</v>
      </c>
      <c r="AX185" s="185">
        <f t="shared" si="128"/>
        <v>1128278178.72</v>
      </c>
      <c r="AY185" s="152" t="s">
        <v>129</v>
      </c>
      <c r="AZ185" s="152" t="s">
        <v>508</v>
      </c>
      <c r="BA185" s="152" t="s">
        <v>509</v>
      </c>
      <c r="BB185" s="195"/>
      <c r="BC185" s="195"/>
      <c r="BD185" s="195"/>
      <c r="BE185" s="195"/>
      <c r="BF185" s="195"/>
      <c r="BG185" s="195"/>
      <c r="BH185" s="195"/>
      <c r="BI185" s="195"/>
      <c r="BJ185" s="87"/>
      <c r="BK185" s="32">
        <v>14</v>
      </c>
    </row>
    <row r="186" spans="1:63" s="164" customFormat="1" ht="12.95" customHeight="1" x14ac:dyDescent="0.25">
      <c r="A186" s="15" t="s">
        <v>217</v>
      </c>
      <c r="B186" s="44"/>
      <c r="C186" s="175" t="s">
        <v>510</v>
      </c>
      <c r="D186" s="87"/>
      <c r="E186" s="44"/>
      <c r="F186" s="1" t="s">
        <v>502</v>
      </c>
      <c r="G186" s="1" t="s">
        <v>503</v>
      </c>
      <c r="H186" s="1" t="s">
        <v>503</v>
      </c>
      <c r="I186" s="1" t="s">
        <v>120</v>
      </c>
      <c r="J186" s="1"/>
      <c r="K186" s="1"/>
      <c r="L186" s="1">
        <v>40</v>
      </c>
      <c r="M186" s="112">
        <v>230000000</v>
      </c>
      <c r="N186" s="112" t="s">
        <v>165</v>
      </c>
      <c r="O186" s="112" t="s">
        <v>166</v>
      </c>
      <c r="P186" s="112" t="s">
        <v>125</v>
      </c>
      <c r="Q186" s="112">
        <v>230000000</v>
      </c>
      <c r="R186" s="1" t="s">
        <v>511</v>
      </c>
      <c r="S186" s="112"/>
      <c r="T186" s="112" t="s">
        <v>146</v>
      </c>
      <c r="U186" s="112"/>
      <c r="V186" s="112"/>
      <c r="W186" s="112">
        <v>30</v>
      </c>
      <c r="X186" s="112" t="s">
        <v>106</v>
      </c>
      <c r="Y186" s="112">
        <v>10</v>
      </c>
      <c r="Z186" s="114"/>
      <c r="AA186" s="113" t="s">
        <v>138</v>
      </c>
      <c r="AB186" s="112"/>
      <c r="AC186" s="112"/>
      <c r="AD186" s="114">
        <v>754673185</v>
      </c>
      <c r="AE186" s="114">
        <f>AD186*1.12</f>
        <v>845233967.20000005</v>
      </c>
      <c r="AF186" s="114"/>
      <c r="AG186" s="114"/>
      <c r="AH186" s="114">
        <v>500000000</v>
      </c>
      <c r="AI186" s="21">
        <f t="shared" si="137"/>
        <v>560000000</v>
      </c>
      <c r="AJ186" s="114"/>
      <c r="AK186" s="114"/>
      <c r="AL186" s="114"/>
      <c r="AM186" s="21"/>
      <c r="AN186" s="114"/>
      <c r="AO186" s="114"/>
      <c r="AP186" s="114"/>
      <c r="AQ186" s="21"/>
      <c r="AR186" s="114"/>
      <c r="AS186" s="114"/>
      <c r="AT186" s="114"/>
      <c r="AU186" s="21"/>
      <c r="AV186" s="114"/>
      <c r="AW186" s="41">
        <v>0</v>
      </c>
      <c r="AX186" s="41">
        <f>AW186*1.12</f>
        <v>0</v>
      </c>
      <c r="AY186" s="112" t="s">
        <v>129</v>
      </c>
      <c r="AZ186" s="1" t="s">
        <v>512</v>
      </c>
      <c r="BA186" s="112" t="s">
        <v>513</v>
      </c>
      <c r="BB186" s="44"/>
      <c r="BC186" s="44"/>
      <c r="BD186" s="44"/>
      <c r="BE186" s="44"/>
      <c r="BF186" s="44"/>
      <c r="BG186" s="44"/>
      <c r="BH186" s="44"/>
      <c r="BI186" s="44"/>
      <c r="BJ186" s="87"/>
      <c r="BK186" s="28"/>
    </row>
    <row r="187" spans="1:63" s="164" customFormat="1" ht="12.95" customHeight="1" x14ac:dyDescent="0.25">
      <c r="A187" s="4" t="s">
        <v>217</v>
      </c>
      <c r="B187" s="44"/>
      <c r="C187" s="4" t="s">
        <v>711</v>
      </c>
      <c r="D187" s="44"/>
      <c r="E187" s="44"/>
      <c r="F187" s="1" t="s">
        <v>502</v>
      </c>
      <c r="G187" s="1" t="s">
        <v>503</v>
      </c>
      <c r="H187" s="1" t="s">
        <v>503</v>
      </c>
      <c r="I187" s="1" t="s">
        <v>120</v>
      </c>
      <c r="J187" s="1"/>
      <c r="K187" s="1"/>
      <c r="L187" s="1">
        <v>40</v>
      </c>
      <c r="M187" s="1">
        <v>230000000</v>
      </c>
      <c r="N187" s="5" t="s">
        <v>224</v>
      </c>
      <c r="O187" s="1" t="s">
        <v>144</v>
      </c>
      <c r="P187" s="1" t="s">
        <v>125</v>
      </c>
      <c r="Q187" s="1">
        <v>230000000</v>
      </c>
      <c r="R187" s="1" t="s">
        <v>511</v>
      </c>
      <c r="S187" s="1"/>
      <c r="T187" s="1" t="s">
        <v>146</v>
      </c>
      <c r="U187" s="1"/>
      <c r="V187" s="1"/>
      <c r="W187" s="1">
        <v>30</v>
      </c>
      <c r="X187" s="1" t="s">
        <v>106</v>
      </c>
      <c r="Y187" s="1">
        <v>10</v>
      </c>
      <c r="Z187" s="21"/>
      <c r="AA187" s="5" t="s">
        <v>138</v>
      </c>
      <c r="AB187" s="71"/>
      <c r="AC187" s="71"/>
      <c r="AD187" s="71">
        <v>754673185</v>
      </c>
      <c r="AE187" s="71">
        <f t="shared" ref="AE187:AE188" si="140">AD187*1.12</f>
        <v>845233967.20000005</v>
      </c>
      <c r="AF187" s="71"/>
      <c r="AG187" s="71"/>
      <c r="AH187" s="71">
        <v>500000000</v>
      </c>
      <c r="AI187" s="71">
        <f t="shared" si="137"/>
        <v>560000000</v>
      </c>
      <c r="AJ187" s="71"/>
      <c r="AK187" s="71"/>
      <c r="AL187" s="71"/>
      <c r="AM187" s="71"/>
      <c r="AN187" s="71"/>
      <c r="AO187" s="71"/>
      <c r="AP187" s="71"/>
      <c r="AQ187" s="71"/>
      <c r="AR187" s="71"/>
      <c r="AS187" s="71"/>
      <c r="AT187" s="71"/>
      <c r="AU187" s="71"/>
      <c r="AV187" s="71"/>
      <c r="AW187" s="41">
        <v>0</v>
      </c>
      <c r="AX187" s="41">
        <f>AW187*1.12</f>
        <v>0</v>
      </c>
      <c r="AY187" s="1" t="s">
        <v>129</v>
      </c>
      <c r="AZ187" s="1" t="s">
        <v>512</v>
      </c>
      <c r="BA187" s="1" t="s">
        <v>513</v>
      </c>
      <c r="BB187" s="44"/>
      <c r="BC187" s="44"/>
      <c r="BD187" s="44"/>
      <c r="BE187" s="44"/>
      <c r="BF187" s="44"/>
      <c r="BG187" s="44"/>
      <c r="BH187" s="44"/>
      <c r="BI187" s="44"/>
      <c r="BJ187" s="87"/>
      <c r="BK187" s="32">
        <v>14</v>
      </c>
    </row>
    <row r="188" spans="1:63" s="164" customFormat="1" ht="12.95" customHeight="1" x14ac:dyDescent="0.25">
      <c r="A188" s="158" t="s">
        <v>217</v>
      </c>
      <c r="B188" s="195"/>
      <c r="C188" s="158" t="s">
        <v>765</v>
      </c>
      <c r="D188" s="195"/>
      <c r="E188" s="195"/>
      <c r="F188" s="152" t="s">
        <v>502</v>
      </c>
      <c r="G188" s="152" t="s">
        <v>503</v>
      </c>
      <c r="H188" s="152" t="s">
        <v>503</v>
      </c>
      <c r="I188" s="152" t="s">
        <v>120</v>
      </c>
      <c r="J188" s="152"/>
      <c r="K188" s="152"/>
      <c r="L188" s="152">
        <v>40</v>
      </c>
      <c r="M188" s="152">
        <v>230000000</v>
      </c>
      <c r="N188" s="181" t="s">
        <v>224</v>
      </c>
      <c r="O188" s="152" t="s">
        <v>398</v>
      </c>
      <c r="P188" s="152" t="s">
        <v>125</v>
      </c>
      <c r="Q188" s="152">
        <v>230000000</v>
      </c>
      <c r="R188" s="152" t="s">
        <v>511</v>
      </c>
      <c r="S188" s="152"/>
      <c r="T188" s="152" t="s">
        <v>146</v>
      </c>
      <c r="U188" s="152"/>
      <c r="V188" s="152"/>
      <c r="W188" s="152">
        <v>30</v>
      </c>
      <c r="X188" s="152" t="s">
        <v>106</v>
      </c>
      <c r="Y188" s="152">
        <v>10</v>
      </c>
      <c r="Z188" s="172"/>
      <c r="AA188" s="181" t="s">
        <v>138</v>
      </c>
      <c r="AB188" s="186"/>
      <c r="AC188" s="186"/>
      <c r="AD188" s="186">
        <v>754673185</v>
      </c>
      <c r="AE188" s="186">
        <f t="shared" si="140"/>
        <v>845233967.20000005</v>
      </c>
      <c r="AF188" s="186"/>
      <c r="AG188" s="186"/>
      <c r="AH188" s="186">
        <v>500000000</v>
      </c>
      <c r="AI188" s="186">
        <f t="shared" si="137"/>
        <v>560000000</v>
      </c>
      <c r="AJ188" s="186"/>
      <c r="AK188" s="186"/>
      <c r="AL188" s="186"/>
      <c r="AM188" s="186"/>
      <c r="AN188" s="186"/>
      <c r="AO188" s="186"/>
      <c r="AP188" s="186"/>
      <c r="AQ188" s="186"/>
      <c r="AR188" s="186"/>
      <c r="AS188" s="186"/>
      <c r="AT188" s="186"/>
      <c r="AU188" s="186"/>
      <c r="AV188" s="186"/>
      <c r="AW188" s="185">
        <f t="shared" si="136"/>
        <v>1254673185</v>
      </c>
      <c r="AX188" s="185">
        <f t="shared" si="128"/>
        <v>1405233967.2</v>
      </c>
      <c r="AY188" s="152" t="s">
        <v>129</v>
      </c>
      <c r="AZ188" s="152" t="s">
        <v>512</v>
      </c>
      <c r="BA188" s="152" t="s">
        <v>513</v>
      </c>
      <c r="BB188" s="195"/>
      <c r="BC188" s="195"/>
      <c r="BD188" s="195"/>
      <c r="BE188" s="195"/>
      <c r="BF188" s="195"/>
      <c r="BG188" s="195"/>
      <c r="BH188" s="195"/>
      <c r="BI188" s="195"/>
      <c r="BJ188" s="87"/>
      <c r="BK188" s="32">
        <v>14</v>
      </c>
    </row>
    <row r="189" spans="1:63" s="164" customFormat="1" ht="12.95" customHeight="1" x14ac:dyDescent="0.25">
      <c r="A189" s="15" t="s">
        <v>217</v>
      </c>
      <c r="B189" s="44"/>
      <c r="C189" s="175" t="s">
        <v>514</v>
      </c>
      <c r="D189" s="87"/>
      <c r="E189" s="44"/>
      <c r="F189" s="1" t="s">
        <v>502</v>
      </c>
      <c r="G189" s="1" t="s">
        <v>503</v>
      </c>
      <c r="H189" s="1" t="s">
        <v>503</v>
      </c>
      <c r="I189" s="1" t="s">
        <v>120</v>
      </c>
      <c r="J189" s="1"/>
      <c r="K189" s="1"/>
      <c r="L189" s="1">
        <v>40</v>
      </c>
      <c r="M189" s="112">
        <v>230000000</v>
      </c>
      <c r="N189" s="112" t="s">
        <v>165</v>
      </c>
      <c r="O189" s="112" t="s">
        <v>166</v>
      </c>
      <c r="P189" s="112" t="s">
        <v>125</v>
      </c>
      <c r="Q189" s="112">
        <v>230000000</v>
      </c>
      <c r="R189" s="1" t="s">
        <v>511</v>
      </c>
      <c r="S189" s="112"/>
      <c r="T189" s="112" t="s">
        <v>146</v>
      </c>
      <c r="U189" s="112"/>
      <c r="V189" s="112"/>
      <c r="W189" s="112">
        <v>30</v>
      </c>
      <c r="X189" s="112" t="s">
        <v>106</v>
      </c>
      <c r="Y189" s="112">
        <v>10</v>
      </c>
      <c r="Z189" s="114"/>
      <c r="AA189" s="113" t="s">
        <v>138</v>
      </c>
      <c r="AB189" s="112"/>
      <c r="AC189" s="112"/>
      <c r="AD189" s="114">
        <v>146045130</v>
      </c>
      <c r="AE189" s="114">
        <f>AD189*1.12</f>
        <v>163570545.60000002</v>
      </c>
      <c r="AF189" s="114"/>
      <c r="AG189" s="114"/>
      <c r="AH189" s="114">
        <v>188195495</v>
      </c>
      <c r="AI189" s="21">
        <f t="shared" si="137"/>
        <v>210778954.40000001</v>
      </c>
      <c r="AJ189" s="114"/>
      <c r="AK189" s="114"/>
      <c r="AL189" s="114"/>
      <c r="AM189" s="21"/>
      <c r="AN189" s="114"/>
      <c r="AO189" s="114"/>
      <c r="AP189" s="114"/>
      <c r="AQ189" s="21"/>
      <c r="AR189" s="114"/>
      <c r="AS189" s="114"/>
      <c r="AT189" s="114"/>
      <c r="AU189" s="21"/>
      <c r="AV189" s="114"/>
      <c r="AW189" s="41">
        <v>0</v>
      </c>
      <c r="AX189" s="41">
        <f>AW189*1.12</f>
        <v>0</v>
      </c>
      <c r="AY189" s="112" t="s">
        <v>129</v>
      </c>
      <c r="AZ189" s="1" t="s">
        <v>515</v>
      </c>
      <c r="BA189" s="112" t="s">
        <v>516</v>
      </c>
      <c r="BB189" s="44"/>
      <c r="BC189" s="44"/>
      <c r="BD189" s="44"/>
      <c r="BE189" s="44"/>
      <c r="BF189" s="44"/>
      <c r="BG189" s="44"/>
      <c r="BH189" s="44"/>
      <c r="BI189" s="44"/>
      <c r="BJ189" s="87"/>
      <c r="BK189" s="28"/>
    </row>
    <row r="190" spans="1:63" s="164" customFormat="1" ht="12.95" customHeight="1" x14ac:dyDescent="0.25">
      <c r="A190" s="4" t="s">
        <v>217</v>
      </c>
      <c r="B190" s="44"/>
      <c r="C190" s="4" t="s">
        <v>712</v>
      </c>
      <c r="D190" s="44"/>
      <c r="E190" s="44"/>
      <c r="F190" s="1" t="s">
        <v>502</v>
      </c>
      <c r="G190" s="1" t="s">
        <v>503</v>
      </c>
      <c r="H190" s="1" t="s">
        <v>503</v>
      </c>
      <c r="I190" s="1" t="s">
        <v>120</v>
      </c>
      <c r="J190" s="1"/>
      <c r="K190" s="1"/>
      <c r="L190" s="1">
        <v>40</v>
      </c>
      <c r="M190" s="1">
        <v>230000000</v>
      </c>
      <c r="N190" s="5" t="s">
        <v>224</v>
      </c>
      <c r="O190" s="1" t="s">
        <v>144</v>
      </c>
      <c r="P190" s="1" t="s">
        <v>125</v>
      </c>
      <c r="Q190" s="1">
        <v>230000000</v>
      </c>
      <c r="R190" s="1" t="s">
        <v>511</v>
      </c>
      <c r="S190" s="1"/>
      <c r="T190" s="1" t="s">
        <v>146</v>
      </c>
      <c r="U190" s="1"/>
      <c r="V190" s="1"/>
      <c r="W190" s="1">
        <v>30</v>
      </c>
      <c r="X190" s="1" t="s">
        <v>106</v>
      </c>
      <c r="Y190" s="1">
        <v>10</v>
      </c>
      <c r="Z190" s="21"/>
      <c r="AA190" s="5" t="s">
        <v>138</v>
      </c>
      <c r="AB190" s="71"/>
      <c r="AC190" s="71"/>
      <c r="AD190" s="71">
        <v>146045130</v>
      </c>
      <c r="AE190" s="71">
        <f t="shared" ref="AE190:AE191" si="141">AD190*1.12</f>
        <v>163570545.60000002</v>
      </c>
      <c r="AF190" s="71"/>
      <c r="AG190" s="71"/>
      <c r="AH190" s="71">
        <v>188195495</v>
      </c>
      <c r="AI190" s="71">
        <f t="shared" si="137"/>
        <v>210778954.40000001</v>
      </c>
      <c r="AJ190" s="71"/>
      <c r="AK190" s="71"/>
      <c r="AL190" s="71"/>
      <c r="AM190" s="71"/>
      <c r="AN190" s="71"/>
      <c r="AO190" s="71"/>
      <c r="AP190" s="71"/>
      <c r="AQ190" s="71"/>
      <c r="AR190" s="71"/>
      <c r="AS190" s="71"/>
      <c r="AT190" s="71"/>
      <c r="AU190" s="71"/>
      <c r="AV190" s="71"/>
      <c r="AW190" s="42">
        <v>0</v>
      </c>
      <c r="AX190" s="42">
        <f t="shared" si="128"/>
        <v>0</v>
      </c>
      <c r="AY190" s="1" t="s">
        <v>129</v>
      </c>
      <c r="AZ190" s="1" t="s">
        <v>515</v>
      </c>
      <c r="BA190" s="1" t="s">
        <v>516</v>
      </c>
      <c r="BB190" s="44"/>
      <c r="BC190" s="44"/>
      <c r="BD190" s="44"/>
      <c r="BE190" s="44"/>
      <c r="BF190" s="44"/>
      <c r="BG190" s="44"/>
      <c r="BH190" s="44"/>
      <c r="BI190" s="44"/>
      <c r="BJ190" s="87"/>
      <c r="BK190" s="32">
        <v>14</v>
      </c>
    </row>
    <row r="191" spans="1:63" s="164" customFormat="1" ht="12.95" customHeight="1" x14ac:dyDescent="0.25">
      <c r="A191" s="158" t="s">
        <v>217</v>
      </c>
      <c r="B191" s="195"/>
      <c r="C191" s="158" t="s">
        <v>800</v>
      </c>
      <c r="D191" s="195"/>
      <c r="E191" s="195"/>
      <c r="F191" s="152" t="s">
        <v>502</v>
      </c>
      <c r="G191" s="152" t="s">
        <v>503</v>
      </c>
      <c r="H191" s="152" t="s">
        <v>503</v>
      </c>
      <c r="I191" s="152" t="s">
        <v>120</v>
      </c>
      <c r="J191" s="152"/>
      <c r="K191" s="152"/>
      <c r="L191" s="152">
        <v>40</v>
      </c>
      <c r="M191" s="152">
        <v>230000000</v>
      </c>
      <c r="N191" s="181" t="s">
        <v>224</v>
      </c>
      <c r="O191" s="152" t="s">
        <v>694</v>
      </c>
      <c r="P191" s="152" t="s">
        <v>125</v>
      </c>
      <c r="Q191" s="152">
        <v>230000000</v>
      </c>
      <c r="R191" s="152" t="s">
        <v>511</v>
      </c>
      <c r="S191" s="152"/>
      <c r="T191" s="152" t="s">
        <v>146</v>
      </c>
      <c r="U191" s="152"/>
      <c r="V191" s="152"/>
      <c r="W191" s="152">
        <v>30</v>
      </c>
      <c r="X191" s="152" t="s">
        <v>106</v>
      </c>
      <c r="Y191" s="152">
        <v>10</v>
      </c>
      <c r="Z191" s="172"/>
      <c r="AA191" s="181" t="s">
        <v>138</v>
      </c>
      <c r="AB191" s="186"/>
      <c r="AC191" s="186"/>
      <c r="AD191" s="186">
        <v>146045130</v>
      </c>
      <c r="AE191" s="186">
        <f t="shared" si="141"/>
        <v>163570545.60000002</v>
      </c>
      <c r="AF191" s="186"/>
      <c r="AG191" s="186"/>
      <c r="AH191" s="186">
        <v>188195495</v>
      </c>
      <c r="AI191" s="186">
        <f t="shared" si="137"/>
        <v>210778954.40000001</v>
      </c>
      <c r="AJ191" s="186"/>
      <c r="AK191" s="186"/>
      <c r="AL191" s="186"/>
      <c r="AM191" s="186"/>
      <c r="AN191" s="186"/>
      <c r="AO191" s="186"/>
      <c r="AP191" s="186"/>
      <c r="AQ191" s="186"/>
      <c r="AR191" s="186"/>
      <c r="AS191" s="186"/>
      <c r="AT191" s="186"/>
      <c r="AU191" s="186"/>
      <c r="AV191" s="186"/>
      <c r="AW191" s="161">
        <f t="shared" si="136"/>
        <v>334240625</v>
      </c>
      <c r="AX191" s="161">
        <f t="shared" si="128"/>
        <v>374349500.00000006</v>
      </c>
      <c r="AY191" s="152" t="s">
        <v>129</v>
      </c>
      <c r="AZ191" s="152" t="s">
        <v>515</v>
      </c>
      <c r="BA191" s="152" t="s">
        <v>516</v>
      </c>
      <c r="BB191" s="195"/>
      <c r="BC191" s="195"/>
      <c r="BD191" s="195"/>
      <c r="BE191" s="195"/>
      <c r="BF191" s="195"/>
      <c r="BG191" s="195"/>
      <c r="BH191" s="195"/>
      <c r="BI191" s="195"/>
      <c r="BJ191" s="195"/>
      <c r="BK191" s="32">
        <v>14</v>
      </c>
    </row>
    <row r="192" spans="1:63" s="187" customFormat="1" ht="12.95" customHeight="1" x14ac:dyDescent="0.25">
      <c r="A192" s="1" t="s">
        <v>217</v>
      </c>
      <c r="B192" s="1"/>
      <c r="C192" s="178" t="s">
        <v>751</v>
      </c>
      <c r="D192" s="1"/>
      <c r="E192" s="1"/>
      <c r="F192" s="1" t="s">
        <v>713</v>
      </c>
      <c r="G192" s="1" t="s">
        <v>714</v>
      </c>
      <c r="H192" s="1" t="s">
        <v>714</v>
      </c>
      <c r="I192" s="4" t="s">
        <v>120</v>
      </c>
      <c r="J192" s="1"/>
      <c r="K192" s="1"/>
      <c r="L192" s="2" t="s">
        <v>715</v>
      </c>
      <c r="M192" s="5">
        <v>230000000</v>
      </c>
      <c r="N192" s="2" t="s">
        <v>224</v>
      </c>
      <c r="O192" s="1" t="s">
        <v>144</v>
      </c>
      <c r="P192" s="1" t="s">
        <v>125</v>
      </c>
      <c r="Q192" s="9">
        <v>230000000</v>
      </c>
      <c r="R192" s="2" t="s">
        <v>174</v>
      </c>
      <c r="S192" s="1"/>
      <c r="T192" s="2" t="s">
        <v>127</v>
      </c>
      <c r="U192" s="1" t="s">
        <v>716</v>
      </c>
      <c r="V192" s="2" t="s">
        <v>716</v>
      </c>
      <c r="W192" s="16">
        <v>0</v>
      </c>
      <c r="X192" s="16">
        <v>90</v>
      </c>
      <c r="Y192" s="16">
        <v>10</v>
      </c>
      <c r="Z192" s="1"/>
      <c r="AA192" s="4" t="s">
        <v>138</v>
      </c>
      <c r="AB192" s="71"/>
      <c r="AC192" s="71"/>
      <c r="AD192" s="71">
        <v>33000000</v>
      </c>
      <c r="AE192" s="71">
        <f>AD192*1.12</f>
        <v>36960000</v>
      </c>
      <c r="AF192" s="71"/>
      <c r="AG192" s="71"/>
      <c r="AH192" s="71">
        <v>34650000</v>
      </c>
      <c r="AI192" s="71">
        <f>AH192*1.12</f>
        <v>38808000</v>
      </c>
      <c r="AJ192" s="71"/>
      <c r="AK192" s="71"/>
      <c r="AL192" s="71">
        <v>36382500</v>
      </c>
      <c r="AM192" s="71">
        <f>AL192*1.12</f>
        <v>40748400.000000007</v>
      </c>
      <c r="AN192" s="71"/>
      <c r="AO192" s="71"/>
      <c r="AP192" s="71"/>
      <c r="AQ192" s="71"/>
      <c r="AR192" s="71"/>
      <c r="AS192" s="71"/>
      <c r="AT192" s="71"/>
      <c r="AU192" s="71"/>
      <c r="AV192" s="71"/>
      <c r="AW192" s="42">
        <f>AD192+AH192+AL192+AP192+AT192</f>
        <v>104032500</v>
      </c>
      <c r="AX192" s="42">
        <f>AW192*1.12</f>
        <v>116516400.00000001</v>
      </c>
      <c r="AY192" s="1" t="s">
        <v>129</v>
      </c>
      <c r="AZ192" s="2" t="s">
        <v>717</v>
      </c>
      <c r="BA192" s="2" t="s">
        <v>717</v>
      </c>
      <c r="BB192" s="1"/>
      <c r="BC192" s="1"/>
      <c r="BD192" s="1"/>
      <c r="BE192" s="1"/>
      <c r="BF192" s="1"/>
      <c r="BG192" s="4"/>
      <c r="BH192" s="4"/>
      <c r="BI192" s="4"/>
      <c r="BJ192" s="32"/>
      <c r="BK192" s="32"/>
    </row>
    <row r="193" spans="1:64" s="187" customFormat="1" ht="12.95" customHeight="1" x14ac:dyDescent="0.25">
      <c r="A193" s="1" t="s">
        <v>217</v>
      </c>
      <c r="B193" s="1"/>
      <c r="C193" s="178" t="s">
        <v>752</v>
      </c>
      <c r="D193" s="1"/>
      <c r="E193" s="1"/>
      <c r="F193" s="2" t="s">
        <v>718</v>
      </c>
      <c r="G193" s="3" t="s">
        <v>719</v>
      </c>
      <c r="H193" s="3" t="s">
        <v>720</v>
      </c>
      <c r="I193" s="4" t="s">
        <v>120</v>
      </c>
      <c r="J193" s="1"/>
      <c r="K193" s="1"/>
      <c r="L193" s="2">
        <v>40</v>
      </c>
      <c r="M193" s="5">
        <v>230000000</v>
      </c>
      <c r="N193" s="2" t="s">
        <v>224</v>
      </c>
      <c r="O193" s="1" t="s">
        <v>144</v>
      </c>
      <c r="P193" s="1" t="s">
        <v>125</v>
      </c>
      <c r="Q193" s="9">
        <v>230000000</v>
      </c>
      <c r="R193" s="2" t="s">
        <v>521</v>
      </c>
      <c r="S193" s="1"/>
      <c r="T193" s="2" t="s">
        <v>167</v>
      </c>
      <c r="U193" s="1" t="s">
        <v>716</v>
      </c>
      <c r="V193" s="2" t="s">
        <v>716</v>
      </c>
      <c r="W193" s="16">
        <v>30</v>
      </c>
      <c r="X193" s="16" t="s">
        <v>106</v>
      </c>
      <c r="Y193" s="16">
        <v>10</v>
      </c>
      <c r="Z193" s="1"/>
      <c r="AA193" s="4" t="s">
        <v>138</v>
      </c>
      <c r="AB193" s="71"/>
      <c r="AC193" s="71"/>
      <c r="AD193" s="71">
        <v>810000000</v>
      </c>
      <c r="AE193" s="71">
        <f t="shared" ref="AE193:AE202" si="142">AD193*1.12</f>
        <v>907200000.00000012</v>
      </c>
      <c r="AF193" s="71"/>
      <c r="AG193" s="71"/>
      <c r="AH193" s="71">
        <v>714000000</v>
      </c>
      <c r="AI193" s="71">
        <f t="shared" ref="AI193:AI202" si="143">AH193*1.12</f>
        <v>799680000.00000012</v>
      </c>
      <c r="AJ193" s="71"/>
      <c r="AK193" s="71"/>
      <c r="AL193" s="71">
        <v>699720000</v>
      </c>
      <c r="AM193" s="71">
        <f t="shared" ref="AM193:AM200" si="144">AL193*1.12</f>
        <v>783686400.00000012</v>
      </c>
      <c r="AN193" s="71"/>
      <c r="AO193" s="71"/>
      <c r="AP193" s="71">
        <v>734706000</v>
      </c>
      <c r="AQ193" s="71">
        <f t="shared" ref="AQ193:AQ200" si="145">AP193*1.12</f>
        <v>822870720.00000012</v>
      </c>
      <c r="AR193" s="71"/>
      <c r="AS193" s="71"/>
      <c r="AT193" s="71">
        <v>771441300</v>
      </c>
      <c r="AU193" s="71">
        <f t="shared" ref="AU193:AU200" si="146">AT193*1.12</f>
        <v>864014256.00000012</v>
      </c>
      <c r="AV193" s="71"/>
      <c r="AW193" s="41">
        <v>0</v>
      </c>
      <c r="AX193" s="41">
        <f>AW193*1.12</f>
        <v>0</v>
      </c>
      <c r="AY193" s="1" t="s">
        <v>129</v>
      </c>
      <c r="AZ193" s="2" t="s">
        <v>721</v>
      </c>
      <c r="BA193" s="2" t="s">
        <v>722</v>
      </c>
      <c r="BB193" s="1"/>
      <c r="BC193" s="1"/>
      <c r="BD193" s="1"/>
      <c r="BE193" s="1"/>
      <c r="BF193" s="1"/>
      <c r="BG193" s="4"/>
      <c r="BH193" s="4"/>
      <c r="BI193" s="4"/>
      <c r="BJ193" s="32"/>
      <c r="BK193" s="32"/>
    </row>
    <row r="194" spans="1:64" s="187" customFormat="1" ht="12.95" customHeight="1" x14ac:dyDescent="0.25">
      <c r="A194" s="1" t="s">
        <v>217</v>
      </c>
      <c r="B194" s="1"/>
      <c r="C194" s="178" t="s">
        <v>766</v>
      </c>
      <c r="D194" s="1"/>
      <c r="E194" s="1"/>
      <c r="F194" s="2" t="s">
        <v>718</v>
      </c>
      <c r="G194" s="3" t="s">
        <v>719</v>
      </c>
      <c r="H194" s="3" t="s">
        <v>720</v>
      </c>
      <c r="I194" s="4" t="s">
        <v>120</v>
      </c>
      <c r="J194" s="1"/>
      <c r="K194" s="1"/>
      <c r="L194" s="2">
        <v>40</v>
      </c>
      <c r="M194" s="5">
        <v>230000000</v>
      </c>
      <c r="N194" s="2" t="s">
        <v>224</v>
      </c>
      <c r="O194" s="1" t="s">
        <v>398</v>
      </c>
      <c r="P194" s="1" t="s">
        <v>125</v>
      </c>
      <c r="Q194" s="9">
        <v>230000000</v>
      </c>
      <c r="R194" s="2" t="s">
        <v>521</v>
      </c>
      <c r="S194" s="1"/>
      <c r="T194" s="2" t="s">
        <v>167</v>
      </c>
      <c r="U194" s="1" t="s">
        <v>716</v>
      </c>
      <c r="V194" s="2" t="s">
        <v>716</v>
      </c>
      <c r="W194" s="16">
        <v>30</v>
      </c>
      <c r="X194" s="16" t="s">
        <v>106</v>
      </c>
      <c r="Y194" s="16">
        <v>10</v>
      </c>
      <c r="Z194" s="1"/>
      <c r="AA194" s="4" t="s">
        <v>138</v>
      </c>
      <c r="AB194" s="71"/>
      <c r="AC194" s="71"/>
      <c r="AD194" s="71">
        <v>810000000</v>
      </c>
      <c r="AE194" s="71">
        <f t="shared" si="142"/>
        <v>907200000.00000012</v>
      </c>
      <c r="AF194" s="71"/>
      <c r="AG194" s="71"/>
      <c r="AH194" s="71">
        <v>714000000</v>
      </c>
      <c r="AI194" s="71">
        <f t="shared" si="143"/>
        <v>799680000.00000012</v>
      </c>
      <c r="AJ194" s="71"/>
      <c r="AK194" s="71"/>
      <c r="AL194" s="71">
        <v>699720000</v>
      </c>
      <c r="AM194" s="71">
        <f t="shared" si="144"/>
        <v>783686400.00000012</v>
      </c>
      <c r="AN194" s="71"/>
      <c r="AO194" s="71"/>
      <c r="AP194" s="71">
        <v>734706000</v>
      </c>
      <c r="AQ194" s="71">
        <f t="shared" si="145"/>
        <v>822870720.00000012</v>
      </c>
      <c r="AR194" s="71"/>
      <c r="AS194" s="71"/>
      <c r="AT194" s="71">
        <v>771441300</v>
      </c>
      <c r="AU194" s="71">
        <f t="shared" si="146"/>
        <v>864014256.00000012</v>
      </c>
      <c r="AV194" s="71"/>
      <c r="AW194" s="42">
        <f t="shared" ref="AW194:AW200" si="147">AD194+AH194+AL194+AP194+AT194</f>
        <v>3729867300</v>
      </c>
      <c r="AX194" s="42">
        <f t="shared" ref="AX194:AX202" si="148">AW194*1.12</f>
        <v>4177451376.0000005</v>
      </c>
      <c r="AY194" s="1" t="s">
        <v>129</v>
      </c>
      <c r="AZ194" s="2" t="s">
        <v>721</v>
      </c>
      <c r="BA194" s="2" t="s">
        <v>722</v>
      </c>
      <c r="BB194" s="1"/>
      <c r="BC194" s="1"/>
      <c r="BD194" s="1"/>
      <c r="BE194" s="1"/>
      <c r="BF194" s="1"/>
      <c r="BG194" s="4"/>
      <c r="BH194" s="4"/>
      <c r="BI194" s="4"/>
      <c r="BJ194" s="32"/>
      <c r="BK194" s="32">
        <v>14</v>
      </c>
    </row>
    <row r="195" spans="1:64" s="187" customFormat="1" ht="12.95" customHeight="1" x14ac:dyDescent="0.25">
      <c r="A195" s="1" t="s">
        <v>217</v>
      </c>
      <c r="B195" s="1"/>
      <c r="C195" s="178" t="s">
        <v>753</v>
      </c>
      <c r="D195" s="1"/>
      <c r="E195" s="1"/>
      <c r="F195" s="2" t="s">
        <v>718</v>
      </c>
      <c r="G195" s="3" t="s">
        <v>719</v>
      </c>
      <c r="H195" s="3" t="s">
        <v>720</v>
      </c>
      <c r="I195" s="4" t="s">
        <v>120</v>
      </c>
      <c r="J195" s="1"/>
      <c r="K195" s="1"/>
      <c r="L195" s="2">
        <v>40</v>
      </c>
      <c r="M195" s="5">
        <v>230000000</v>
      </c>
      <c r="N195" s="2" t="s">
        <v>224</v>
      </c>
      <c r="O195" s="1" t="s">
        <v>144</v>
      </c>
      <c r="P195" s="1" t="s">
        <v>125</v>
      </c>
      <c r="Q195" s="9">
        <v>230000000</v>
      </c>
      <c r="R195" s="2" t="s">
        <v>225</v>
      </c>
      <c r="S195" s="1"/>
      <c r="T195" s="2" t="s">
        <v>167</v>
      </c>
      <c r="U195" s="1" t="s">
        <v>716</v>
      </c>
      <c r="V195" s="2" t="s">
        <v>716</v>
      </c>
      <c r="W195" s="16">
        <v>30</v>
      </c>
      <c r="X195" s="16" t="s">
        <v>106</v>
      </c>
      <c r="Y195" s="16">
        <v>10</v>
      </c>
      <c r="Z195" s="1"/>
      <c r="AA195" s="4" t="s">
        <v>138</v>
      </c>
      <c r="AB195" s="71"/>
      <c r="AC195" s="71"/>
      <c r="AD195" s="71">
        <v>525000000</v>
      </c>
      <c r="AE195" s="71">
        <f t="shared" si="142"/>
        <v>588000000</v>
      </c>
      <c r="AF195" s="71"/>
      <c r="AG195" s="71"/>
      <c r="AH195" s="71">
        <v>445000000</v>
      </c>
      <c r="AI195" s="71">
        <f t="shared" si="143"/>
        <v>498400000.00000006</v>
      </c>
      <c r="AJ195" s="71"/>
      <c r="AK195" s="71"/>
      <c r="AL195" s="71">
        <v>493000000</v>
      </c>
      <c r="AM195" s="71">
        <f t="shared" si="144"/>
        <v>552160000</v>
      </c>
      <c r="AN195" s="71"/>
      <c r="AO195" s="71"/>
      <c r="AP195" s="71">
        <v>517650000</v>
      </c>
      <c r="AQ195" s="71">
        <f t="shared" si="145"/>
        <v>579768000</v>
      </c>
      <c r="AR195" s="71"/>
      <c r="AS195" s="71"/>
      <c r="AT195" s="71">
        <v>543532500</v>
      </c>
      <c r="AU195" s="71">
        <f t="shared" si="146"/>
        <v>608756400</v>
      </c>
      <c r="AV195" s="71"/>
      <c r="AW195" s="41">
        <v>0</v>
      </c>
      <c r="AX195" s="41">
        <f>AW195*1.12</f>
        <v>0</v>
      </c>
      <c r="AY195" s="1" t="s">
        <v>129</v>
      </c>
      <c r="AZ195" s="2" t="s">
        <v>723</v>
      </c>
      <c r="BA195" s="2" t="s">
        <v>724</v>
      </c>
      <c r="BB195" s="1"/>
      <c r="BC195" s="1"/>
      <c r="BD195" s="1"/>
      <c r="BE195" s="1"/>
      <c r="BF195" s="1"/>
      <c r="BG195" s="4"/>
      <c r="BH195" s="4"/>
      <c r="BI195" s="4"/>
      <c r="BJ195" s="32"/>
      <c r="BK195" s="32"/>
    </row>
    <row r="196" spans="1:64" s="187" customFormat="1" ht="12.95" customHeight="1" x14ac:dyDescent="0.25">
      <c r="A196" s="1" t="s">
        <v>217</v>
      </c>
      <c r="B196" s="1"/>
      <c r="C196" s="178" t="s">
        <v>767</v>
      </c>
      <c r="D196" s="1"/>
      <c r="E196" s="1"/>
      <c r="F196" s="2" t="s">
        <v>718</v>
      </c>
      <c r="G196" s="3" t="s">
        <v>719</v>
      </c>
      <c r="H196" s="3" t="s">
        <v>720</v>
      </c>
      <c r="I196" s="4" t="s">
        <v>120</v>
      </c>
      <c r="J196" s="1"/>
      <c r="K196" s="1"/>
      <c r="L196" s="2">
        <v>40</v>
      </c>
      <c r="M196" s="5">
        <v>230000000</v>
      </c>
      <c r="N196" s="2" t="s">
        <v>224</v>
      </c>
      <c r="O196" s="1" t="s">
        <v>398</v>
      </c>
      <c r="P196" s="1" t="s">
        <v>125</v>
      </c>
      <c r="Q196" s="9">
        <v>230000000</v>
      </c>
      <c r="R196" s="2" t="s">
        <v>225</v>
      </c>
      <c r="S196" s="1"/>
      <c r="T196" s="2" t="s">
        <v>167</v>
      </c>
      <c r="U196" s="1" t="s">
        <v>716</v>
      </c>
      <c r="V196" s="2" t="s">
        <v>716</v>
      </c>
      <c r="W196" s="16">
        <v>30</v>
      </c>
      <c r="X196" s="16" t="s">
        <v>106</v>
      </c>
      <c r="Y196" s="16">
        <v>10</v>
      </c>
      <c r="Z196" s="1"/>
      <c r="AA196" s="4" t="s">
        <v>138</v>
      </c>
      <c r="AB196" s="71"/>
      <c r="AC196" s="71"/>
      <c r="AD196" s="71">
        <v>525000000</v>
      </c>
      <c r="AE196" s="71">
        <f t="shared" si="142"/>
        <v>588000000</v>
      </c>
      <c r="AF196" s="71"/>
      <c r="AG196" s="71"/>
      <c r="AH196" s="71">
        <v>445000000</v>
      </c>
      <c r="AI196" s="71">
        <f t="shared" si="143"/>
        <v>498400000.00000006</v>
      </c>
      <c r="AJ196" s="71"/>
      <c r="AK196" s="71"/>
      <c r="AL196" s="71">
        <v>493000000</v>
      </c>
      <c r="AM196" s="71">
        <f t="shared" si="144"/>
        <v>552160000</v>
      </c>
      <c r="AN196" s="71"/>
      <c r="AO196" s="71"/>
      <c r="AP196" s="71">
        <v>517650000</v>
      </c>
      <c r="AQ196" s="71">
        <f t="shared" si="145"/>
        <v>579768000</v>
      </c>
      <c r="AR196" s="71"/>
      <c r="AS196" s="71"/>
      <c r="AT196" s="71">
        <v>543532500</v>
      </c>
      <c r="AU196" s="71">
        <f t="shared" si="146"/>
        <v>608756400</v>
      </c>
      <c r="AV196" s="71"/>
      <c r="AW196" s="42">
        <f t="shared" si="147"/>
        <v>2524182500</v>
      </c>
      <c r="AX196" s="42">
        <f t="shared" si="148"/>
        <v>2827084400.0000005</v>
      </c>
      <c r="AY196" s="1" t="s">
        <v>129</v>
      </c>
      <c r="AZ196" s="2" t="s">
        <v>723</v>
      </c>
      <c r="BA196" s="2" t="s">
        <v>724</v>
      </c>
      <c r="BB196" s="1"/>
      <c r="BC196" s="1"/>
      <c r="BD196" s="1"/>
      <c r="BE196" s="1"/>
      <c r="BF196" s="1"/>
      <c r="BG196" s="4"/>
      <c r="BH196" s="4"/>
      <c r="BI196" s="4"/>
      <c r="BJ196" s="32"/>
      <c r="BK196" s="32">
        <v>14</v>
      </c>
    </row>
    <row r="197" spans="1:64" s="187" customFormat="1" ht="12.95" customHeight="1" x14ac:dyDescent="0.25">
      <c r="A197" s="1" t="s">
        <v>217</v>
      </c>
      <c r="B197" s="1"/>
      <c r="C197" s="178" t="s">
        <v>754</v>
      </c>
      <c r="D197" s="1"/>
      <c r="E197" s="1"/>
      <c r="F197" s="2" t="s">
        <v>718</v>
      </c>
      <c r="G197" s="3" t="s">
        <v>719</v>
      </c>
      <c r="H197" s="3" t="s">
        <v>720</v>
      </c>
      <c r="I197" s="4" t="s">
        <v>120</v>
      </c>
      <c r="J197" s="1"/>
      <c r="K197" s="1"/>
      <c r="L197" s="2">
        <v>40</v>
      </c>
      <c r="M197" s="5">
        <v>230000000</v>
      </c>
      <c r="N197" s="2" t="s">
        <v>224</v>
      </c>
      <c r="O197" s="1" t="s">
        <v>144</v>
      </c>
      <c r="P197" s="1" t="s">
        <v>125</v>
      </c>
      <c r="Q197" s="9">
        <v>230000000</v>
      </c>
      <c r="R197" s="2" t="s">
        <v>725</v>
      </c>
      <c r="S197" s="1"/>
      <c r="T197" s="2" t="s">
        <v>167</v>
      </c>
      <c r="U197" s="1" t="s">
        <v>716</v>
      </c>
      <c r="V197" s="2" t="s">
        <v>716</v>
      </c>
      <c r="W197" s="16">
        <v>30</v>
      </c>
      <c r="X197" s="16" t="s">
        <v>106</v>
      </c>
      <c r="Y197" s="16">
        <v>10</v>
      </c>
      <c r="Z197" s="1"/>
      <c r="AA197" s="4" t="s">
        <v>138</v>
      </c>
      <c r="AB197" s="71"/>
      <c r="AC197" s="71"/>
      <c r="AD197" s="71">
        <v>945395412</v>
      </c>
      <c r="AE197" s="71">
        <f t="shared" si="142"/>
        <v>1058842861.4400001</v>
      </c>
      <c r="AF197" s="71"/>
      <c r="AG197" s="71"/>
      <c r="AH197" s="71">
        <v>220000000</v>
      </c>
      <c r="AI197" s="71">
        <f t="shared" si="143"/>
        <v>246400000.00000003</v>
      </c>
      <c r="AJ197" s="71"/>
      <c r="AK197" s="71"/>
      <c r="AL197" s="71">
        <v>220000000</v>
      </c>
      <c r="AM197" s="71">
        <f t="shared" si="144"/>
        <v>246400000.00000003</v>
      </c>
      <c r="AN197" s="71"/>
      <c r="AO197" s="71"/>
      <c r="AP197" s="71">
        <v>220000000</v>
      </c>
      <c r="AQ197" s="71">
        <f t="shared" si="145"/>
        <v>246400000.00000003</v>
      </c>
      <c r="AR197" s="71"/>
      <c r="AS197" s="71"/>
      <c r="AT197" s="71">
        <v>220000000</v>
      </c>
      <c r="AU197" s="71">
        <f t="shared" si="146"/>
        <v>246400000.00000003</v>
      </c>
      <c r="AV197" s="71"/>
      <c r="AW197" s="41">
        <v>0</v>
      </c>
      <c r="AX197" s="41">
        <f>AW197*1.12</f>
        <v>0</v>
      </c>
      <c r="AY197" s="1" t="s">
        <v>129</v>
      </c>
      <c r="AZ197" s="2" t="s">
        <v>726</v>
      </c>
      <c r="BA197" s="2" t="s">
        <v>727</v>
      </c>
      <c r="BB197" s="1"/>
      <c r="BC197" s="1"/>
      <c r="BD197" s="1"/>
      <c r="BE197" s="1"/>
      <c r="BF197" s="1"/>
      <c r="BG197" s="4"/>
      <c r="BH197" s="4"/>
      <c r="BI197" s="4"/>
      <c r="BJ197" s="32"/>
      <c r="BK197" s="32"/>
    </row>
    <row r="198" spans="1:64" s="187" customFormat="1" ht="12.95" customHeight="1" x14ac:dyDescent="0.25">
      <c r="A198" s="1" t="s">
        <v>217</v>
      </c>
      <c r="B198" s="1"/>
      <c r="C198" s="178" t="s">
        <v>768</v>
      </c>
      <c r="D198" s="1"/>
      <c r="E198" s="1"/>
      <c r="F198" s="2" t="s">
        <v>718</v>
      </c>
      <c r="G198" s="3" t="s">
        <v>719</v>
      </c>
      <c r="H198" s="3" t="s">
        <v>720</v>
      </c>
      <c r="I198" s="4" t="s">
        <v>120</v>
      </c>
      <c r="J198" s="1"/>
      <c r="K198" s="1"/>
      <c r="L198" s="2">
        <v>40</v>
      </c>
      <c r="M198" s="5">
        <v>230000000</v>
      </c>
      <c r="N198" s="2" t="s">
        <v>224</v>
      </c>
      <c r="O198" s="1" t="s">
        <v>398</v>
      </c>
      <c r="P198" s="1" t="s">
        <v>125</v>
      </c>
      <c r="Q198" s="9">
        <v>230000000</v>
      </c>
      <c r="R198" s="2" t="s">
        <v>725</v>
      </c>
      <c r="S198" s="1"/>
      <c r="T198" s="2" t="s">
        <v>167</v>
      </c>
      <c r="U198" s="1" t="s">
        <v>716</v>
      </c>
      <c r="V198" s="2" t="s">
        <v>716</v>
      </c>
      <c r="W198" s="16">
        <v>30</v>
      </c>
      <c r="X198" s="16" t="s">
        <v>106</v>
      </c>
      <c r="Y198" s="16">
        <v>10</v>
      </c>
      <c r="Z198" s="1"/>
      <c r="AA198" s="4" t="s">
        <v>138</v>
      </c>
      <c r="AB198" s="71"/>
      <c r="AC198" s="71"/>
      <c r="AD198" s="116">
        <v>505000000</v>
      </c>
      <c r="AE198" s="71">
        <f t="shared" si="142"/>
        <v>565600000</v>
      </c>
      <c r="AF198" s="71"/>
      <c r="AG198" s="71"/>
      <c r="AH198" s="71">
        <v>220000000</v>
      </c>
      <c r="AI198" s="71">
        <f t="shared" si="143"/>
        <v>246400000.00000003</v>
      </c>
      <c r="AJ198" s="71"/>
      <c r="AK198" s="71"/>
      <c r="AL198" s="71">
        <v>220000000</v>
      </c>
      <c r="AM198" s="71">
        <f t="shared" si="144"/>
        <v>246400000.00000003</v>
      </c>
      <c r="AN198" s="71"/>
      <c r="AO198" s="71"/>
      <c r="AP198" s="71">
        <v>220000000</v>
      </c>
      <c r="AQ198" s="71">
        <f t="shared" si="145"/>
        <v>246400000.00000003</v>
      </c>
      <c r="AR198" s="71"/>
      <c r="AS198" s="71"/>
      <c r="AT198" s="71">
        <v>220000000</v>
      </c>
      <c r="AU198" s="71">
        <f t="shared" si="146"/>
        <v>246400000.00000003</v>
      </c>
      <c r="AV198" s="71"/>
      <c r="AW198" s="42">
        <f t="shared" si="147"/>
        <v>1385000000</v>
      </c>
      <c r="AX198" s="42">
        <f t="shared" si="148"/>
        <v>1551200000.0000002</v>
      </c>
      <c r="AY198" s="1" t="s">
        <v>129</v>
      </c>
      <c r="AZ198" s="2" t="s">
        <v>726</v>
      </c>
      <c r="BA198" s="2" t="s">
        <v>727</v>
      </c>
      <c r="BB198" s="1"/>
      <c r="BC198" s="1"/>
      <c r="BD198" s="1"/>
      <c r="BE198" s="1"/>
      <c r="BF198" s="1"/>
      <c r="BG198" s="4"/>
      <c r="BH198" s="4"/>
      <c r="BI198" s="4"/>
      <c r="BJ198" s="32"/>
      <c r="BK198" s="32" t="s">
        <v>769</v>
      </c>
    </row>
    <row r="199" spans="1:64" s="187" customFormat="1" ht="12.95" customHeight="1" x14ac:dyDescent="0.25">
      <c r="A199" s="1" t="s">
        <v>217</v>
      </c>
      <c r="B199" s="1"/>
      <c r="C199" s="178" t="s">
        <v>755</v>
      </c>
      <c r="D199" s="1"/>
      <c r="E199" s="1"/>
      <c r="F199" s="2" t="s">
        <v>718</v>
      </c>
      <c r="G199" s="3" t="s">
        <v>719</v>
      </c>
      <c r="H199" s="3" t="s">
        <v>720</v>
      </c>
      <c r="I199" s="4" t="s">
        <v>120</v>
      </c>
      <c r="J199" s="1"/>
      <c r="K199" s="1"/>
      <c r="L199" s="2">
        <v>40</v>
      </c>
      <c r="M199" s="5">
        <v>230000000</v>
      </c>
      <c r="N199" s="2" t="s">
        <v>224</v>
      </c>
      <c r="O199" s="1" t="s">
        <v>144</v>
      </c>
      <c r="P199" s="1" t="s">
        <v>125</v>
      </c>
      <c r="Q199" s="9">
        <v>230000000</v>
      </c>
      <c r="R199" s="2" t="s">
        <v>511</v>
      </c>
      <c r="S199" s="1"/>
      <c r="T199" s="2" t="s">
        <v>167</v>
      </c>
      <c r="U199" s="1" t="s">
        <v>716</v>
      </c>
      <c r="V199" s="2" t="s">
        <v>716</v>
      </c>
      <c r="W199" s="16">
        <v>30</v>
      </c>
      <c r="X199" s="16" t="s">
        <v>106</v>
      </c>
      <c r="Y199" s="16">
        <v>10</v>
      </c>
      <c r="Z199" s="1"/>
      <c r="AA199" s="4" t="s">
        <v>138</v>
      </c>
      <c r="AB199" s="71"/>
      <c r="AC199" s="71"/>
      <c r="AD199" s="71">
        <v>574851800</v>
      </c>
      <c r="AE199" s="71">
        <f t="shared" si="142"/>
        <v>643834016.00000012</v>
      </c>
      <c r="AF199" s="71"/>
      <c r="AG199" s="71"/>
      <c r="AH199" s="71">
        <v>250000000</v>
      </c>
      <c r="AI199" s="71">
        <f t="shared" si="143"/>
        <v>280000000</v>
      </c>
      <c r="AJ199" s="71"/>
      <c r="AK199" s="71"/>
      <c r="AL199" s="71">
        <v>265000000</v>
      </c>
      <c r="AM199" s="71">
        <f t="shared" si="144"/>
        <v>296800000</v>
      </c>
      <c r="AN199" s="71"/>
      <c r="AO199" s="71"/>
      <c r="AP199" s="71">
        <v>265000000</v>
      </c>
      <c r="AQ199" s="71">
        <f t="shared" si="145"/>
        <v>296800000</v>
      </c>
      <c r="AR199" s="71"/>
      <c r="AS199" s="71"/>
      <c r="AT199" s="71">
        <v>265000000</v>
      </c>
      <c r="AU199" s="71">
        <f t="shared" si="146"/>
        <v>296800000</v>
      </c>
      <c r="AV199" s="71"/>
      <c r="AW199" s="41">
        <v>0</v>
      </c>
      <c r="AX199" s="41">
        <f>AW199*1.12</f>
        <v>0</v>
      </c>
      <c r="AY199" s="1" t="s">
        <v>129</v>
      </c>
      <c r="AZ199" s="2" t="s">
        <v>728</v>
      </c>
      <c r="BA199" s="2" t="s">
        <v>729</v>
      </c>
      <c r="BB199" s="1"/>
      <c r="BC199" s="1"/>
      <c r="BD199" s="1"/>
      <c r="BE199" s="1"/>
      <c r="BF199" s="1"/>
      <c r="BG199" s="4"/>
      <c r="BH199" s="4"/>
      <c r="BI199" s="4"/>
      <c r="BJ199" s="32"/>
      <c r="BK199" s="32"/>
    </row>
    <row r="200" spans="1:64" s="187" customFormat="1" ht="12.95" customHeight="1" x14ac:dyDescent="0.25">
      <c r="A200" s="1" t="s">
        <v>217</v>
      </c>
      <c r="B200" s="1"/>
      <c r="C200" s="178" t="s">
        <v>770</v>
      </c>
      <c r="D200" s="1"/>
      <c r="E200" s="1"/>
      <c r="F200" s="2" t="s">
        <v>718</v>
      </c>
      <c r="G200" s="3" t="s">
        <v>719</v>
      </c>
      <c r="H200" s="3" t="s">
        <v>720</v>
      </c>
      <c r="I200" s="4" t="s">
        <v>120</v>
      </c>
      <c r="J200" s="1"/>
      <c r="K200" s="1"/>
      <c r="L200" s="2">
        <v>40</v>
      </c>
      <c r="M200" s="5">
        <v>230000000</v>
      </c>
      <c r="N200" s="2" t="s">
        <v>224</v>
      </c>
      <c r="O200" s="1" t="s">
        <v>398</v>
      </c>
      <c r="P200" s="1" t="s">
        <v>125</v>
      </c>
      <c r="Q200" s="9">
        <v>230000000</v>
      </c>
      <c r="R200" s="2" t="s">
        <v>511</v>
      </c>
      <c r="S200" s="1"/>
      <c r="T200" s="2" t="s">
        <v>167</v>
      </c>
      <c r="U200" s="1" t="s">
        <v>716</v>
      </c>
      <c r="V200" s="2" t="s">
        <v>716</v>
      </c>
      <c r="W200" s="16">
        <v>30</v>
      </c>
      <c r="X200" s="16" t="s">
        <v>106</v>
      </c>
      <c r="Y200" s="16">
        <v>10</v>
      </c>
      <c r="Z200" s="1"/>
      <c r="AA200" s="4" t="s">
        <v>138</v>
      </c>
      <c r="AB200" s="71"/>
      <c r="AC200" s="71"/>
      <c r="AD200" s="71">
        <v>574851800</v>
      </c>
      <c r="AE200" s="71">
        <f t="shared" si="142"/>
        <v>643834016.00000012</v>
      </c>
      <c r="AF200" s="71"/>
      <c r="AG200" s="71"/>
      <c r="AH200" s="71">
        <v>250000000</v>
      </c>
      <c r="AI200" s="71">
        <f t="shared" si="143"/>
        <v>280000000</v>
      </c>
      <c r="AJ200" s="71"/>
      <c r="AK200" s="71"/>
      <c r="AL200" s="71">
        <v>265000000</v>
      </c>
      <c r="AM200" s="71">
        <f t="shared" si="144"/>
        <v>296800000</v>
      </c>
      <c r="AN200" s="71"/>
      <c r="AO200" s="71"/>
      <c r="AP200" s="71">
        <v>265000000</v>
      </c>
      <c r="AQ200" s="71">
        <f t="shared" si="145"/>
        <v>296800000</v>
      </c>
      <c r="AR200" s="71"/>
      <c r="AS200" s="71"/>
      <c r="AT200" s="71">
        <v>265000000</v>
      </c>
      <c r="AU200" s="71">
        <f t="shared" si="146"/>
        <v>296800000</v>
      </c>
      <c r="AV200" s="71"/>
      <c r="AW200" s="42">
        <f t="shared" si="147"/>
        <v>1619851800</v>
      </c>
      <c r="AX200" s="42">
        <f t="shared" si="148"/>
        <v>1814234016.0000002</v>
      </c>
      <c r="AY200" s="1" t="s">
        <v>129</v>
      </c>
      <c r="AZ200" s="2" t="s">
        <v>728</v>
      </c>
      <c r="BA200" s="2" t="s">
        <v>729</v>
      </c>
      <c r="BB200" s="1"/>
      <c r="BC200" s="1"/>
      <c r="BD200" s="1"/>
      <c r="BE200" s="1"/>
      <c r="BF200" s="1"/>
      <c r="BG200" s="4"/>
      <c r="BH200" s="4"/>
      <c r="BI200" s="4"/>
      <c r="BJ200" s="32"/>
      <c r="BK200" s="32">
        <v>14</v>
      </c>
    </row>
    <row r="201" spans="1:64" s="187" customFormat="1" ht="12.95" customHeight="1" x14ac:dyDescent="0.25">
      <c r="A201" s="1" t="s">
        <v>217</v>
      </c>
      <c r="B201" s="1"/>
      <c r="C201" s="174" t="s">
        <v>790</v>
      </c>
      <c r="D201" s="1"/>
      <c r="E201" s="1"/>
      <c r="F201" s="2" t="s">
        <v>221</v>
      </c>
      <c r="G201" s="3" t="s">
        <v>222</v>
      </c>
      <c r="H201" s="3" t="s">
        <v>223</v>
      </c>
      <c r="I201" s="4" t="s">
        <v>120</v>
      </c>
      <c r="J201" s="1"/>
      <c r="K201" s="1"/>
      <c r="L201" s="2">
        <v>40</v>
      </c>
      <c r="M201" s="5" t="s">
        <v>122</v>
      </c>
      <c r="N201" s="2" t="s">
        <v>224</v>
      </c>
      <c r="O201" s="1" t="s">
        <v>398</v>
      </c>
      <c r="P201" s="1" t="s">
        <v>125</v>
      </c>
      <c r="Q201" s="9">
        <v>230000000</v>
      </c>
      <c r="R201" s="2" t="s">
        <v>511</v>
      </c>
      <c r="S201" s="1"/>
      <c r="T201" s="2" t="s">
        <v>146</v>
      </c>
      <c r="U201" s="1"/>
      <c r="V201" s="2"/>
      <c r="W201" s="16">
        <v>30</v>
      </c>
      <c r="X201" s="16" t="s">
        <v>106</v>
      </c>
      <c r="Y201" s="16">
        <v>10</v>
      </c>
      <c r="Z201" s="1"/>
      <c r="AA201" s="4" t="s">
        <v>138</v>
      </c>
      <c r="AB201" s="71"/>
      <c r="AC201" s="71"/>
      <c r="AD201" s="71">
        <v>235000360</v>
      </c>
      <c r="AE201" s="71">
        <f t="shared" si="142"/>
        <v>263200403.20000002</v>
      </c>
      <c r="AF201" s="71"/>
      <c r="AG201" s="71"/>
      <c r="AH201" s="71">
        <v>370143686</v>
      </c>
      <c r="AI201" s="71">
        <f t="shared" si="143"/>
        <v>414560928.32000005</v>
      </c>
      <c r="AJ201" s="71"/>
      <c r="AK201" s="71"/>
      <c r="AL201" s="71"/>
      <c r="AM201" s="71"/>
      <c r="AN201" s="71"/>
      <c r="AO201" s="71"/>
      <c r="AP201" s="71"/>
      <c r="AQ201" s="71"/>
      <c r="AR201" s="71"/>
      <c r="AS201" s="71"/>
      <c r="AT201" s="71"/>
      <c r="AU201" s="71"/>
      <c r="AV201" s="71"/>
      <c r="AW201" s="42">
        <v>0</v>
      </c>
      <c r="AX201" s="42">
        <f t="shared" si="148"/>
        <v>0</v>
      </c>
      <c r="AY201" s="1" t="s">
        <v>129</v>
      </c>
      <c r="AZ201" s="2" t="s">
        <v>776</v>
      </c>
      <c r="BA201" s="2" t="s">
        <v>777</v>
      </c>
      <c r="BB201" s="1"/>
      <c r="BC201" s="1"/>
      <c r="BD201" s="1"/>
      <c r="BE201" s="1"/>
      <c r="BF201" s="1"/>
      <c r="BG201" s="4"/>
      <c r="BH201" s="4"/>
      <c r="BI201" s="4"/>
      <c r="BJ201" s="32"/>
      <c r="BK201" s="32" t="s">
        <v>403</v>
      </c>
    </row>
    <row r="202" spans="1:64" s="187" customFormat="1" ht="12.95" customHeight="1" x14ac:dyDescent="0.25">
      <c r="A202" s="152" t="s">
        <v>217</v>
      </c>
      <c r="B202" s="152"/>
      <c r="C202" s="158" t="s">
        <v>801</v>
      </c>
      <c r="D202" s="152"/>
      <c r="E202" s="152"/>
      <c r="F202" s="155" t="s">
        <v>221</v>
      </c>
      <c r="G202" s="198" t="s">
        <v>222</v>
      </c>
      <c r="H202" s="198" t="s">
        <v>223</v>
      </c>
      <c r="I202" s="158" t="s">
        <v>120</v>
      </c>
      <c r="J202" s="152"/>
      <c r="K202" s="152"/>
      <c r="L202" s="155">
        <v>40</v>
      </c>
      <c r="M202" s="181" t="s">
        <v>122</v>
      </c>
      <c r="N202" s="155" t="s">
        <v>224</v>
      </c>
      <c r="O202" s="152" t="s">
        <v>694</v>
      </c>
      <c r="P202" s="152" t="s">
        <v>125</v>
      </c>
      <c r="Q202" s="193">
        <v>230000000</v>
      </c>
      <c r="R202" s="155" t="s">
        <v>511</v>
      </c>
      <c r="S202" s="152"/>
      <c r="T202" s="155" t="s">
        <v>146</v>
      </c>
      <c r="U202" s="152"/>
      <c r="V202" s="155"/>
      <c r="W202" s="156">
        <v>30</v>
      </c>
      <c r="X202" s="156" t="s">
        <v>106</v>
      </c>
      <c r="Y202" s="156">
        <v>10</v>
      </c>
      <c r="Z202" s="152"/>
      <c r="AA202" s="158" t="s">
        <v>138</v>
      </c>
      <c r="AB202" s="186"/>
      <c r="AC202" s="186"/>
      <c r="AD202" s="172">
        <v>275000000</v>
      </c>
      <c r="AE202" s="186">
        <f t="shared" si="142"/>
        <v>308000000</v>
      </c>
      <c r="AF202" s="186"/>
      <c r="AG202" s="186"/>
      <c r="AH202" s="172">
        <v>330144046</v>
      </c>
      <c r="AI202" s="186">
        <f t="shared" si="143"/>
        <v>369761331.52000004</v>
      </c>
      <c r="AJ202" s="186"/>
      <c r="AK202" s="186"/>
      <c r="AL202" s="186"/>
      <c r="AM202" s="186"/>
      <c r="AN202" s="186"/>
      <c r="AO202" s="186"/>
      <c r="AP202" s="186"/>
      <c r="AQ202" s="186"/>
      <c r="AR202" s="186"/>
      <c r="AS202" s="186"/>
      <c r="AT202" s="186"/>
      <c r="AU202" s="186"/>
      <c r="AV202" s="186"/>
      <c r="AW202" s="161">
        <v>0</v>
      </c>
      <c r="AX202" s="161">
        <f t="shared" si="148"/>
        <v>0</v>
      </c>
      <c r="AY202" s="152" t="s">
        <v>129</v>
      </c>
      <c r="AZ202" s="155" t="s">
        <v>776</v>
      </c>
      <c r="BA202" s="155" t="s">
        <v>777</v>
      </c>
      <c r="BB202" s="152"/>
      <c r="BC202" s="152"/>
      <c r="BD202" s="152"/>
      <c r="BE202" s="152"/>
      <c r="BF202" s="152"/>
      <c r="BG202" s="158"/>
      <c r="BH202" s="158"/>
      <c r="BI202" s="158"/>
      <c r="BJ202" s="158"/>
      <c r="BK202" s="32">
        <v>14</v>
      </c>
    </row>
    <row r="203" spans="1:64" s="292" customFormat="1" ht="12.95" customHeight="1" x14ac:dyDescent="0.25">
      <c r="A203" s="245" t="s">
        <v>217</v>
      </c>
      <c r="B203" s="230"/>
      <c r="C203" s="246" t="s">
        <v>826</v>
      </c>
      <c r="D203" s="247"/>
      <c r="E203" s="230" t="s">
        <v>220</v>
      </c>
      <c r="F203" s="230" t="s">
        <v>221</v>
      </c>
      <c r="G203" s="230" t="s">
        <v>222</v>
      </c>
      <c r="H203" s="248" t="s">
        <v>223</v>
      </c>
      <c r="I203" s="245" t="s">
        <v>120</v>
      </c>
      <c r="J203" s="245"/>
      <c r="K203" s="245"/>
      <c r="L203" s="245">
        <v>40</v>
      </c>
      <c r="M203" s="245" t="s">
        <v>122</v>
      </c>
      <c r="N203" s="245" t="s">
        <v>224</v>
      </c>
      <c r="O203" s="245" t="s">
        <v>806</v>
      </c>
      <c r="P203" s="245" t="s">
        <v>125</v>
      </c>
      <c r="Q203" s="245">
        <v>230000000</v>
      </c>
      <c r="R203" s="245" t="s">
        <v>511</v>
      </c>
      <c r="S203" s="245"/>
      <c r="T203" s="249" t="s">
        <v>146</v>
      </c>
      <c r="U203" s="245"/>
      <c r="V203" s="245"/>
      <c r="W203" s="245">
        <v>30</v>
      </c>
      <c r="X203" s="245" t="s">
        <v>106</v>
      </c>
      <c r="Y203" s="245">
        <v>10</v>
      </c>
      <c r="Z203" s="250"/>
      <c r="AA203" s="251" t="s">
        <v>138</v>
      </c>
      <c r="AB203" s="245"/>
      <c r="AC203" s="245"/>
      <c r="AD203" s="250">
        <v>235000360</v>
      </c>
      <c r="AE203" s="252">
        <f>AD203*1.12</f>
        <v>263200403.20000002</v>
      </c>
      <c r="AF203" s="250"/>
      <c r="AG203" s="250"/>
      <c r="AH203" s="250">
        <v>370143686</v>
      </c>
      <c r="AI203" s="252">
        <f>AH203*1.12</f>
        <v>414560928.32000005</v>
      </c>
      <c r="AJ203" s="250">
        <v>0</v>
      </c>
      <c r="AK203" s="250">
        <v>0</v>
      </c>
      <c r="AL203" s="250">
        <v>0</v>
      </c>
      <c r="AM203" s="250">
        <v>0</v>
      </c>
      <c r="AN203" s="250">
        <v>0</v>
      </c>
      <c r="AO203" s="250">
        <v>0</v>
      </c>
      <c r="AP203" s="250">
        <v>0</v>
      </c>
      <c r="AQ203" s="250">
        <v>0</v>
      </c>
      <c r="AR203" s="250">
        <v>0</v>
      </c>
      <c r="AS203" s="250">
        <v>0</v>
      </c>
      <c r="AT203" s="250">
        <v>0</v>
      </c>
      <c r="AU203" s="250">
        <v>0</v>
      </c>
      <c r="AV203" s="250"/>
      <c r="AW203" s="252">
        <v>0</v>
      </c>
      <c r="AX203" s="252">
        <v>0</v>
      </c>
      <c r="AY203" s="245" t="s">
        <v>129</v>
      </c>
      <c r="AZ203" s="245" t="s">
        <v>776</v>
      </c>
      <c r="BA203" s="248" t="s">
        <v>777</v>
      </c>
      <c r="BB203" s="253"/>
      <c r="BC203" s="254"/>
      <c r="BD203" s="254"/>
      <c r="BE203" s="254"/>
      <c r="BF203" s="254"/>
      <c r="BG203" s="255"/>
      <c r="BH203" s="255"/>
      <c r="BI203" s="255"/>
      <c r="BJ203" s="255"/>
      <c r="BK203" s="290" t="s">
        <v>827</v>
      </c>
    </row>
    <row r="204" spans="1:64" s="292" customFormat="1" ht="12.95" customHeight="1" x14ac:dyDescent="0.25">
      <c r="A204" s="245" t="s">
        <v>217</v>
      </c>
      <c r="B204" s="230"/>
      <c r="C204" s="246" t="s">
        <v>841</v>
      </c>
      <c r="D204" s="247"/>
      <c r="E204" s="230"/>
      <c r="F204" s="230" t="s">
        <v>221</v>
      </c>
      <c r="G204" s="230" t="s">
        <v>222</v>
      </c>
      <c r="H204" s="248" t="s">
        <v>223</v>
      </c>
      <c r="I204" s="245" t="s">
        <v>120</v>
      </c>
      <c r="J204" s="245"/>
      <c r="K204" s="245"/>
      <c r="L204" s="245">
        <v>40</v>
      </c>
      <c r="M204" s="245" t="s">
        <v>122</v>
      </c>
      <c r="N204" s="245" t="s">
        <v>224</v>
      </c>
      <c r="O204" s="245" t="s">
        <v>840</v>
      </c>
      <c r="P204" s="245" t="s">
        <v>125</v>
      </c>
      <c r="Q204" s="245">
        <v>230000000</v>
      </c>
      <c r="R204" s="245" t="s">
        <v>511</v>
      </c>
      <c r="S204" s="245"/>
      <c r="T204" s="274" t="s">
        <v>146</v>
      </c>
      <c r="U204" s="245"/>
      <c r="V204" s="245"/>
      <c r="W204" s="245">
        <v>30</v>
      </c>
      <c r="X204" s="245" t="s">
        <v>106</v>
      </c>
      <c r="Y204" s="245">
        <v>10</v>
      </c>
      <c r="Z204" s="250"/>
      <c r="AA204" s="251" t="s">
        <v>138</v>
      </c>
      <c r="AB204" s="245"/>
      <c r="AC204" s="245"/>
      <c r="AD204" s="250">
        <v>275000000</v>
      </c>
      <c r="AE204" s="275">
        <v>308000000</v>
      </c>
      <c r="AF204" s="250"/>
      <c r="AG204" s="250"/>
      <c r="AH204" s="250">
        <v>330144046</v>
      </c>
      <c r="AI204" s="275">
        <v>369761331.52000004</v>
      </c>
      <c r="AJ204" s="250"/>
      <c r="AK204" s="250"/>
      <c r="AL204" s="250"/>
      <c r="AM204" s="250"/>
      <c r="AN204" s="250"/>
      <c r="AO204" s="250"/>
      <c r="AP204" s="250"/>
      <c r="AQ204" s="250"/>
      <c r="AR204" s="250"/>
      <c r="AS204" s="250"/>
      <c r="AT204" s="250"/>
      <c r="AU204" s="250"/>
      <c r="AV204" s="250"/>
      <c r="AW204" s="275">
        <v>0</v>
      </c>
      <c r="AX204" s="275">
        <f>AW204*1.12</f>
        <v>0</v>
      </c>
      <c r="AY204" s="245" t="s">
        <v>129</v>
      </c>
      <c r="AZ204" s="245" t="s">
        <v>776</v>
      </c>
      <c r="BA204" s="248" t="s">
        <v>777</v>
      </c>
      <c r="BB204" s="253"/>
      <c r="BC204" s="254"/>
      <c r="BD204" s="254"/>
      <c r="BE204" s="254"/>
      <c r="BF204" s="254"/>
      <c r="BG204" s="255"/>
      <c r="BH204" s="255"/>
      <c r="BI204" s="255"/>
      <c r="BJ204" s="255"/>
      <c r="BK204" s="290" t="s">
        <v>827</v>
      </c>
    </row>
    <row r="205" spans="1:64" s="292" customFormat="1" ht="12.95" customHeight="1" x14ac:dyDescent="0.25">
      <c r="A205" s="245" t="s">
        <v>217</v>
      </c>
      <c r="B205" s="230" t="s">
        <v>852</v>
      </c>
      <c r="C205" s="246" t="s">
        <v>853</v>
      </c>
      <c r="D205" s="247"/>
      <c r="E205" s="230"/>
      <c r="F205" s="230" t="s">
        <v>221</v>
      </c>
      <c r="G205" s="230" t="s">
        <v>222</v>
      </c>
      <c r="H205" s="248" t="s">
        <v>223</v>
      </c>
      <c r="I205" s="245" t="s">
        <v>120</v>
      </c>
      <c r="J205" s="245"/>
      <c r="K205" s="245"/>
      <c r="L205" s="245">
        <v>40</v>
      </c>
      <c r="M205" s="245" t="s">
        <v>122</v>
      </c>
      <c r="N205" s="245" t="s">
        <v>224</v>
      </c>
      <c r="O205" s="245" t="s">
        <v>854</v>
      </c>
      <c r="P205" s="245" t="s">
        <v>125</v>
      </c>
      <c r="Q205" s="245">
        <v>230000000</v>
      </c>
      <c r="R205" s="245" t="s">
        <v>511</v>
      </c>
      <c r="S205" s="245"/>
      <c r="T205" s="274" t="s">
        <v>146</v>
      </c>
      <c r="U205" s="245"/>
      <c r="V205" s="245"/>
      <c r="W205" s="245">
        <v>30</v>
      </c>
      <c r="X205" s="245" t="s">
        <v>106</v>
      </c>
      <c r="Y205" s="245">
        <v>10</v>
      </c>
      <c r="Z205" s="250"/>
      <c r="AA205" s="251" t="s">
        <v>138</v>
      </c>
      <c r="AB205" s="245"/>
      <c r="AC205" s="245"/>
      <c r="AD205" s="250">
        <v>226336870</v>
      </c>
      <c r="AE205" s="275">
        <v>253497294.40000004</v>
      </c>
      <c r="AF205" s="250"/>
      <c r="AG205" s="250"/>
      <c r="AH205" s="250">
        <v>356498020</v>
      </c>
      <c r="AI205" s="275">
        <v>399277782.40000004</v>
      </c>
      <c r="AJ205" s="250"/>
      <c r="AK205" s="250"/>
      <c r="AL205" s="250"/>
      <c r="AM205" s="250"/>
      <c r="AN205" s="250"/>
      <c r="AO205" s="250"/>
      <c r="AP205" s="250"/>
      <c r="AQ205" s="250"/>
      <c r="AR205" s="250"/>
      <c r="AS205" s="250"/>
      <c r="AT205" s="250"/>
      <c r="AU205" s="250"/>
      <c r="AV205" s="250"/>
      <c r="AW205" s="250">
        <f>AD205+AH205</f>
        <v>582834890</v>
      </c>
      <c r="AX205" s="250">
        <f>AW205*1.12</f>
        <v>652775076.80000007</v>
      </c>
      <c r="AY205" s="245" t="s">
        <v>129</v>
      </c>
      <c r="AZ205" s="245" t="s">
        <v>776</v>
      </c>
      <c r="BA205" s="248" t="s">
        <v>777</v>
      </c>
      <c r="BB205" s="253"/>
      <c r="BC205" s="254"/>
      <c r="BD205" s="254"/>
      <c r="BE205" s="254"/>
      <c r="BF205" s="254"/>
      <c r="BG205" s="255"/>
      <c r="BH205" s="255"/>
      <c r="BI205" s="255"/>
      <c r="BJ205" s="255"/>
      <c r="BK205" s="290" t="s">
        <v>855</v>
      </c>
    </row>
    <row r="206" spans="1:64" s="293" customFormat="1" ht="21" customHeight="1" x14ac:dyDescent="0.25">
      <c r="A206" s="256" t="s">
        <v>150</v>
      </c>
      <c r="B206" s="256"/>
      <c r="C206" s="256" t="s">
        <v>828</v>
      </c>
      <c r="D206" s="256"/>
      <c r="E206" s="231"/>
      <c r="F206" s="257" t="s">
        <v>829</v>
      </c>
      <c r="G206" s="258" t="s">
        <v>830</v>
      </c>
      <c r="H206" s="258" t="s">
        <v>831</v>
      </c>
      <c r="I206" s="259" t="s">
        <v>120</v>
      </c>
      <c r="J206" s="256"/>
      <c r="K206" s="259"/>
      <c r="L206" s="260">
        <v>30</v>
      </c>
      <c r="M206" s="261">
        <v>230000000</v>
      </c>
      <c r="N206" s="261" t="s">
        <v>123</v>
      </c>
      <c r="O206" s="256" t="s">
        <v>806</v>
      </c>
      <c r="P206" s="261" t="s">
        <v>125</v>
      </c>
      <c r="Q206" s="257">
        <v>230000000</v>
      </c>
      <c r="R206" s="262" t="s">
        <v>382</v>
      </c>
      <c r="S206" s="256"/>
      <c r="T206" s="256" t="s">
        <v>146</v>
      </c>
      <c r="U206" s="256"/>
      <c r="V206" s="256"/>
      <c r="W206" s="260">
        <v>0</v>
      </c>
      <c r="X206" s="263">
        <v>100</v>
      </c>
      <c r="Y206" s="260">
        <v>0</v>
      </c>
      <c r="Z206" s="259"/>
      <c r="AA206" s="256" t="s">
        <v>138</v>
      </c>
      <c r="AB206" s="259"/>
      <c r="AC206" s="264">
        <v>551061225</v>
      </c>
      <c r="AD206" s="264">
        <v>551061225</v>
      </c>
      <c r="AE206" s="264">
        <f>AD206*1.12</f>
        <v>617188572</v>
      </c>
      <c r="AF206" s="264"/>
      <c r="AG206" s="264">
        <v>65083557</v>
      </c>
      <c r="AH206" s="264">
        <v>65083557</v>
      </c>
      <c r="AI206" s="264">
        <f>AH206*1.12</f>
        <v>72893583.840000004</v>
      </c>
      <c r="AJ206" s="264"/>
      <c r="AK206" s="264"/>
      <c r="AL206" s="264"/>
      <c r="AM206" s="264">
        <f>AL206*1.12</f>
        <v>0</v>
      </c>
      <c r="AN206" s="265"/>
      <c r="AO206" s="264"/>
      <c r="AP206" s="264"/>
      <c r="AQ206" s="264"/>
      <c r="AR206" s="265"/>
      <c r="AS206" s="266"/>
      <c r="AT206" s="266"/>
      <c r="AU206" s="266"/>
      <c r="AV206" s="256"/>
      <c r="AW206" s="264">
        <v>0</v>
      </c>
      <c r="AX206" s="264">
        <v>0</v>
      </c>
      <c r="AY206" s="267" t="s">
        <v>129</v>
      </c>
      <c r="AZ206" s="268" t="s">
        <v>832</v>
      </c>
      <c r="BA206" s="268" t="s">
        <v>833</v>
      </c>
      <c r="BB206" s="269"/>
      <c r="BC206" s="269"/>
      <c r="BD206" s="269"/>
      <c r="BE206" s="269"/>
      <c r="BF206" s="269"/>
      <c r="BG206" s="269"/>
      <c r="BH206" s="269"/>
      <c r="BI206" s="269"/>
      <c r="BJ206" s="269"/>
      <c r="BK206" s="291" t="s">
        <v>403</v>
      </c>
      <c r="BL206" s="270"/>
    </row>
    <row r="207" spans="1:64" s="292" customFormat="1" ht="12.95" customHeight="1" x14ac:dyDescent="0.25">
      <c r="A207" s="245" t="s">
        <v>150</v>
      </c>
      <c r="B207" s="230"/>
      <c r="C207" s="246" t="s">
        <v>839</v>
      </c>
      <c r="D207" s="247"/>
      <c r="E207" s="230"/>
      <c r="F207" s="230" t="s">
        <v>829</v>
      </c>
      <c r="G207" s="230" t="s">
        <v>830</v>
      </c>
      <c r="H207" s="248" t="s">
        <v>831</v>
      </c>
      <c r="I207" s="245" t="s">
        <v>120</v>
      </c>
      <c r="J207" s="245"/>
      <c r="K207" s="245"/>
      <c r="L207" s="245">
        <v>30</v>
      </c>
      <c r="M207" s="245">
        <v>230000000</v>
      </c>
      <c r="N207" s="245" t="s">
        <v>123</v>
      </c>
      <c r="O207" s="245" t="s">
        <v>840</v>
      </c>
      <c r="P207" s="245" t="s">
        <v>125</v>
      </c>
      <c r="Q207" s="245">
        <v>230000000</v>
      </c>
      <c r="R207" s="245" t="s">
        <v>382</v>
      </c>
      <c r="S207" s="245"/>
      <c r="T207" s="274" t="s">
        <v>146</v>
      </c>
      <c r="U207" s="245"/>
      <c r="V207" s="245"/>
      <c r="W207" s="245">
        <v>0</v>
      </c>
      <c r="X207" s="245">
        <v>100</v>
      </c>
      <c r="Y207" s="245">
        <v>0</v>
      </c>
      <c r="Z207" s="250"/>
      <c r="AA207" s="251" t="s">
        <v>138</v>
      </c>
      <c r="AB207" s="245"/>
      <c r="AC207" s="245">
        <v>551061225</v>
      </c>
      <c r="AD207" s="250">
        <v>551061225</v>
      </c>
      <c r="AE207" s="275">
        <v>617188572</v>
      </c>
      <c r="AF207" s="250"/>
      <c r="AG207" s="250">
        <v>65083557</v>
      </c>
      <c r="AH207" s="250">
        <v>65083557</v>
      </c>
      <c r="AI207" s="275">
        <v>72893583.840000004</v>
      </c>
      <c r="AJ207" s="250"/>
      <c r="AK207" s="250"/>
      <c r="AL207" s="250"/>
      <c r="AM207" s="250">
        <v>0</v>
      </c>
      <c r="AN207" s="250"/>
      <c r="AO207" s="250"/>
      <c r="AP207" s="250"/>
      <c r="AQ207" s="250"/>
      <c r="AR207" s="250"/>
      <c r="AS207" s="250"/>
      <c r="AT207" s="250"/>
      <c r="AU207" s="250"/>
      <c r="AV207" s="250"/>
      <c r="AW207" s="275">
        <f>AD207+AH207</f>
        <v>616144782</v>
      </c>
      <c r="AX207" s="275">
        <v>690082155.84000003</v>
      </c>
      <c r="AY207" s="245" t="s">
        <v>129</v>
      </c>
      <c r="AZ207" s="245" t="s">
        <v>832</v>
      </c>
      <c r="BA207" s="248" t="s">
        <v>833</v>
      </c>
      <c r="BB207" s="253"/>
      <c r="BC207" s="254"/>
      <c r="BD207" s="254"/>
      <c r="BE207" s="254"/>
      <c r="BF207" s="254"/>
      <c r="BG207" s="255"/>
      <c r="BH207" s="255"/>
      <c r="BI207" s="255"/>
      <c r="BJ207" s="255"/>
      <c r="BK207" s="290" t="s">
        <v>827</v>
      </c>
    </row>
    <row r="208" spans="1:64" s="292" customFormat="1" ht="12.95" customHeight="1" x14ac:dyDescent="0.25">
      <c r="A208" s="320" t="s">
        <v>217</v>
      </c>
      <c r="B208" s="321"/>
      <c r="C208" s="322" t="s">
        <v>925</v>
      </c>
      <c r="D208" s="323"/>
      <c r="E208" s="321"/>
      <c r="F208" s="321" t="s">
        <v>221</v>
      </c>
      <c r="G208" s="321" t="s">
        <v>222</v>
      </c>
      <c r="H208" s="324" t="s">
        <v>223</v>
      </c>
      <c r="I208" s="325" t="s">
        <v>120</v>
      </c>
      <c r="J208" s="325"/>
      <c r="K208" s="325"/>
      <c r="L208" s="325">
        <v>40</v>
      </c>
      <c r="M208" s="325" t="s">
        <v>122</v>
      </c>
      <c r="N208" s="325" t="s">
        <v>224</v>
      </c>
      <c r="O208" s="325" t="s">
        <v>907</v>
      </c>
      <c r="P208" s="325" t="s">
        <v>125</v>
      </c>
      <c r="Q208" s="325">
        <v>230000000</v>
      </c>
      <c r="R208" s="325" t="s">
        <v>908</v>
      </c>
      <c r="S208" s="325"/>
      <c r="T208" s="326" t="s">
        <v>146</v>
      </c>
      <c r="U208" s="325"/>
      <c r="V208" s="325"/>
      <c r="W208" s="325">
        <v>30</v>
      </c>
      <c r="X208" s="325" t="s">
        <v>106</v>
      </c>
      <c r="Y208" s="325">
        <v>10</v>
      </c>
      <c r="Z208" s="327"/>
      <c r="AA208" s="328" t="s">
        <v>138</v>
      </c>
      <c r="AB208" s="325"/>
      <c r="AC208" s="325"/>
      <c r="AD208" s="327">
        <v>285737988</v>
      </c>
      <c r="AE208" s="329">
        <v>320026546.56</v>
      </c>
      <c r="AF208" s="327"/>
      <c r="AG208" s="327"/>
      <c r="AH208" s="327">
        <v>700092341</v>
      </c>
      <c r="AI208" s="329">
        <v>784103421.92000008</v>
      </c>
      <c r="AJ208" s="327">
        <v>0</v>
      </c>
      <c r="AK208" s="327">
        <v>0</v>
      </c>
      <c r="AL208" s="327">
        <v>0</v>
      </c>
      <c r="AM208" s="327">
        <v>0</v>
      </c>
      <c r="AN208" s="327">
        <v>0</v>
      </c>
      <c r="AO208" s="327">
        <v>0</v>
      </c>
      <c r="AP208" s="327">
        <v>0</v>
      </c>
      <c r="AQ208" s="327">
        <v>0</v>
      </c>
      <c r="AR208" s="327">
        <v>0</v>
      </c>
      <c r="AS208" s="327">
        <v>0</v>
      </c>
      <c r="AT208" s="327">
        <v>0</v>
      </c>
      <c r="AU208" s="327">
        <v>0</v>
      </c>
      <c r="AV208" s="327"/>
      <c r="AW208" s="329">
        <v>985830329</v>
      </c>
      <c r="AX208" s="329">
        <v>1104129968.48</v>
      </c>
      <c r="AY208" s="325" t="s">
        <v>129</v>
      </c>
      <c r="AZ208" s="325" t="s">
        <v>909</v>
      </c>
      <c r="BA208" s="324" t="s">
        <v>910</v>
      </c>
      <c r="BB208" s="253"/>
      <c r="BC208" s="254"/>
      <c r="BD208" s="254"/>
      <c r="BE208" s="254"/>
      <c r="BF208" s="254"/>
      <c r="BG208" s="308"/>
      <c r="BH208" s="255"/>
      <c r="BI208" s="255"/>
      <c r="BJ208" s="308"/>
      <c r="BK208" s="309" t="s">
        <v>403</v>
      </c>
    </row>
    <row r="209" spans="1:66" s="292" customFormat="1" ht="12.95" customHeight="1" x14ac:dyDescent="0.25">
      <c r="A209" s="320" t="s">
        <v>217</v>
      </c>
      <c r="B209" s="321"/>
      <c r="C209" s="322" t="s">
        <v>924</v>
      </c>
      <c r="D209" s="323"/>
      <c r="E209" s="321"/>
      <c r="F209" s="321" t="s">
        <v>502</v>
      </c>
      <c r="G209" s="321" t="s">
        <v>503</v>
      </c>
      <c r="H209" s="324" t="s">
        <v>503</v>
      </c>
      <c r="I209" s="325" t="s">
        <v>120</v>
      </c>
      <c r="J209" s="325"/>
      <c r="K209" s="325"/>
      <c r="L209" s="325">
        <v>40</v>
      </c>
      <c r="M209" s="325">
        <v>230000000</v>
      </c>
      <c r="N209" s="325" t="s">
        <v>165</v>
      </c>
      <c r="O209" s="325" t="s">
        <v>907</v>
      </c>
      <c r="P209" s="325" t="s">
        <v>125</v>
      </c>
      <c r="Q209" s="325">
        <v>230000000</v>
      </c>
      <c r="R209" s="325" t="s">
        <v>174</v>
      </c>
      <c r="S209" s="325"/>
      <c r="T209" s="326" t="s">
        <v>146</v>
      </c>
      <c r="U209" s="325"/>
      <c r="V209" s="325"/>
      <c r="W209" s="325">
        <v>30</v>
      </c>
      <c r="X209" s="325" t="s">
        <v>106</v>
      </c>
      <c r="Y209" s="325">
        <v>10</v>
      </c>
      <c r="Z209" s="327"/>
      <c r="AA209" s="328" t="s">
        <v>138</v>
      </c>
      <c r="AB209" s="325"/>
      <c r="AC209" s="325"/>
      <c r="AD209" s="327">
        <v>279354680</v>
      </c>
      <c r="AE209" s="329">
        <v>312877241.60000002</v>
      </c>
      <c r="AF209" s="327"/>
      <c r="AG209" s="327"/>
      <c r="AH209" s="327">
        <v>378237000</v>
      </c>
      <c r="AI209" s="329">
        <v>423625440.00000006</v>
      </c>
      <c r="AJ209" s="327"/>
      <c r="AK209" s="327"/>
      <c r="AL209" s="327"/>
      <c r="AM209" s="327">
        <v>0</v>
      </c>
      <c r="AN209" s="327"/>
      <c r="AO209" s="327"/>
      <c r="AP209" s="327"/>
      <c r="AQ209" s="327">
        <v>0</v>
      </c>
      <c r="AR209" s="327"/>
      <c r="AS209" s="327"/>
      <c r="AT209" s="327"/>
      <c r="AU209" s="327">
        <v>0</v>
      </c>
      <c r="AV209" s="327"/>
      <c r="AW209" s="329">
        <v>657591680</v>
      </c>
      <c r="AX209" s="329">
        <v>736502681.60000002</v>
      </c>
      <c r="AY209" s="325" t="s">
        <v>129</v>
      </c>
      <c r="AZ209" s="325" t="s">
        <v>911</v>
      </c>
      <c r="BA209" s="324" t="s">
        <v>912</v>
      </c>
      <c r="BB209" s="253"/>
      <c r="BC209" s="254"/>
      <c r="BD209" s="254"/>
      <c r="BE209" s="254"/>
      <c r="BF209" s="254"/>
      <c r="BG209" s="308"/>
      <c r="BH209" s="255"/>
      <c r="BI209" s="255"/>
      <c r="BJ209" s="308"/>
      <c r="BK209" s="309" t="s">
        <v>403</v>
      </c>
    </row>
    <row r="210" spans="1:66" ht="12.95" customHeight="1" x14ac:dyDescent="0.25">
      <c r="A210" s="139"/>
      <c r="B210" s="135"/>
      <c r="C210" s="135"/>
      <c r="D210" s="135"/>
      <c r="E210" s="44" t="s">
        <v>234</v>
      </c>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40"/>
      <c r="AD210" s="140"/>
      <c r="AE210" s="140"/>
      <c r="AF210" s="140"/>
      <c r="AG210" s="140"/>
      <c r="AH210" s="140"/>
      <c r="AI210" s="140"/>
      <c r="AJ210" s="140"/>
      <c r="AK210" s="140"/>
      <c r="AL210" s="140"/>
      <c r="AM210" s="140"/>
      <c r="AN210" s="140"/>
      <c r="AO210" s="140"/>
      <c r="AP210" s="140"/>
      <c r="AQ210" s="140"/>
      <c r="AR210" s="140"/>
      <c r="AS210" s="140"/>
      <c r="AT210" s="140"/>
      <c r="AU210" s="140"/>
      <c r="AV210" s="136"/>
      <c r="AW210" s="125">
        <f>SUM(AW165:AW209)</f>
        <v>17630250610</v>
      </c>
      <c r="AX210" s="125">
        <f>SUM(AX165:AX209)</f>
        <v>19745880683.199997</v>
      </c>
      <c r="AY210" s="135"/>
      <c r="AZ210" s="135"/>
      <c r="BA210" s="135"/>
      <c r="BB210" s="135"/>
      <c r="BC210" s="135"/>
      <c r="BD210" s="135"/>
      <c r="BE210" s="135"/>
      <c r="BF210" s="135"/>
      <c r="BG210" s="141"/>
      <c r="BH210" s="135"/>
      <c r="BI210" s="135"/>
      <c r="BJ210" s="141"/>
      <c r="BK210" s="141"/>
    </row>
    <row r="211" spans="1:66" s="164" customFormat="1" ht="12.95" customHeight="1" x14ac:dyDescent="0.25">
      <c r="A211" s="135"/>
      <c r="B211" s="135"/>
      <c r="C211" s="135"/>
      <c r="D211" s="135"/>
      <c r="E211" s="215" t="s">
        <v>112</v>
      </c>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42"/>
      <c r="AE211" s="142"/>
      <c r="AF211" s="142"/>
      <c r="AG211" s="142"/>
      <c r="AH211" s="142"/>
      <c r="AI211" s="142"/>
      <c r="AJ211" s="142"/>
      <c r="AK211" s="142"/>
      <c r="AL211" s="142"/>
      <c r="AM211" s="142"/>
      <c r="AN211" s="142"/>
      <c r="AO211" s="142"/>
      <c r="AP211" s="142"/>
      <c r="AQ211" s="142"/>
      <c r="AR211" s="142"/>
      <c r="AS211" s="142"/>
      <c r="AT211" s="142"/>
      <c r="AU211" s="142"/>
      <c r="AV211" s="143"/>
      <c r="AW211" s="143"/>
      <c r="AX211" s="143"/>
      <c r="AY211" s="135"/>
      <c r="AZ211" s="135"/>
      <c r="BA211" s="135"/>
      <c r="BB211" s="135"/>
      <c r="BC211" s="135"/>
      <c r="BD211" s="135"/>
      <c r="BE211" s="135"/>
      <c r="BF211" s="135"/>
      <c r="BG211" s="135"/>
      <c r="BH211" s="135"/>
      <c r="BI211" s="135"/>
      <c r="BJ211" s="141"/>
      <c r="BK211" s="126"/>
    </row>
    <row r="212" spans="1:66" s="165" customFormat="1" ht="12.95" customHeight="1" x14ac:dyDescent="0.25">
      <c r="A212" s="15" t="s">
        <v>133</v>
      </c>
      <c r="B212" s="15" t="s">
        <v>157</v>
      </c>
      <c r="C212" s="174" t="s">
        <v>235</v>
      </c>
      <c r="D212" s="174"/>
      <c r="E212" s="174" t="s">
        <v>236</v>
      </c>
      <c r="F212" s="22" t="s">
        <v>237</v>
      </c>
      <c r="G212" s="22" t="s">
        <v>238</v>
      </c>
      <c r="H212" s="22" t="s">
        <v>238</v>
      </c>
      <c r="I212" s="23" t="s">
        <v>120</v>
      </c>
      <c r="J212" s="23"/>
      <c r="K212" s="23"/>
      <c r="L212" s="22">
        <v>100</v>
      </c>
      <c r="M212" s="5">
        <v>230000000</v>
      </c>
      <c r="N212" s="5" t="s">
        <v>137</v>
      </c>
      <c r="O212" s="5" t="s">
        <v>239</v>
      </c>
      <c r="P212" s="23" t="s">
        <v>125</v>
      </c>
      <c r="Q212" s="24">
        <v>230000000</v>
      </c>
      <c r="R212" s="25" t="s">
        <v>174</v>
      </c>
      <c r="S212" s="25"/>
      <c r="T212" s="23"/>
      <c r="U212" s="5" t="s">
        <v>126</v>
      </c>
      <c r="V212" s="23" t="s">
        <v>127</v>
      </c>
      <c r="W212" s="23">
        <v>0</v>
      </c>
      <c r="X212" s="23">
        <v>100</v>
      </c>
      <c r="Y212" s="23">
        <v>0</v>
      </c>
      <c r="Z212" s="39"/>
      <c r="AA212" s="5" t="s">
        <v>138</v>
      </c>
      <c r="AB212" s="26"/>
      <c r="AC212" s="26"/>
      <c r="AD212" s="26">
        <v>350349359.97000003</v>
      </c>
      <c r="AE212" s="26">
        <v>392391283.16640007</v>
      </c>
      <c r="AF212" s="26"/>
      <c r="AG212" s="26"/>
      <c r="AH212" s="26">
        <v>350349359.97000003</v>
      </c>
      <c r="AI212" s="26">
        <v>392391283.16640007</v>
      </c>
      <c r="AJ212" s="19"/>
      <c r="AK212" s="19"/>
      <c r="AL212" s="19">
        <v>350349359.97000003</v>
      </c>
      <c r="AM212" s="19">
        <v>392391283.16640007</v>
      </c>
      <c r="AN212" s="19">
        <v>0</v>
      </c>
      <c r="AO212" s="19">
        <v>0</v>
      </c>
      <c r="AP212" s="19">
        <v>0</v>
      </c>
      <c r="AQ212" s="19">
        <v>0</v>
      </c>
      <c r="AR212" s="19">
        <v>0</v>
      </c>
      <c r="AS212" s="19">
        <v>0</v>
      </c>
      <c r="AT212" s="19">
        <v>0</v>
      </c>
      <c r="AU212" s="19">
        <v>0</v>
      </c>
      <c r="AV212" s="41"/>
      <c r="AW212" s="41">
        <f t="shared" ref="AW212" si="149">AD212+AH212+AL212+AP212+AT212</f>
        <v>1051048079.9100001</v>
      </c>
      <c r="AX212" s="41">
        <f t="shared" ref="AX212" si="150">AW212*1.12</f>
        <v>1177173849.4992001</v>
      </c>
      <c r="AY212" s="12" t="s">
        <v>129</v>
      </c>
      <c r="AZ212" s="1" t="s">
        <v>240</v>
      </c>
      <c r="BA212" s="1" t="s">
        <v>241</v>
      </c>
      <c r="BB212" s="5"/>
      <c r="BC212" s="5"/>
      <c r="BD212" s="5"/>
      <c r="BE212" s="5"/>
      <c r="BF212" s="5"/>
      <c r="BG212" s="5"/>
      <c r="BH212" s="5"/>
      <c r="BI212" s="5"/>
      <c r="BJ212" s="167"/>
      <c r="BK212" s="27"/>
    </row>
    <row r="213" spans="1:66" s="165" customFormat="1" ht="12.95" customHeight="1" x14ac:dyDescent="0.25">
      <c r="A213" s="15" t="s">
        <v>133</v>
      </c>
      <c r="B213" s="15" t="s">
        <v>218</v>
      </c>
      <c r="C213" s="174" t="s">
        <v>242</v>
      </c>
      <c r="D213" s="174"/>
      <c r="E213" s="174" t="s">
        <v>243</v>
      </c>
      <c r="F213" s="22" t="s">
        <v>244</v>
      </c>
      <c r="G213" s="22" t="s">
        <v>245</v>
      </c>
      <c r="H213" s="22" t="s">
        <v>246</v>
      </c>
      <c r="I213" s="23" t="s">
        <v>120</v>
      </c>
      <c r="J213" s="23"/>
      <c r="K213" s="23"/>
      <c r="L213" s="22">
        <v>100</v>
      </c>
      <c r="M213" s="5">
        <v>230000000</v>
      </c>
      <c r="N213" s="5" t="s">
        <v>137</v>
      </c>
      <c r="O213" s="5" t="s">
        <v>239</v>
      </c>
      <c r="P213" s="23" t="s">
        <v>125</v>
      </c>
      <c r="Q213" s="24">
        <v>230000001</v>
      </c>
      <c r="R213" s="25" t="s">
        <v>174</v>
      </c>
      <c r="S213" s="25"/>
      <c r="T213" s="23"/>
      <c r="U213" s="5" t="s">
        <v>126</v>
      </c>
      <c r="V213" s="23" t="s">
        <v>127</v>
      </c>
      <c r="W213" s="23">
        <v>0</v>
      </c>
      <c r="X213" s="23">
        <v>100</v>
      </c>
      <c r="Y213" s="23">
        <v>0</v>
      </c>
      <c r="Z213" s="39"/>
      <c r="AA213" s="5" t="s">
        <v>138</v>
      </c>
      <c r="AB213" s="26"/>
      <c r="AC213" s="26"/>
      <c r="AD213" s="26">
        <v>8866176.0000000037</v>
      </c>
      <c r="AE213" s="26">
        <v>9930117.1200000048</v>
      </c>
      <c r="AF213" s="26"/>
      <c r="AG213" s="26"/>
      <c r="AH213" s="26">
        <v>8866176.0000000037</v>
      </c>
      <c r="AI213" s="26">
        <v>9930117.1200000048</v>
      </c>
      <c r="AJ213" s="19"/>
      <c r="AK213" s="19"/>
      <c r="AL213" s="19">
        <v>8866176.0000000037</v>
      </c>
      <c r="AM213" s="19">
        <v>9930117.1200000048</v>
      </c>
      <c r="AN213" s="19">
        <v>0</v>
      </c>
      <c r="AO213" s="19">
        <v>0</v>
      </c>
      <c r="AP213" s="19">
        <v>0</v>
      </c>
      <c r="AQ213" s="19">
        <v>0</v>
      </c>
      <c r="AR213" s="19">
        <v>0</v>
      </c>
      <c r="AS213" s="19">
        <v>0</v>
      </c>
      <c r="AT213" s="19">
        <v>0</v>
      </c>
      <c r="AU213" s="19">
        <v>0</v>
      </c>
      <c r="AV213" s="41"/>
      <c r="AW213" s="41">
        <f t="shared" ref="AW213:AW257" si="151">AD213+AH213+AL213+AP213+AT213</f>
        <v>26598528.000000011</v>
      </c>
      <c r="AX213" s="41">
        <f t="shared" ref="AX213:AX280" si="152">AW213*1.12</f>
        <v>29790351.360000014</v>
      </c>
      <c r="AY213" s="12" t="s">
        <v>129</v>
      </c>
      <c r="AZ213" s="1" t="s">
        <v>247</v>
      </c>
      <c r="BA213" s="1" t="s">
        <v>248</v>
      </c>
      <c r="BB213" s="5"/>
      <c r="BC213" s="5"/>
      <c r="BD213" s="5"/>
      <c r="BE213" s="5"/>
      <c r="BF213" s="5"/>
      <c r="BG213" s="5"/>
      <c r="BH213" s="5"/>
      <c r="BI213" s="5"/>
      <c r="BJ213" s="167"/>
      <c r="BK213" s="27"/>
    </row>
    <row r="214" spans="1:66" s="165" customFormat="1" ht="12.75" x14ac:dyDescent="0.25">
      <c r="A214" s="15" t="s">
        <v>133</v>
      </c>
      <c r="B214" s="15" t="s">
        <v>218</v>
      </c>
      <c r="C214" s="174" t="s">
        <v>249</v>
      </c>
      <c r="D214" s="174"/>
      <c r="E214" s="174" t="s">
        <v>250</v>
      </c>
      <c r="F214" s="22" t="s">
        <v>251</v>
      </c>
      <c r="G214" s="22" t="s">
        <v>252</v>
      </c>
      <c r="H214" s="22" t="s">
        <v>252</v>
      </c>
      <c r="I214" s="23" t="s">
        <v>120</v>
      </c>
      <c r="J214" s="23"/>
      <c r="K214" s="23"/>
      <c r="L214" s="22">
        <v>100</v>
      </c>
      <c r="M214" s="5">
        <v>230000000</v>
      </c>
      <c r="N214" s="5" t="s">
        <v>137</v>
      </c>
      <c r="O214" s="5" t="s">
        <v>239</v>
      </c>
      <c r="P214" s="23" t="s">
        <v>125</v>
      </c>
      <c r="Q214" s="24">
        <v>230000000</v>
      </c>
      <c r="R214" s="25" t="s">
        <v>145</v>
      </c>
      <c r="S214" s="25"/>
      <c r="T214" s="23"/>
      <c r="U214" s="5" t="s">
        <v>126</v>
      </c>
      <c r="V214" s="23" t="s">
        <v>127</v>
      </c>
      <c r="W214" s="23">
        <v>0</v>
      </c>
      <c r="X214" s="23">
        <v>100</v>
      </c>
      <c r="Y214" s="23">
        <v>0</v>
      </c>
      <c r="Z214" s="39"/>
      <c r="AA214" s="5" t="s">
        <v>138</v>
      </c>
      <c r="AB214" s="26"/>
      <c r="AC214" s="26"/>
      <c r="AD214" s="26">
        <v>341627670</v>
      </c>
      <c r="AE214" s="26">
        <v>382622990.40000004</v>
      </c>
      <c r="AF214" s="26"/>
      <c r="AG214" s="26"/>
      <c r="AH214" s="26">
        <v>341627670</v>
      </c>
      <c r="AI214" s="26">
        <v>382622990.40000004</v>
      </c>
      <c r="AJ214" s="19"/>
      <c r="AK214" s="19"/>
      <c r="AL214" s="19">
        <v>341627670</v>
      </c>
      <c r="AM214" s="19">
        <v>382622990.40000004</v>
      </c>
      <c r="AN214" s="19">
        <v>0</v>
      </c>
      <c r="AO214" s="19">
        <v>0</v>
      </c>
      <c r="AP214" s="19">
        <v>0</v>
      </c>
      <c r="AQ214" s="19">
        <v>0</v>
      </c>
      <c r="AR214" s="19">
        <v>0</v>
      </c>
      <c r="AS214" s="19">
        <v>0</v>
      </c>
      <c r="AT214" s="19">
        <v>0</v>
      </c>
      <c r="AU214" s="19">
        <v>0</v>
      </c>
      <c r="AV214" s="41"/>
      <c r="AW214" s="41">
        <v>0</v>
      </c>
      <c r="AX214" s="41">
        <f t="shared" si="152"/>
        <v>0</v>
      </c>
      <c r="AY214" s="9" t="s">
        <v>129</v>
      </c>
      <c r="AZ214" s="1" t="s">
        <v>253</v>
      </c>
      <c r="BA214" s="2" t="s">
        <v>254</v>
      </c>
      <c r="BB214" s="5"/>
      <c r="BC214" s="5"/>
      <c r="BD214" s="5"/>
      <c r="BE214" s="5"/>
      <c r="BF214" s="5"/>
      <c r="BG214" s="5"/>
      <c r="BH214" s="5"/>
      <c r="BI214" s="5"/>
      <c r="BJ214" s="167"/>
      <c r="BK214" s="27"/>
    </row>
    <row r="215" spans="1:66" s="165" customFormat="1" ht="12.95" customHeight="1" x14ac:dyDescent="0.25">
      <c r="A215" s="294" t="s">
        <v>133</v>
      </c>
      <c r="B215" s="294" t="s">
        <v>218</v>
      </c>
      <c r="C215" s="174" t="s">
        <v>891</v>
      </c>
      <c r="D215" s="174"/>
      <c r="E215" s="174" t="s">
        <v>250</v>
      </c>
      <c r="F215" s="22" t="s">
        <v>251</v>
      </c>
      <c r="G215" s="22" t="s">
        <v>252</v>
      </c>
      <c r="H215" s="22" t="s">
        <v>252</v>
      </c>
      <c r="I215" s="23" t="s">
        <v>120</v>
      </c>
      <c r="J215" s="23"/>
      <c r="K215" s="23"/>
      <c r="L215" s="22">
        <v>100</v>
      </c>
      <c r="M215" s="5">
        <v>230000000</v>
      </c>
      <c r="N215" s="5" t="s">
        <v>137</v>
      </c>
      <c r="O215" s="5" t="s">
        <v>239</v>
      </c>
      <c r="P215" s="23" t="s">
        <v>125</v>
      </c>
      <c r="Q215" s="24">
        <v>230000000</v>
      </c>
      <c r="R215" s="25" t="s">
        <v>145</v>
      </c>
      <c r="S215" s="25"/>
      <c r="T215" s="23"/>
      <c r="U215" s="5" t="s">
        <v>126</v>
      </c>
      <c r="V215" s="23" t="s">
        <v>127</v>
      </c>
      <c r="W215" s="23">
        <v>0</v>
      </c>
      <c r="X215" s="23">
        <v>100</v>
      </c>
      <c r="Y215" s="23">
        <v>0</v>
      </c>
      <c r="Z215" s="39"/>
      <c r="AA215" s="5" t="s">
        <v>138</v>
      </c>
      <c r="AB215" s="26"/>
      <c r="AC215" s="26"/>
      <c r="AD215" s="295">
        <f>341627670-76089614</f>
        <v>265538056</v>
      </c>
      <c r="AE215" s="296">
        <f t="shared" ref="AE215" si="153">AD215*1.12</f>
        <v>297402622.72000003</v>
      </c>
      <c r="AF215" s="295"/>
      <c r="AG215" s="295"/>
      <c r="AH215" s="295">
        <v>341627670</v>
      </c>
      <c r="AI215" s="295">
        <v>382622990.40000004</v>
      </c>
      <c r="AJ215" s="19"/>
      <c r="AK215" s="19"/>
      <c r="AL215" s="19">
        <v>341627670</v>
      </c>
      <c r="AM215" s="19">
        <v>382622990.40000004</v>
      </c>
      <c r="AN215" s="19">
        <v>0</v>
      </c>
      <c r="AO215" s="19">
        <v>0</v>
      </c>
      <c r="AP215" s="19">
        <v>0</v>
      </c>
      <c r="AQ215" s="19">
        <v>0</v>
      </c>
      <c r="AR215" s="19">
        <v>0</v>
      </c>
      <c r="AS215" s="19">
        <v>0</v>
      </c>
      <c r="AT215" s="19">
        <v>0</v>
      </c>
      <c r="AU215" s="19">
        <v>0</v>
      </c>
      <c r="AV215" s="19"/>
      <c r="AW215" s="19">
        <f>Z215+AD215+AH215+AL215+AP215</f>
        <v>948793396</v>
      </c>
      <c r="AX215" s="19">
        <f>AW215*1.12</f>
        <v>1062648603.5200001</v>
      </c>
      <c r="AY215" s="19" t="s">
        <v>129</v>
      </c>
      <c r="AZ215" s="41" t="s">
        <v>253</v>
      </c>
      <c r="BA215" s="41" t="s">
        <v>254</v>
      </c>
      <c r="BB215" s="41"/>
      <c r="BC215" s="9"/>
      <c r="BD215" s="1"/>
      <c r="BE215" s="2"/>
      <c r="BF215" s="5"/>
      <c r="BG215" s="5"/>
      <c r="BH215" s="5"/>
      <c r="BI215" s="5"/>
      <c r="BJ215" s="5"/>
      <c r="BK215" s="167" t="s">
        <v>892</v>
      </c>
      <c r="BL215" s="38"/>
      <c r="BM215" s="38"/>
      <c r="BN215" s="38"/>
    </row>
    <row r="216" spans="1:66" s="165" customFormat="1" ht="12.95" customHeight="1" x14ac:dyDescent="0.25">
      <c r="A216" s="15" t="s">
        <v>133</v>
      </c>
      <c r="B216" s="15" t="s">
        <v>218</v>
      </c>
      <c r="C216" s="174" t="s">
        <v>255</v>
      </c>
      <c r="D216" s="174"/>
      <c r="E216" s="174" t="s">
        <v>256</v>
      </c>
      <c r="F216" s="22" t="s">
        <v>251</v>
      </c>
      <c r="G216" s="22" t="s">
        <v>252</v>
      </c>
      <c r="H216" s="22" t="s">
        <v>252</v>
      </c>
      <c r="I216" s="23" t="s">
        <v>120</v>
      </c>
      <c r="J216" s="23"/>
      <c r="K216" s="23"/>
      <c r="L216" s="22">
        <v>100</v>
      </c>
      <c r="M216" s="5">
        <v>230000000</v>
      </c>
      <c r="N216" s="5" t="s">
        <v>137</v>
      </c>
      <c r="O216" s="5" t="s">
        <v>239</v>
      </c>
      <c r="P216" s="23" t="s">
        <v>125</v>
      </c>
      <c r="Q216" s="24">
        <v>230000000</v>
      </c>
      <c r="R216" s="25" t="s">
        <v>257</v>
      </c>
      <c r="S216" s="25"/>
      <c r="T216" s="23"/>
      <c r="U216" s="5" t="s">
        <v>126</v>
      </c>
      <c r="V216" s="23" t="s">
        <v>127</v>
      </c>
      <c r="W216" s="23">
        <v>0</v>
      </c>
      <c r="X216" s="23">
        <v>100</v>
      </c>
      <c r="Y216" s="23">
        <v>0</v>
      </c>
      <c r="Z216" s="39"/>
      <c r="AA216" s="5" t="s">
        <v>138</v>
      </c>
      <c r="AB216" s="26"/>
      <c r="AC216" s="26"/>
      <c r="AD216" s="26">
        <v>474799299.99999964</v>
      </c>
      <c r="AE216" s="26">
        <v>531775215.99999964</v>
      </c>
      <c r="AF216" s="26"/>
      <c r="AG216" s="26"/>
      <c r="AH216" s="26">
        <v>474799299.99999964</v>
      </c>
      <c r="AI216" s="26">
        <v>531775215.99999964</v>
      </c>
      <c r="AJ216" s="19"/>
      <c r="AK216" s="19"/>
      <c r="AL216" s="19">
        <v>474799300</v>
      </c>
      <c r="AM216" s="19">
        <v>531775216.00000006</v>
      </c>
      <c r="AN216" s="19">
        <v>0</v>
      </c>
      <c r="AO216" s="19">
        <v>0</v>
      </c>
      <c r="AP216" s="19">
        <v>0</v>
      </c>
      <c r="AQ216" s="19">
        <v>0</v>
      </c>
      <c r="AR216" s="19">
        <v>0</v>
      </c>
      <c r="AS216" s="19">
        <v>0</v>
      </c>
      <c r="AT216" s="19">
        <v>0</v>
      </c>
      <c r="AU216" s="19">
        <v>0</v>
      </c>
      <c r="AV216" s="41"/>
      <c r="AW216" s="41">
        <v>0</v>
      </c>
      <c r="AX216" s="41">
        <f t="shared" si="152"/>
        <v>0</v>
      </c>
      <c r="AY216" s="9" t="s">
        <v>129</v>
      </c>
      <c r="AZ216" s="1" t="s">
        <v>258</v>
      </c>
      <c r="BA216" s="2" t="s">
        <v>259</v>
      </c>
      <c r="BB216" s="5"/>
      <c r="BC216" s="5"/>
      <c r="BD216" s="5"/>
      <c r="BE216" s="5"/>
      <c r="BF216" s="5"/>
      <c r="BG216" s="5"/>
      <c r="BH216" s="5"/>
      <c r="BI216" s="5"/>
      <c r="BJ216" s="167"/>
      <c r="BK216" s="27"/>
    </row>
    <row r="217" spans="1:66" s="165" customFormat="1" ht="12.95" customHeight="1" x14ac:dyDescent="0.25">
      <c r="A217" s="15" t="s">
        <v>133</v>
      </c>
      <c r="B217" s="15" t="s">
        <v>218</v>
      </c>
      <c r="C217" s="174" t="s">
        <v>893</v>
      </c>
      <c r="D217" s="174"/>
      <c r="E217" s="174" t="s">
        <v>256</v>
      </c>
      <c r="F217" s="22" t="s">
        <v>251</v>
      </c>
      <c r="G217" s="22" t="s">
        <v>252</v>
      </c>
      <c r="H217" s="22" t="s">
        <v>252</v>
      </c>
      <c r="I217" s="23" t="s">
        <v>120</v>
      </c>
      <c r="J217" s="23"/>
      <c r="K217" s="23"/>
      <c r="L217" s="22">
        <v>100</v>
      </c>
      <c r="M217" s="5">
        <v>230000000</v>
      </c>
      <c r="N217" s="5" t="s">
        <v>137</v>
      </c>
      <c r="O217" s="5" t="s">
        <v>239</v>
      </c>
      <c r="P217" s="23" t="s">
        <v>125</v>
      </c>
      <c r="Q217" s="24">
        <v>230000000</v>
      </c>
      <c r="R217" s="25" t="s">
        <v>257</v>
      </c>
      <c r="S217" s="25"/>
      <c r="T217" s="23"/>
      <c r="U217" s="5" t="s">
        <v>126</v>
      </c>
      <c r="V217" s="23" t="s">
        <v>127</v>
      </c>
      <c r="W217" s="23">
        <v>0</v>
      </c>
      <c r="X217" s="23">
        <v>100</v>
      </c>
      <c r="Y217" s="23">
        <v>0</v>
      </c>
      <c r="Z217" s="39"/>
      <c r="AA217" s="5" t="s">
        <v>138</v>
      </c>
      <c r="AB217" s="26"/>
      <c r="AC217" s="26"/>
      <c r="AD217" s="295">
        <f>474799300+26956800-133697235</f>
        <v>368058865</v>
      </c>
      <c r="AE217" s="296">
        <f t="shared" ref="AE217" si="154">AD217*1.12</f>
        <v>412225928.80000001</v>
      </c>
      <c r="AF217" s="295"/>
      <c r="AG217" s="295"/>
      <c r="AH217" s="295">
        <v>474799299.99999964</v>
      </c>
      <c r="AI217" s="295">
        <v>531775215.99999964</v>
      </c>
      <c r="AJ217" s="19"/>
      <c r="AK217" s="19"/>
      <c r="AL217" s="19">
        <v>474799300</v>
      </c>
      <c r="AM217" s="19">
        <v>531775216.00000006</v>
      </c>
      <c r="AN217" s="19">
        <v>0</v>
      </c>
      <c r="AO217" s="19">
        <v>0</v>
      </c>
      <c r="AP217" s="19">
        <v>0</v>
      </c>
      <c r="AQ217" s="19">
        <v>0</v>
      </c>
      <c r="AR217" s="19">
        <v>0</v>
      </c>
      <c r="AS217" s="19">
        <v>0</v>
      </c>
      <c r="AT217" s="19">
        <v>0</v>
      </c>
      <c r="AU217" s="19">
        <v>0</v>
      </c>
      <c r="AV217" s="19"/>
      <c r="AW217" s="41">
        <f>Z217+AD217+AH217+AL217+AP217</f>
        <v>1317657464.9999995</v>
      </c>
      <c r="AX217" s="19">
        <f>AW217*1.12</f>
        <v>1475776360.7999997</v>
      </c>
      <c r="AY217" s="9" t="s">
        <v>129</v>
      </c>
      <c r="AZ217" s="1" t="s">
        <v>258</v>
      </c>
      <c r="BA217" s="2" t="s">
        <v>259</v>
      </c>
      <c r="BB217" s="5"/>
      <c r="BC217" s="5"/>
      <c r="BD217" s="5"/>
      <c r="BE217" s="5"/>
      <c r="BF217" s="5"/>
      <c r="BG217" s="5"/>
      <c r="BH217" s="5"/>
      <c r="BI217" s="5"/>
      <c r="BJ217" s="167"/>
      <c r="BK217" s="27" t="s">
        <v>892</v>
      </c>
      <c r="BM217" s="38"/>
      <c r="BN217" s="38"/>
    </row>
    <row r="218" spans="1:66" s="165" customFormat="1" ht="12.95" customHeight="1" x14ac:dyDescent="0.25">
      <c r="A218" s="15" t="s">
        <v>133</v>
      </c>
      <c r="B218" s="15" t="s">
        <v>218</v>
      </c>
      <c r="C218" s="174" t="s">
        <v>260</v>
      </c>
      <c r="D218" s="174"/>
      <c r="E218" s="174" t="s">
        <v>261</v>
      </c>
      <c r="F218" s="22" t="s">
        <v>251</v>
      </c>
      <c r="G218" s="22" t="s">
        <v>252</v>
      </c>
      <c r="H218" s="22" t="s">
        <v>252</v>
      </c>
      <c r="I218" s="23" t="s">
        <v>120</v>
      </c>
      <c r="J218" s="23"/>
      <c r="K218" s="23"/>
      <c r="L218" s="22">
        <v>100</v>
      </c>
      <c r="M218" s="5">
        <v>230000000</v>
      </c>
      <c r="N218" s="5" t="s">
        <v>137</v>
      </c>
      <c r="O218" s="5" t="s">
        <v>239</v>
      </c>
      <c r="P218" s="23" t="s">
        <v>125</v>
      </c>
      <c r="Q218" s="24">
        <v>230000000</v>
      </c>
      <c r="R218" s="25" t="s">
        <v>262</v>
      </c>
      <c r="S218" s="25"/>
      <c r="T218" s="23"/>
      <c r="U218" s="5" t="s">
        <v>126</v>
      </c>
      <c r="V218" s="23" t="s">
        <v>127</v>
      </c>
      <c r="W218" s="23">
        <v>0</v>
      </c>
      <c r="X218" s="23">
        <v>100</v>
      </c>
      <c r="Y218" s="23">
        <v>0</v>
      </c>
      <c r="Z218" s="39"/>
      <c r="AA218" s="5" t="s">
        <v>138</v>
      </c>
      <c r="AB218" s="26"/>
      <c r="AC218" s="26"/>
      <c r="AD218" s="26">
        <v>282220650</v>
      </c>
      <c r="AE218" s="26">
        <v>316087128.00000006</v>
      </c>
      <c r="AF218" s="26"/>
      <c r="AG218" s="26"/>
      <c r="AH218" s="26">
        <v>282220650</v>
      </c>
      <c r="AI218" s="26">
        <v>316087128.00000006</v>
      </c>
      <c r="AJ218" s="19"/>
      <c r="AK218" s="19"/>
      <c r="AL218" s="19">
        <v>282220650</v>
      </c>
      <c r="AM218" s="19">
        <v>316087128.00000006</v>
      </c>
      <c r="AN218" s="19">
        <v>0</v>
      </c>
      <c r="AO218" s="19">
        <v>0</v>
      </c>
      <c r="AP218" s="19">
        <v>0</v>
      </c>
      <c r="AQ218" s="19">
        <v>0</v>
      </c>
      <c r="AR218" s="19">
        <v>0</v>
      </c>
      <c r="AS218" s="19">
        <v>0</v>
      </c>
      <c r="AT218" s="19">
        <v>0</v>
      </c>
      <c r="AU218" s="19">
        <v>0</v>
      </c>
      <c r="AV218" s="41"/>
      <c r="AW218" s="41">
        <v>0</v>
      </c>
      <c r="AX218" s="41">
        <f t="shared" si="152"/>
        <v>0</v>
      </c>
      <c r="AY218" s="9" t="s">
        <v>129</v>
      </c>
      <c r="AZ218" s="1" t="s">
        <v>263</v>
      </c>
      <c r="BA218" s="2" t="s">
        <v>264</v>
      </c>
      <c r="BB218" s="5"/>
      <c r="BC218" s="5"/>
      <c r="BD218" s="5"/>
      <c r="BE218" s="5"/>
      <c r="BF218" s="5"/>
      <c r="BG218" s="5"/>
      <c r="BH218" s="5"/>
      <c r="BI218" s="5"/>
      <c r="BJ218" s="167"/>
      <c r="BK218" s="27"/>
    </row>
    <row r="219" spans="1:66" s="165" customFormat="1" ht="12.95" customHeight="1" x14ac:dyDescent="0.25">
      <c r="A219" s="15" t="s">
        <v>133</v>
      </c>
      <c r="B219" s="15" t="s">
        <v>218</v>
      </c>
      <c r="C219" s="174" t="s">
        <v>894</v>
      </c>
      <c r="D219" s="174"/>
      <c r="E219" s="174" t="s">
        <v>261</v>
      </c>
      <c r="F219" s="22" t="s">
        <v>251</v>
      </c>
      <c r="G219" s="22" t="s">
        <v>252</v>
      </c>
      <c r="H219" s="22" t="s">
        <v>252</v>
      </c>
      <c r="I219" s="23" t="s">
        <v>120</v>
      </c>
      <c r="J219" s="23"/>
      <c r="K219" s="23"/>
      <c r="L219" s="22">
        <v>100</v>
      </c>
      <c r="M219" s="5">
        <v>230000000</v>
      </c>
      <c r="N219" s="5" t="s">
        <v>137</v>
      </c>
      <c r="O219" s="5" t="s">
        <v>239</v>
      </c>
      <c r="P219" s="23" t="s">
        <v>125</v>
      </c>
      <c r="Q219" s="24">
        <v>230000000</v>
      </c>
      <c r="R219" s="25" t="s">
        <v>262</v>
      </c>
      <c r="S219" s="25"/>
      <c r="T219" s="23"/>
      <c r="U219" s="5" t="s">
        <v>126</v>
      </c>
      <c r="V219" s="23" t="s">
        <v>127</v>
      </c>
      <c r="W219" s="23">
        <v>0</v>
      </c>
      <c r="X219" s="23">
        <v>100</v>
      </c>
      <c r="Y219" s="23">
        <v>0</v>
      </c>
      <c r="Z219" s="39"/>
      <c r="AA219" s="5" t="s">
        <v>138</v>
      </c>
      <c r="AB219" s="26"/>
      <c r="AC219" s="26"/>
      <c r="AD219" s="295">
        <f>282220650-78321043</f>
        <v>203899607</v>
      </c>
      <c r="AE219" s="296">
        <f t="shared" ref="AE219" si="155">AD219*1.12</f>
        <v>228367559.84000003</v>
      </c>
      <c r="AF219" s="295"/>
      <c r="AG219" s="295"/>
      <c r="AH219" s="295">
        <v>282220650</v>
      </c>
      <c r="AI219" s="295">
        <v>316087128.00000006</v>
      </c>
      <c r="AJ219" s="19"/>
      <c r="AK219" s="19"/>
      <c r="AL219" s="19">
        <v>282220650</v>
      </c>
      <c r="AM219" s="19">
        <v>316087128.00000006</v>
      </c>
      <c r="AN219" s="19">
        <v>0</v>
      </c>
      <c r="AO219" s="19">
        <v>0</v>
      </c>
      <c r="AP219" s="19">
        <v>0</v>
      </c>
      <c r="AQ219" s="19">
        <v>0</v>
      </c>
      <c r="AR219" s="19">
        <v>0</v>
      </c>
      <c r="AS219" s="19">
        <v>0</v>
      </c>
      <c r="AT219" s="19">
        <v>0</v>
      </c>
      <c r="AU219" s="19">
        <v>0</v>
      </c>
      <c r="AV219" s="19"/>
      <c r="AW219" s="41">
        <f>Z219+AD219+AH219+AL219+AP219</f>
        <v>768340907</v>
      </c>
      <c r="AX219" s="19">
        <f>AW219*1.12</f>
        <v>860541815.84000003</v>
      </c>
      <c r="AY219" s="9" t="s">
        <v>129</v>
      </c>
      <c r="AZ219" s="1" t="s">
        <v>263</v>
      </c>
      <c r="BA219" s="2" t="s">
        <v>264</v>
      </c>
      <c r="BB219" s="5"/>
      <c r="BC219" s="5"/>
      <c r="BD219" s="5"/>
      <c r="BE219" s="5"/>
      <c r="BF219" s="5"/>
      <c r="BG219" s="5"/>
      <c r="BH219" s="5"/>
      <c r="BI219" s="5"/>
      <c r="BJ219" s="167"/>
      <c r="BK219" s="27" t="s">
        <v>892</v>
      </c>
      <c r="BM219" s="38"/>
      <c r="BN219" s="38"/>
    </row>
    <row r="220" spans="1:66" s="165" customFormat="1" ht="12.95" customHeight="1" x14ac:dyDescent="0.25">
      <c r="A220" s="15" t="s">
        <v>133</v>
      </c>
      <c r="B220" s="15" t="s">
        <v>218</v>
      </c>
      <c r="C220" s="174" t="s">
        <v>265</v>
      </c>
      <c r="D220" s="174"/>
      <c r="E220" s="174" t="s">
        <v>242</v>
      </c>
      <c r="F220" s="22" t="s">
        <v>251</v>
      </c>
      <c r="G220" s="22" t="s">
        <v>252</v>
      </c>
      <c r="H220" s="22" t="s">
        <v>252</v>
      </c>
      <c r="I220" s="23" t="s">
        <v>120</v>
      </c>
      <c r="J220" s="23"/>
      <c r="K220" s="23"/>
      <c r="L220" s="22">
        <v>100</v>
      </c>
      <c r="M220" s="5">
        <v>230000000</v>
      </c>
      <c r="N220" s="5" t="s">
        <v>137</v>
      </c>
      <c r="O220" s="5" t="s">
        <v>239</v>
      </c>
      <c r="P220" s="23" t="s">
        <v>125</v>
      </c>
      <c r="Q220" s="24">
        <v>230000000</v>
      </c>
      <c r="R220" s="25" t="s">
        <v>266</v>
      </c>
      <c r="S220" s="25"/>
      <c r="T220" s="23"/>
      <c r="U220" s="5" t="s">
        <v>126</v>
      </c>
      <c r="V220" s="23" t="s">
        <v>127</v>
      </c>
      <c r="W220" s="23">
        <v>0</v>
      </c>
      <c r="X220" s="23">
        <v>100</v>
      </c>
      <c r="Y220" s="23">
        <v>0</v>
      </c>
      <c r="Z220" s="39"/>
      <c r="AA220" s="5" t="s">
        <v>138</v>
      </c>
      <c r="AB220" s="26"/>
      <c r="AC220" s="26"/>
      <c r="AD220" s="26">
        <v>298980990</v>
      </c>
      <c r="AE220" s="26">
        <v>334858708.80000001</v>
      </c>
      <c r="AF220" s="26"/>
      <c r="AG220" s="26"/>
      <c r="AH220" s="26">
        <v>298980990</v>
      </c>
      <c r="AI220" s="26">
        <v>334858708.80000001</v>
      </c>
      <c r="AJ220" s="19"/>
      <c r="AK220" s="19"/>
      <c r="AL220" s="19">
        <v>298980990</v>
      </c>
      <c r="AM220" s="19">
        <v>334858708.80000001</v>
      </c>
      <c r="AN220" s="19">
        <v>0</v>
      </c>
      <c r="AO220" s="19">
        <v>0</v>
      </c>
      <c r="AP220" s="19">
        <v>0</v>
      </c>
      <c r="AQ220" s="19">
        <v>0</v>
      </c>
      <c r="AR220" s="19">
        <v>0</v>
      </c>
      <c r="AS220" s="19">
        <v>0</v>
      </c>
      <c r="AT220" s="19">
        <v>0</v>
      </c>
      <c r="AU220" s="19">
        <v>0</v>
      </c>
      <c r="AV220" s="41"/>
      <c r="AW220" s="41"/>
      <c r="AX220" s="41">
        <v>0</v>
      </c>
      <c r="AY220" s="9" t="s">
        <v>129</v>
      </c>
      <c r="AZ220" s="1" t="s">
        <v>267</v>
      </c>
      <c r="BA220" s="2" t="s">
        <v>268</v>
      </c>
      <c r="BB220" s="5"/>
      <c r="BC220" s="5"/>
      <c r="BD220" s="5"/>
      <c r="BE220" s="5"/>
      <c r="BF220" s="5"/>
      <c r="BG220" s="5"/>
      <c r="BH220" s="5"/>
      <c r="BI220" s="5"/>
      <c r="BJ220" s="167"/>
      <c r="BK220" s="27"/>
    </row>
    <row r="221" spans="1:66" s="165" customFormat="1" ht="12.95" customHeight="1" x14ac:dyDescent="0.25">
      <c r="A221" s="15" t="s">
        <v>133</v>
      </c>
      <c r="B221" s="15" t="s">
        <v>218</v>
      </c>
      <c r="C221" s="174" t="s">
        <v>895</v>
      </c>
      <c r="D221" s="174"/>
      <c r="E221" s="174" t="s">
        <v>242</v>
      </c>
      <c r="F221" s="22" t="s">
        <v>251</v>
      </c>
      <c r="G221" s="22" t="s">
        <v>252</v>
      </c>
      <c r="H221" s="22" t="s">
        <v>252</v>
      </c>
      <c r="I221" s="23" t="s">
        <v>120</v>
      </c>
      <c r="J221" s="23"/>
      <c r="K221" s="23"/>
      <c r="L221" s="22">
        <v>100</v>
      </c>
      <c r="M221" s="5">
        <v>230000000</v>
      </c>
      <c r="N221" s="5" t="s">
        <v>137</v>
      </c>
      <c r="O221" s="5" t="s">
        <v>239</v>
      </c>
      <c r="P221" s="23" t="s">
        <v>125</v>
      </c>
      <c r="Q221" s="24">
        <v>230000000</v>
      </c>
      <c r="R221" s="25" t="s">
        <v>266</v>
      </c>
      <c r="S221" s="25"/>
      <c r="T221" s="23"/>
      <c r="U221" s="5" t="s">
        <v>126</v>
      </c>
      <c r="V221" s="23" t="s">
        <v>127</v>
      </c>
      <c r="W221" s="23">
        <v>0</v>
      </c>
      <c r="X221" s="23">
        <v>100</v>
      </c>
      <c r="Y221" s="23">
        <v>0</v>
      </c>
      <c r="Z221" s="39"/>
      <c r="AA221" s="5" t="s">
        <v>138</v>
      </c>
      <c r="AB221" s="26"/>
      <c r="AC221" s="26"/>
      <c r="AD221" s="295">
        <f>298980990-68968842</f>
        <v>230012148</v>
      </c>
      <c r="AE221" s="296">
        <f t="shared" ref="AE221" si="156">AD221*1.12</f>
        <v>257613605.76000002</v>
      </c>
      <c r="AF221" s="295"/>
      <c r="AG221" s="295"/>
      <c r="AH221" s="295">
        <v>298980990</v>
      </c>
      <c r="AI221" s="295">
        <v>334858708.80000001</v>
      </c>
      <c r="AJ221" s="19"/>
      <c r="AK221" s="19"/>
      <c r="AL221" s="19">
        <v>298980990</v>
      </c>
      <c r="AM221" s="19">
        <v>334858708.80000001</v>
      </c>
      <c r="AN221" s="19">
        <v>0</v>
      </c>
      <c r="AO221" s="19">
        <v>0</v>
      </c>
      <c r="AP221" s="19">
        <v>0</v>
      </c>
      <c r="AQ221" s="19">
        <v>0</v>
      </c>
      <c r="AR221" s="19">
        <v>0</v>
      </c>
      <c r="AS221" s="19">
        <v>0</v>
      </c>
      <c r="AT221" s="19">
        <v>0</v>
      </c>
      <c r="AU221" s="19">
        <v>0</v>
      </c>
      <c r="AV221" s="19"/>
      <c r="AW221" s="41">
        <f>Z221+AD221+AH221+AL221+AP221</f>
        <v>827974128</v>
      </c>
      <c r="AX221" s="19">
        <f>AW221*1.12</f>
        <v>927331023.36000013</v>
      </c>
      <c r="AY221" s="9" t="s">
        <v>129</v>
      </c>
      <c r="AZ221" s="1" t="s">
        <v>267</v>
      </c>
      <c r="BA221" s="2" t="s">
        <v>268</v>
      </c>
      <c r="BB221" s="5"/>
      <c r="BC221" s="5"/>
      <c r="BD221" s="5"/>
      <c r="BE221" s="5"/>
      <c r="BF221" s="5"/>
      <c r="BG221" s="5"/>
      <c r="BH221" s="5"/>
      <c r="BI221" s="5"/>
      <c r="BJ221" s="167"/>
      <c r="BK221" s="27" t="s">
        <v>892</v>
      </c>
      <c r="BM221" s="38"/>
      <c r="BN221" s="38"/>
    </row>
    <row r="222" spans="1:66" s="165" customFormat="1" ht="12.95" customHeight="1" x14ac:dyDescent="0.25">
      <c r="A222" s="15" t="s">
        <v>133</v>
      </c>
      <c r="B222" s="15" t="s">
        <v>218</v>
      </c>
      <c r="C222" s="174" t="s">
        <v>269</v>
      </c>
      <c r="D222" s="174"/>
      <c r="E222" s="174" t="s">
        <v>270</v>
      </c>
      <c r="F222" s="22" t="s">
        <v>251</v>
      </c>
      <c r="G222" s="22" t="s">
        <v>252</v>
      </c>
      <c r="H222" s="22" t="s">
        <v>252</v>
      </c>
      <c r="I222" s="23" t="s">
        <v>120</v>
      </c>
      <c r="J222" s="23"/>
      <c r="K222" s="23"/>
      <c r="L222" s="22">
        <v>100</v>
      </c>
      <c r="M222" s="5">
        <v>230000000</v>
      </c>
      <c r="N222" s="5" t="s">
        <v>137</v>
      </c>
      <c r="O222" s="5" t="s">
        <v>239</v>
      </c>
      <c r="P222" s="23" t="s">
        <v>125</v>
      </c>
      <c r="Q222" s="24">
        <v>230000000</v>
      </c>
      <c r="R222" s="25" t="s">
        <v>174</v>
      </c>
      <c r="S222" s="25"/>
      <c r="T222" s="23"/>
      <c r="U222" s="5" t="s">
        <v>126</v>
      </c>
      <c r="V222" s="23" t="s">
        <v>127</v>
      </c>
      <c r="W222" s="23">
        <v>0</v>
      </c>
      <c r="X222" s="23">
        <v>100</v>
      </c>
      <c r="Y222" s="23">
        <v>0</v>
      </c>
      <c r="Z222" s="39"/>
      <c r="AA222" s="5" t="s">
        <v>138</v>
      </c>
      <c r="AB222" s="26"/>
      <c r="AC222" s="26"/>
      <c r="AD222" s="26">
        <v>244204314</v>
      </c>
      <c r="AE222" s="26">
        <v>273508831.68000001</v>
      </c>
      <c r="AF222" s="26"/>
      <c r="AG222" s="26"/>
      <c r="AH222" s="26">
        <v>244204314</v>
      </c>
      <c r="AI222" s="26">
        <v>273508831.68000001</v>
      </c>
      <c r="AJ222" s="19"/>
      <c r="AK222" s="19"/>
      <c r="AL222" s="19">
        <v>244204314</v>
      </c>
      <c r="AM222" s="19">
        <v>273508831.68000001</v>
      </c>
      <c r="AN222" s="19">
        <v>0</v>
      </c>
      <c r="AO222" s="19">
        <v>0</v>
      </c>
      <c r="AP222" s="19">
        <v>0</v>
      </c>
      <c r="AQ222" s="19">
        <v>0</v>
      </c>
      <c r="AR222" s="19">
        <v>0</v>
      </c>
      <c r="AS222" s="19">
        <v>0</v>
      </c>
      <c r="AT222" s="19">
        <v>0</v>
      </c>
      <c r="AU222" s="19">
        <v>0</v>
      </c>
      <c r="AV222" s="41"/>
      <c r="AW222" s="41">
        <v>0</v>
      </c>
      <c r="AX222" s="41">
        <f t="shared" si="152"/>
        <v>0</v>
      </c>
      <c r="AY222" s="12" t="s">
        <v>129</v>
      </c>
      <c r="AZ222" s="1" t="s">
        <v>271</v>
      </c>
      <c r="BA222" s="1" t="s">
        <v>272</v>
      </c>
      <c r="BB222" s="5"/>
      <c r="BC222" s="5"/>
      <c r="BD222" s="5"/>
      <c r="BE222" s="5"/>
      <c r="BF222" s="5"/>
      <c r="BG222" s="5"/>
      <c r="BH222" s="5"/>
      <c r="BI222" s="5"/>
      <c r="BJ222" s="167"/>
      <c r="BK222" s="27" t="s">
        <v>375</v>
      </c>
    </row>
    <row r="223" spans="1:66" s="165" customFormat="1" ht="12.95" customHeight="1" x14ac:dyDescent="0.25">
      <c r="A223" s="15" t="s">
        <v>133</v>
      </c>
      <c r="B223" s="15" t="s">
        <v>218</v>
      </c>
      <c r="C223" s="174" t="s">
        <v>273</v>
      </c>
      <c r="D223" s="174"/>
      <c r="E223" s="174" t="s">
        <v>274</v>
      </c>
      <c r="F223" s="22" t="s">
        <v>275</v>
      </c>
      <c r="G223" s="22" t="s">
        <v>276</v>
      </c>
      <c r="H223" s="22" t="s">
        <v>276</v>
      </c>
      <c r="I223" s="23" t="s">
        <v>120</v>
      </c>
      <c r="J223" s="23"/>
      <c r="K223" s="23"/>
      <c r="L223" s="22">
        <v>100</v>
      </c>
      <c r="M223" s="5">
        <v>230000000</v>
      </c>
      <c r="N223" s="5" t="s">
        <v>137</v>
      </c>
      <c r="O223" s="5" t="s">
        <v>239</v>
      </c>
      <c r="P223" s="23" t="s">
        <v>125</v>
      </c>
      <c r="Q223" s="24">
        <v>230000000</v>
      </c>
      <c r="R223" s="25" t="s">
        <v>145</v>
      </c>
      <c r="S223" s="25"/>
      <c r="T223" s="23"/>
      <c r="U223" s="5" t="s">
        <v>126</v>
      </c>
      <c r="V223" s="23" t="s">
        <v>127</v>
      </c>
      <c r="W223" s="23">
        <v>0</v>
      </c>
      <c r="X223" s="23">
        <v>100</v>
      </c>
      <c r="Y223" s="23">
        <v>0</v>
      </c>
      <c r="Z223" s="39"/>
      <c r="AA223" s="5" t="s">
        <v>138</v>
      </c>
      <c r="AB223" s="26"/>
      <c r="AC223" s="26"/>
      <c r="AD223" s="26">
        <v>522385633</v>
      </c>
      <c r="AE223" s="26">
        <v>585071908.96000004</v>
      </c>
      <c r="AF223" s="26"/>
      <c r="AG223" s="26"/>
      <c r="AH223" s="26">
        <v>522385633</v>
      </c>
      <c r="AI223" s="26">
        <v>585071908.96000004</v>
      </c>
      <c r="AJ223" s="19"/>
      <c r="AK223" s="19"/>
      <c r="AL223" s="19">
        <v>522385633</v>
      </c>
      <c r="AM223" s="19">
        <v>585071908.96000004</v>
      </c>
      <c r="AN223" s="19">
        <v>0</v>
      </c>
      <c r="AO223" s="19">
        <v>0</v>
      </c>
      <c r="AP223" s="19">
        <v>0</v>
      </c>
      <c r="AQ223" s="19">
        <v>0</v>
      </c>
      <c r="AR223" s="19">
        <v>0</v>
      </c>
      <c r="AS223" s="19">
        <v>0</v>
      </c>
      <c r="AT223" s="19">
        <v>0</v>
      </c>
      <c r="AU223" s="19">
        <v>0</v>
      </c>
      <c r="AV223" s="41"/>
      <c r="AW223" s="41">
        <v>0</v>
      </c>
      <c r="AX223" s="41">
        <f t="shared" si="152"/>
        <v>0</v>
      </c>
      <c r="AY223" s="9" t="s">
        <v>129</v>
      </c>
      <c r="AZ223" s="1" t="s">
        <v>277</v>
      </c>
      <c r="BA223" s="1" t="s">
        <v>278</v>
      </c>
      <c r="BB223" s="5"/>
      <c r="BC223" s="5"/>
      <c r="BD223" s="5"/>
      <c r="BE223" s="5"/>
      <c r="BF223" s="5"/>
      <c r="BG223" s="5"/>
      <c r="BH223" s="5"/>
      <c r="BI223" s="5"/>
      <c r="BJ223" s="167"/>
      <c r="BK223" s="27"/>
    </row>
    <row r="224" spans="1:66" s="165" customFormat="1" ht="12.95" customHeight="1" x14ac:dyDescent="0.25">
      <c r="A224" s="15" t="s">
        <v>133</v>
      </c>
      <c r="B224" s="15" t="s">
        <v>218</v>
      </c>
      <c r="C224" s="178" t="s">
        <v>901</v>
      </c>
      <c r="D224" s="4"/>
      <c r="E224" s="4"/>
      <c r="F224" s="22" t="s">
        <v>275</v>
      </c>
      <c r="G224" s="22" t="s">
        <v>276</v>
      </c>
      <c r="H224" s="22" t="s">
        <v>276</v>
      </c>
      <c r="I224" s="23" t="s">
        <v>120</v>
      </c>
      <c r="J224" s="297"/>
      <c r="K224" s="297"/>
      <c r="L224" s="22">
        <v>100</v>
      </c>
      <c r="M224" s="5">
        <v>230000000</v>
      </c>
      <c r="N224" s="5" t="s">
        <v>137</v>
      </c>
      <c r="O224" s="5" t="s">
        <v>239</v>
      </c>
      <c r="P224" s="23" t="s">
        <v>125</v>
      </c>
      <c r="Q224" s="24">
        <v>230000000</v>
      </c>
      <c r="R224" s="25" t="s">
        <v>145</v>
      </c>
      <c r="S224" s="25"/>
      <c r="T224" s="23"/>
      <c r="U224" s="5" t="s">
        <v>126</v>
      </c>
      <c r="V224" s="23" t="s">
        <v>127</v>
      </c>
      <c r="W224" s="23">
        <v>0</v>
      </c>
      <c r="X224" s="23">
        <v>100</v>
      </c>
      <c r="Y224" s="23">
        <v>0</v>
      </c>
      <c r="Z224" s="39"/>
      <c r="AA224" s="5" t="s">
        <v>138</v>
      </c>
      <c r="AB224" s="26"/>
      <c r="AC224" s="26"/>
      <c r="AD224" s="26">
        <f>522385633-32193173</f>
        <v>490192460</v>
      </c>
      <c r="AE224" s="296">
        <f t="shared" ref="AE224" si="157">AD224*1.12</f>
        <v>549015555.20000005</v>
      </c>
      <c r="AF224" s="295"/>
      <c r="AG224" s="295"/>
      <c r="AH224" s="26">
        <v>522385633</v>
      </c>
      <c r="AI224" s="26">
        <v>585071908.96000004</v>
      </c>
      <c r="AJ224" s="19"/>
      <c r="AK224" s="19"/>
      <c r="AL224" s="19">
        <v>522385633</v>
      </c>
      <c r="AM224" s="19">
        <v>585071908.96000004</v>
      </c>
      <c r="AN224" s="19"/>
      <c r="AO224" s="19"/>
      <c r="AP224" s="19"/>
      <c r="AQ224" s="19"/>
      <c r="AR224" s="19"/>
      <c r="AS224" s="19"/>
      <c r="AT224" s="19"/>
      <c r="AU224" s="19"/>
      <c r="AV224" s="19"/>
      <c r="AW224" s="41">
        <f>Z224+AD224+AH224+AL224+AP224</f>
        <v>1534963726</v>
      </c>
      <c r="AX224" s="19">
        <f>AW224*1.12</f>
        <v>1719159373.1200001</v>
      </c>
      <c r="AY224" s="9" t="s">
        <v>129</v>
      </c>
      <c r="AZ224" s="1" t="s">
        <v>277</v>
      </c>
      <c r="BA224" s="1" t="s">
        <v>278</v>
      </c>
      <c r="BB224" s="5"/>
      <c r="BC224" s="5"/>
      <c r="BD224" s="5"/>
      <c r="BE224" s="5"/>
      <c r="BF224" s="5"/>
      <c r="BG224" s="5"/>
      <c r="BH224" s="5"/>
      <c r="BI224" s="5"/>
      <c r="BJ224" s="167"/>
      <c r="BK224" s="27" t="s">
        <v>892</v>
      </c>
      <c r="BM224" s="38"/>
      <c r="BN224" s="38"/>
    </row>
    <row r="225" spans="1:66" s="165" customFormat="1" ht="12.95" customHeight="1" x14ac:dyDescent="0.25">
      <c r="A225" s="15" t="s">
        <v>133</v>
      </c>
      <c r="B225" s="15" t="s">
        <v>218</v>
      </c>
      <c r="C225" s="174" t="s">
        <v>279</v>
      </c>
      <c r="D225" s="174"/>
      <c r="E225" s="174" t="s">
        <v>273</v>
      </c>
      <c r="F225" s="22" t="s">
        <v>275</v>
      </c>
      <c r="G225" s="22" t="s">
        <v>276</v>
      </c>
      <c r="H225" s="22" t="s">
        <v>276</v>
      </c>
      <c r="I225" s="23" t="s">
        <v>120</v>
      </c>
      <c r="J225" s="23"/>
      <c r="K225" s="23"/>
      <c r="L225" s="22">
        <v>100</v>
      </c>
      <c r="M225" s="5">
        <v>230000000</v>
      </c>
      <c r="N225" s="5" t="s">
        <v>137</v>
      </c>
      <c r="O225" s="5" t="s">
        <v>239</v>
      </c>
      <c r="P225" s="23" t="s">
        <v>125</v>
      </c>
      <c r="Q225" s="24">
        <v>230000000</v>
      </c>
      <c r="R225" s="25" t="s">
        <v>257</v>
      </c>
      <c r="S225" s="25"/>
      <c r="T225" s="23"/>
      <c r="U225" s="5" t="s">
        <v>126</v>
      </c>
      <c r="V225" s="23" t="s">
        <v>127</v>
      </c>
      <c r="W225" s="23">
        <v>0</v>
      </c>
      <c r="X225" s="23">
        <v>100</v>
      </c>
      <c r="Y225" s="23">
        <v>0</v>
      </c>
      <c r="Z225" s="39"/>
      <c r="AA225" s="5" t="s">
        <v>138</v>
      </c>
      <c r="AB225" s="26"/>
      <c r="AC225" s="26"/>
      <c r="AD225" s="26">
        <v>855214259.99999964</v>
      </c>
      <c r="AE225" s="26">
        <v>957839971.19999969</v>
      </c>
      <c r="AF225" s="26"/>
      <c r="AG225" s="26"/>
      <c r="AH225" s="26">
        <v>855214259.99999964</v>
      </c>
      <c r="AI225" s="26">
        <v>957839971.19999969</v>
      </c>
      <c r="AJ225" s="19"/>
      <c r="AK225" s="19"/>
      <c r="AL225" s="19">
        <v>855214259.99999964</v>
      </c>
      <c r="AM225" s="19">
        <v>957839971.19999969</v>
      </c>
      <c r="AN225" s="19">
        <v>0</v>
      </c>
      <c r="AO225" s="19">
        <v>0</v>
      </c>
      <c r="AP225" s="19">
        <v>0</v>
      </c>
      <c r="AQ225" s="19">
        <v>0</v>
      </c>
      <c r="AR225" s="19">
        <v>0</v>
      </c>
      <c r="AS225" s="19">
        <v>0</v>
      </c>
      <c r="AT225" s="19">
        <v>0</v>
      </c>
      <c r="AU225" s="19">
        <v>0</v>
      </c>
      <c r="AV225" s="41"/>
      <c r="AW225" s="41">
        <v>0</v>
      </c>
      <c r="AX225" s="41">
        <f t="shared" si="152"/>
        <v>0</v>
      </c>
      <c r="AY225" s="9" t="s">
        <v>129</v>
      </c>
      <c r="AZ225" s="1" t="s">
        <v>280</v>
      </c>
      <c r="BA225" s="1" t="s">
        <v>281</v>
      </c>
      <c r="BB225" s="5"/>
      <c r="BC225" s="5"/>
      <c r="BD225" s="5"/>
      <c r="BE225" s="5"/>
      <c r="BF225" s="5"/>
      <c r="BG225" s="5"/>
      <c r="BH225" s="5"/>
      <c r="BI225" s="5"/>
      <c r="BJ225" s="167"/>
      <c r="BK225" s="27"/>
    </row>
    <row r="226" spans="1:66" s="165" customFormat="1" ht="12.95" customHeight="1" x14ac:dyDescent="0.25">
      <c r="A226" s="15" t="s">
        <v>133</v>
      </c>
      <c r="B226" s="15" t="s">
        <v>218</v>
      </c>
      <c r="C226" s="174" t="s">
        <v>897</v>
      </c>
      <c r="D226" s="174"/>
      <c r="E226" s="174" t="s">
        <v>273</v>
      </c>
      <c r="F226" s="22" t="s">
        <v>275</v>
      </c>
      <c r="G226" s="22" t="s">
        <v>276</v>
      </c>
      <c r="H226" s="22" t="s">
        <v>276</v>
      </c>
      <c r="I226" s="23" t="s">
        <v>120</v>
      </c>
      <c r="J226" s="23"/>
      <c r="K226" s="23"/>
      <c r="L226" s="22">
        <v>100</v>
      </c>
      <c r="M226" s="5">
        <v>230000000</v>
      </c>
      <c r="N226" s="5" t="s">
        <v>137</v>
      </c>
      <c r="O226" s="5" t="s">
        <v>239</v>
      </c>
      <c r="P226" s="23" t="s">
        <v>125</v>
      </c>
      <c r="Q226" s="24">
        <v>230000000</v>
      </c>
      <c r="R226" s="25" t="s">
        <v>257</v>
      </c>
      <c r="S226" s="25"/>
      <c r="T226" s="23"/>
      <c r="U226" s="5" t="s">
        <v>126</v>
      </c>
      <c r="V226" s="23" t="s">
        <v>127</v>
      </c>
      <c r="W226" s="23">
        <v>0</v>
      </c>
      <c r="X226" s="23">
        <v>100</v>
      </c>
      <c r="Y226" s="23">
        <v>0</v>
      </c>
      <c r="Z226" s="39"/>
      <c r="AA226" s="5" t="s">
        <v>138</v>
      </c>
      <c r="AB226" s="26"/>
      <c r="AC226" s="26"/>
      <c r="AD226" s="295">
        <f>855214260+1451300</f>
        <v>856665560</v>
      </c>
      <c r="AE226" s="296">
        <f t="shared" ref="AE226" si="158">AD226*1.12</f>
        <v>959465427.20000005</v>
      </c>
      <c r="AF226" s="26"/>
      <c r="AG226" s="26"/>
      <c r="AH226" s="26">
        <v>855214259.99999964</v>
      </c>
      <c r="AI226" s="295">
        <v>957839971.19999969</v>
      </c>
      <c r="AJ226" s="19"/>
      <c r="AK226" s="19"/>
      <c r="AL226" s="19">
        <v>855214259.99999964</v>
      </c>
      <c r="AM226" s="19">
        <v>957839971.19999969</v>
      </c>
      <c r="AN226" s="19">
        <v>0</v>
      </c>
      <c r="AO226" s="19">
        <v>0</v>
      </c>
      <c r="AP226" s="19">
        <v>0</v>
      </c>
      <c r="AQ226" s="19">
        <v>0</v>
      </c>
      <c r="AR226" s="19">
        <v>0</v>
      </c>
      <c r="AS226" s="19">
        <v>0</v>
      </c>
      <c r="AT226" s="19">
        <v>0</v>
      </c>
      <c r="AU226" s="19">
        <v>0</v>
      </c>
      <c r="AV226" s="19"/>
      <c r="AW226" s="19">
        <f>Z226+AD226+AH226+AL226+AP226</f>
        <v>2567094079.999999</v>
      </c>
      <c r="AX226" s="19">
        <f>AW226*1.12</f>
        <v>2875145369.5999994</v>
      </c>
      <c r="AY226" s="19" t="s">
        <v>129</v>
      </c>
      <c r="AZ226" s="41" t="s">
        <v>280</v>
      </c>
      <c r="BA226" s="41" t="s">
        <v>281</v>
      </c>
      <c r="BB226" s="41"/>
      <c r="BC226" s="9"/>
      <c r="BD226" s="1"/>
      <c r="BE226" s="1"/>
      <c r="BF226" s="5"/>
      <c r="BG226" s="5"/>
      <c r="BH226" s="5"/>
      <c r="BI226" s="5"/>
      <c r="BJ226" s="5"/>
      <c r="BK226" s="167" t="s">
        <v>898</v>
      </c>
      <c r="BL226" s="38"/>
      <c r="BM226" s="38"/>
      <c r="BN226" s="38"/>
    </row>
    <row r="227" spans="1:66" s="165" customFormat="1" ht="12.95" customHeight="1" x14ac:dyDescent="0.25">
      <c r="A227" s="15" t="s">
        <v>133</v>
      </c>
      <c r="B227" s="15" t="s">
        <v>218</v>
      </c>
      <c r="C227" s="174" t="s">
        <v>270</v>
      </c>
      <c r="D227" s="174"/>
      <c r="E227" s="174" t="s">
        <v>279</v>
      </c>
      <c r="F227" s="22" t="s">
        <v>275</v>
      </c>
      <c r="G227" s="22" t="s">
        <v>276</v>
      </c>
      <c r="H227" s="22" t="s">
        <v>276</v>
      </c>
      <c r="I227" s="23" t="s">
        <v>120</v>
      </c>
      <c r="J227" s="23"/>
      <c r="K227" s="23"/>
      <c r="L227" s="22">
        <v>100</v>
      </c>
      <c r="M227" s="5">
        <v>230000000</v>
      </c>
      <c r="N227" s="5" t="s">
        <v>137</v>
      </c>
      <c r="O227" s="5" t="s">
        <v>239</v>
      </c>
      <c r="P227" s="23" t="s">
        <v>125</v>
      </c>
      <c r="Q227" s="24">
        <v>230000000</v>
      </c>
      <c r="R227" s="25" t="s">
        <v>262</v>
      </c>
      <c r="S227" s="25"/>
      <c r="T227" s="23"/>
      <c r="U227" s="5" t="s">
        <v>126</v>
      </c>
      <c r="V227" s="23" t="s">
        <v>127</v>
      </c>
      <c r="W227" s="23">
        <v>0</v>
      </c>
      <c r="X227" s="23">
        <v>100</v>
      </c>
      <c r="Y227" s="23">
        <v>0</v>
      </c>
      <c r="Z227" s="39"/>
      <c r="AA227" s="5" t="s">
        <v>138</v>
      </c>
      <c r="AB227" s="26"/>
      <c r="AC227" s="26"/>
      <c r="AD227" s="26">
        <v>302011129.00000006</v>
      </c>
      <c r="AE227" s="26">
        <v>338252464.48000008</v>
      </c>
      <c r="AF227" s="26"/>
      <c r="AG227" s="26"/>
      <c r="AH227" s="26">
        <v>302011129.00000006</v>
      </c>
      <c r="AI227" s="26">
        <v>338252464.48000008</v>
      </c>
      <c r="AJ227" s="19"/>
      <c r="AK227" s="19"/>
      <c r="AL227" s="19">
        <v>302011129.00000006</v>
      </c>
      <c r="AM227" s="19">
        <v>338252464.48000008</v>
      </c>
      <c r="AN227" s="19">
        <v>0</v>
      </c>
      <c r="AO227" s="19">
        <v>0</v>
      </c>
      <c r="AP227" s="19">
        <v>0</v>
      </c>
      <c r="AQ227" s="19">
        <v>0</v>
      </c>
      <c r="AR227" s="19">
        <v>0</v>
      </c>
      <c r="AS227" s="19">
        <v>0</v>
      </c>
      <c r="AT227" s="19">
        <v>0</v>
      </c>
      <c r="AU227" s="19">
        <v>0</v>
      </c>
      <c r="AV227" s="41"/>
      <c r="AW227" s="41"/>
      <c r="AX227" s="41">
        <f t="shared" si="152"/>
        <v>0</v>
      </c>
      <c r="AY227" s="9" t="s">
        <v>129</v>
      </c>
      <c r="AZ227" s="1" t="s">
        <v>282</v>
      </c>
      <c r="BA227" s="1" t="s">
        <v>283</v>
      </c>
      <c r="BB227" s="5"/>
      <c r="BC227" s="5"/>
      <c r="BD227" s="5"/>
      <c r="BE227" s="5"/>
      <c r="BF227" s="5"/>
      <c r="BG227" s="5"/>
      <c r="BH227" s="5"/>
      <c r="BI227" s="5"/>
      <c r="BJ227" s="167"/>
      <c r="BK227" s="27"/>
    </row>
    <row r="228" spans="1:66" s="165" customFormat="1" ht="12.95" customHeight="1" x14ac:dyDescent="0.25">
      <c r="A228" s="15" t="s">
        <v>133</v>
      </c>
      <c r="B228" s="15" t="s">
        <v>218</v>
      </c>
      <c r="C228" s="4" t="s">
        <v>900</v>
      </c>
      <c r="D228" s="4"/>
      <c r="E228" s="4"/>
      <c r="F228" s="22" t="s">
        <v>275</v>
      </c>
      <c r="G228" s="22" t="s">
        <v>276</v>
      </c>
      <c r="H228" s="22" t="s">
        <v>276</v>
      </c>
      <c r="I228" s="23" t="s">
        <v>120</v>
      </c>
      <c r="J228" s="23"/>
      <c r="K228" s="23"/>
      <c r="L228" s="22">
        <v>100</v>
      </c>
      <c r="M228" s="5">
        <v>230000000</v>
      </c>
      <c r="N228" s="5" t="s">
        <v>137</v>
      </c>
      <c r="O228" s="5" t="s">
        <v>239</v>
      </c>
      <c r="P228" s="23" t="s">
        <v>125</v>
      </c>
      <c r="Q228" s="24">
        <v>230000000</v>
      </c>
      <c r="R228" s="25" t="s">
        <v>262</v>
      </c>
      <c r="S228" s="25"/>
      <c r="T228" s="23"/>
      <c r="U228" s="5" t="s">
        <v>126</v>
      </c>
      <c r="V228" s="23" t="s">
        <v>127</v>
      </c>
      <c r="W228" s="23">
        <v>0</v>
      </c>
      <c r="X228" s="23">
        <v>100</v>
      </c>
      <c r="Y228" s="23">
        <v>0</v>
      </c>
      <c r="Z228" s="39"/>
      <c r="AA228" s="5" t="s">
        <v>138</v>
      </c>
      <c r="AB228" s="26"/>
      <c r="AC228" s="26"/>
      <c r="AD228" s="26">
        <f>302011129-41975522</f>
        <v>260035607</v>
      </c>
      <c r="AE228" s="296">
        <f t="shared" ref="AE228" si="159">AD228*1.12</f>
        <v>291239879.84000003</v>
      </c>
      <c r="AF228" s="295"/>
      <c r="AG228" s="295"/>
      <c r="AH228" s="26">
        <v>302011129.00000006</v>
      </c>
      <c r="AI228" s="26">
        <v>338252464.48000008</v>
      </c>
      <c r="AJ228" s="19"/>
      <c r="AK228" s="19"/>
      <c r="AL228" s="19">
        <v>302011129.00000006</v>
      </c>
      <c r="AM228" s="19">
        <v>338252464.48000008</v>
      </c>
      <c r="AN228" s="19"/>
      <c r="AO228" s="19"/>
      <c r="AP228" s="19"/>
      <c r="AQ228" s="19"/>
      <c r="AR228" s="19"/>
      <c r="AS228" s="19"/>
      <c r="AT228" s="19"/>
      <c r="AU228" s="19"/>
      <c r="AV228" s="19"/>
      <c r="AW228" s="19">
        <f>Z228+AD228+AH228+AL228+AP228</f>
        <v>864057865</v>
      </c>
      <c r="AX228" s="19">
        <f>AW228*1.12</f>
        <v>967744808.80000007</v>
      </c>
      <c r="AY228" s="19" t="s">
        <v>129</v>
      </c>
      <c r="AZ228" s="41" t="s">
        <v>282</v>
      </c>
      <c r="BA228" s="41" t="s">
        <v>283</v>
      </c>
      <c r="BB228" s="41"/>
      <c r="BC228" s="9"/>
      <c r="BD228" s="1"/>
      <c r="BE228" s="1"/>
      <c r="BF228" s="5"/>
      <c r="BG228" s="5"/>
      <c r="BH228" s="5"/>
      <c r="BI228" s="5"/>
      <c r="BJ228" s="5"/>
      <c r="BK228" s="167" t="s">
        <v>892</v>
      </c>
      <c r="BL228" s="38"/>
      <c r="BM228" s="38"/>
      <c r="BN228" s="38"/>
    </row>
    <row r="229" spans="1:66" s="165" customFormat="1" ht="12.95" customHeight="1" x14ac:dyDescent="0.25">
      <c r="A229" s="15" t="s">
        <v>133</v>
      </c>
      <c r="B229" s="15" t="s">
        <v>218</v>
      </c>
      <c r="C229" s="174" t="s">
        <v>274</v>
      </c>
      <c r="D229" s="174"/>
      <c r="E229" s="174" t="s">
        <v>284</v>
      </c>
      <c r="F229" s="22" t="s">
        <v>275</v>
      </c>
      <c r="G229" s="22" t="s">
        <v>276</v>
      </c>
      <c r="H229" s="22" t="s">
        <v>276</v>
      </c>
      <c r="I229" s="23" t="s">
        <v>120</v>
      </c>
      <c r="J229" s="23"/>
      <c r="K229" s="23"/>
      <c r="L229" s="22">
        <v>100</v>
      </c>
      <c r="M229" s="5">
        <v>230000000</v>
      </c>
      <c r="N229" s="5" t="s">
        <v>137</v>
      </c>
      <c r="O229" s="5" t="s">
        <v>239</v>
      </c>
      <c r="P229" s="23" t="s">
        <v>125</v>
      </c>
      <c r="Q229" s="24">
        <v>230000000</v>
      </c>
      <c r="R229" s="25" t="s">
        <v>266</v>
      </c>
      <c r="S229" s="25"/>
      <c r="T229" s="23"/>
      <c r="U229" s="5" t="s">
        <v>126</v>
      </c>
      <c r="V229" s="23" t="s">
        <v>127</v>
      </c>
      <c r="W229" s="23">
        <v>0</v>
      </c>
      <c r="X229" s="23">
        <v>100</v>
      </c>
      <c r="Y229" s="23">
        <v>0</v>
      </c>
      <c r="Z229" s="39"/>
      <c r="AA229" s="5" t="s">
        <v>138</v>
      </c>
      <c r="AB229" s="26"/>
      <c r="AC229" s="26"/>
      <c r="AD229" s="26">
        <v>222408390</v>
      </c>
      <c r="AE229" s="26">
        <v>249097396.80000001</v>
      </c>
      <c r="AF229" s="26"/>
      <c r="AG229" s="26"/>
      <c r="AH229" s="26">
        <v>222408390</v>
      </c>
      <c r="AI229" s="26">
        <v>249097396.80000001</v>
      </c>
      <c r="AJ229" s="19"/>
      <c r="AK229" s="19"/>
      <c r="AL229" s="19">
        <v>222408390</v>
      </c>
      <c r="AM229" s="19">
        <v>249097396.80000001</v>
      </c>
      <c r="AN229" s="19">
        <v>0</v>
      </c>
      <c r="AO229" s="19">
        <v>0</v>
      </c>
      <c r="AP229" s="19">
        <v>0</v>
      </c>
      <c r="AQ229" s="19">
        <v>0</v>
      </c>
      <c r="AR229" s="19">
        <v>0</v>
      </c>
      <c r="AS229" s="19">
        <v>0</v>
      </c>
      <c r="AT229" s="19">
        <v>0</v>
      </c>
      <c r="AU229" s="19">
        <v>0</v>
      </c>
      <c r="AV229" s="41"/>
      <c r="AW229" s="41"/>
      <c r="AX229" s="41">
        <f t="shared" si="152"/>
        <v>0</v>
      </c>
      <c r="AY229" s="9" t="s">
        <v>129</v>
      </c>
      <c r="AZ229" s="1" t="s">
        <v>285</v>
      </c>
      <c r="BA229" s="1" t="s">
        <v>286</v>
      </c>
      <c r="BB229" s="5"/>
      <c r="BC229" s="5"/>
      <c r="BD229" s="5"/>
      <c r="BE229" s="5"/>
      <c r="BF229" s="5"/>
      <c r="BG229" s="5"/>
      <c r="BH229" s="5"/>
      <c r="BI229" s="5"/>
      <c r="BJ229" s="167"/>
      <c r="BK229" s="27"/>
    </row>
    <row r="230" spans="1:66" s="165" customFormat="1" ht="12.95" customHeight="1" x14ac:dyDescent="0.25">
      <c r="A230" s="15" t="s">
        <v>133</v>
      </c>
      <c r="B230" s="15" t="s">
        <v>218</v>
      </c>
      <c r="C230" s="298" t="s">
        <v>899</v>
      </c>
      <c r="D230" s="298"/>
      <c r="E230" s="299" t="s">
        <v>275</v>
      </c>
      <c r="F230" s="299" t="s">
        <v>275</v>
      </c>
      <c r="G230" s="300" t="s">
        <v>276</v>
      </c>
      <c r="H230" s="300" t="s">
        <v>276</v>
      </c>
      <c r="I230" s="180" t="s">
        <v>120</v>
      </c>
      <c r="J230" s="180"/>
      <c r="K230" s="300"/>
      <c r="L230" s="300">
        <v>100</v>
      </c>
      <c r="M230" s="181">
        <v>230000000</v>
      </c>
      <c r="N230" s="181" t="s">
        <v>137</v>
      </c>
      <c r="O230" s="181" t="s">
        <v>239</v>
      </c>
      <c r="P230" s="180" t="s">
        <v>125</v>
      </c>
      <c r="Q230" s="182">
        <v>230000000</v>
      </c>
      <c r="R230" s="183" t="s">
        <v>266</v>
      </c>
      <c r="S230" s="180"/>
      <c r="T230" s="181"/>
      <c r="U230" s="181" t="s">
        <v>126</v>
      </c>
      <c r="V230" s="180" t="s">
        <v>127</v>
      </c>
      <c r="W230" s="180">
        <v>0</v>
      </c>
      <c r="X230" s="180">
        <v>100</v>
      </c>
      <c r="Y230" s="180">
        <v>0</v>
      </c>
      <c r="Z230" s="184"/>
      <c r="AA230" s="181" t="s">
        <v>138</v>
      </c>
      <c r="AB230" s="301"/>
      <c r="AC230" s="301"/>
      <c r="AD230" s="301">
        <f>222408390-11140495</f>
        <v>211267895</v>
      </c>
      <c r="AE230" s="302">
        <f t="shared" ref="AE230" si="160">AD230*1.12</f>
        <v>236620042.40000004</v>
      </c>
      <c r="AF230" s="301"/>
      <c r="AG230" s="301"/>
      <c r="AH230" s="301">
        <v>222408390</v>
      </c>
      <c r="AI230" s="301">
        <v>249097396.80000001</v>
      </c>
      <c r="AJ230" s="303"/>
      <c r="AK230" s="303"/>
      <c r="AL230" s="303">
        <v>222408390</v>
      </c>
      <c r="AM230" s="303">
        <v>249097396.80000001</v>
      </c>
      <c r="AN230" s="303">
        <v>0</v>
      </c>
      <c r="AO230" s="303">
        <v>0</v>
      </c>
      <c r="AP230" s="303">
        <v>0</v>
      </c>
      <c r="AQ230" s="303">
        <v>0</v>
      </c>
      <c r="AR230" s="303">
        <v>0</v>
      </c>
      <c r="AS230" s="303">
        <v>0</v>
      </c>
      <c r="AT230" s="303">
        <v>0</v>
      </c>
      <c r="AU230" s="161"/>
      <c r="AV230" s="161"/>
      <c r="AW230" s="161">
        <v>0</v>
      </c>
      <c r="AX230" s="19">
        <f>AW230*1.12</f>
        <v>0</v>
      </c>
      <c r="AY230" s="161" t="s">
        <v>129</v>
      </c>
      <c r="AZ230" s="161" t="s">
        <v>285</v>
      </c>
      <c r="BA230" s="161" t="s">
        <v>286</v>
      </c>
      <c r="BB230" s="161"/>
      <c r="BC230" s="193"/>
      <c r="BD230" s="152"/>
      <c r="BE230" s="152"/>
      <c r="BF230" s="181"/>
      <c r="BG230" s="181"/>
      <c r="BH230" s="181"/>
      <c r="BI230" s="181"/>
      <c r="BJ230" s="181"/>
      <c r="BK230" s="167" t="s">
        <v>892</v>
      </c>
      <c r="BL230" s="38"/>
      <c r="BM230" s="38"/>
    </row>
    <row r="231" spans="1:66" s="165" customFormat="1" ht="12.95" customHeight="1" x14ac:dyDescent="0.25">
      <c r="A231" s="15" t="s">
        <v>133</v>
      </c>
      <c r="B231" s="15" t="s">
        <v>218</v>
      </c>
      <c r="C231" s="298" t="s">
        <v>958</v>
      </c>
      <c r="D231" s="298"/>
      <c r="E231" s="299" t="s">
        <v>275</v>
      </c>
      <c r="F231" s="299" t="s">
        <v>275</v>
      </c>
      <c r="G231" s="22" t="s">
        <v>276</v>
      </c>
      <c r="H231" s="22" t="s">
        <v>276</v>
      </c>
      <c r="I231" s="23" t="s">
        <v>120</v>
      </c>
      <c r="J231" s="23"/>
      <c r="K231" s="22"/>
      <c r="L231" s="22">
        <v>100</v>
      </c>
      <c r="M231" s="5">
        <v>230000000</v>
      </c>
      <c r="N231" s="5" t="s">
        <v>137</v>
      </c>
      <c r="O231" s="5" t="s">
        <v>239</v>
      </c>
      <c r="P231" s="23" t="s">
        <v>125</v>
      </c>
      <c r="Q231" s="24">
        <v>230000000</v>
      </c>
      <c r="R231" s="25" t="s">
        <v>266</v>
      </c>
      <c r="S231" s="23"/>
      <c r="T231" s="5"/>
      <c r="U231" s="5" t="s">
        <v>126</v>
      </c>
      <c r="V231" s="23" t="s">
        <v>127</v>
      </c>
      <c r="W231" s="23">
        <v>0</v>
      </c>
      <c r="X231" s="23">
        <v>100</v>
      </c>
      <c r="Y231" s="23">
        <v>0</v>
      </c>
      <c r="Z231" s="39"/>
      <c r="AA231" s="5" t="s">
        <v>138</v>
      </c>
      <c r="AB231" s="26"/>
      <c r="AC231" s="26"/>
      <c r="AD231" s="26">
        <v>217343867</v>
      </c>
      <c r="AE231" s="296">
        <f t="shared" ref="AE231" si="161">AD231*1.12</f>
        <v>243425131.04000002</v>
      </c>
      <c r="AF231" s="26"/>
      <c r="AG231" s="26"/>
      <c r="AH231" s="26">
        <v>222408390</v>
      </c>
      <c r="AI231" s="26">
        <v>249097396.80000001</v>
      </c>
      <c r="AJ231" s="19"/>
      <c r="AK231" s="19"/>
      <c r="AL231" s="19">
        <v>222408390</v>
      </c>
      <c r="AM231" s="19">
        <v>249097396.80000001</v>
      </c>
      <c r="AN231" s="19">
        <v>0</v>
      </c>
      <c r="AO231" s="19">
        <v>0</v>
      </c>
      <c r="AP231" s="19">
        <v>0</v>
      </c>
      <c r="AQ231" s="19">
        <v>0</v>
      </c>
      <c r="AR231" s="19">
        <v>0</v>
      </c>
      <c r="AS231" s="19">
        <v>0</v>
      </c>
      <c r="AT231" s="19">
        <v>0</v>
      </c>
      <c r="AU231" s="41"/>
      <c r="AV231" s="41"/>
      <c r="AW231" s="41">
        <f>Z231+AD231+AH231+AL231+AP231</f>
        <v>662160647</v>
      </c>
      <c r="AX231" s="19">
        <f>AW231*1.12</f>
        <v>741619924.6400001</v>
      </c>
      <c r="AY231" s="41" t="s">
        <v>129</v>
      </c>
      <c r="AZ231" s="41" t="s">
        <v>285</v>
      </c>
      <c r="BA231" s="41" t="s">
        <v>286</v>
      </c>
      <c r="BB231" s="41"/>
      <c r="BC231" s="9"/>
      <c r="BD231" s="1"/>
      <c r="BE231" s="1"/>
      <c r="BF231" s="5"/>
      <c r="BG231" s="5"/>
      <c r="BH231" s="5"/>
      <c r="BI231" s="5"/>
      <c r="BJ231" s="5"/>
      <c r="BK231" s="347" t="s">
        <v>892</v>
      </c>
      <c r="BL231" s="38"/>
      <c r="BM231" s="38"/>
    </row>
    <row r="232" spans="1:66" s="165" customFormat="1" ht="12.95" customHeight="1" x14ac:dyDescent="0.25">
      <c r="A232" s="15" t="s">
        <v>133</v>
      </c>
      <c r="B232" s="15" t="s">
        <v>218</v>
      </c>
      <c r="C232" s="174" t="s">
        <v>284</v>
      </c>
      <c r="D232" s="174"/>
      <c r="E232" s="174" t="s">
        <v>287</v>
      </c>
      <c r="F232" s="22" t="s">
        <v>275</v>
      </c>
      <c r="G232" s="22" t="s">
        <v>288</v>
      </c>
      <c r="H232" s="22" t="s">
        <v>289</v>
      </c>
      <c r="I232" s="23" t="s">
        <v>120</v>
      </c>
      <c r="J232" s="23"/>
      <c r="K232" s="23"/>
      <c r="L232" s="22">
        <v>100</v>
      </c>
      <c r="M232" s="5">
        <v>230000000</v>
      </c>
      <c r="N232" s="5" t="s">
        <v>137</v>
      </c>
      <c r="O232" s="5" t="s">
        <v>239</v>
      </c>
      <c r="P232" s="23" t="s">
        <v>125</v>
      </c>
      <c r="Q232" s="24">
        <v>230000000</v>
      </c>
      <c r="R232" s="25" t="s">
        <v>174</v>
      </c>
      <c r="S232" s="25"/>
      <c r="T232" s="23"/>
      <c r="U232" s="5" t="s">
        <v>126</v>
      </c>
      <c r="V232" s="23" t="s">
        <v>127</v>
      </c>
      <c r="W232" s="23">
        <v>0</v>
      </c>
      <c r="X232" s="23">
        <v>100</v>
      </c>
      <c r="Y232" s="23">
        <v>0</v>
      </c>
      <c r="Z232" s="39"/>
      <c r="AA232" s="5" t="s">
        <v>138</v>
      </c>
      <c r="AB232" s="26"/>
      <c r="AC232" s="26"/>
      <c r="AD232" s="26">
        <v>296417422.80000001</v>
      </c>
      <c r="AE232" s="26">
        <v>331987513.53600007</v>
      </c>
      <c r="AF232" s="26"/>
      <c r="AG232" s="26"/>
      <c r="AH232" s="26">
        <v>296417422.80000001</v>
      </c>
      <c r="AI232" s="26">
        <v>331987513.53600007</v>
      </c>
      <c r="AJ232" s="19"/>
      <c r="AK232" s="19"/>
      <c r="AL232" s="19">
        <v>296417422.80000001</v>
      </c>
      <c r="AM232" s="19">
        <v>331987513.53600007</v>
      </c>
      <c r="AN232" s="19">
        <v>0</v>
      </c>
      <c r="AO232" s="19">
        <v>0</v>
      </c>
      <c r="AP232" s="19">
        <v>0</v>
      </c>
      <c r="AQ232" s="19">
        <v>0</v>
      </c>
      <c r="AR232" s="19">
        <v>0</v>
      </c>
      <c r="AS232" s="19">
        <v>0</v>
      </c>
      <c r="AT232" s="19">
        <v>0</v>
      </c>
      <c r="AU232" s="19">
        <v>0</v>
      </c>
      <c r="AV232" s="41"/>
      <c r="AW232" s="41"/>
      <c r="AX232" s="41">
        <f t="shared" si="152"/>
        <v>0</v>
      </c>
      <c r="AY232" s="9" t="s">
        <v>129</v>
      </c>
      <c r="AZ232" s="1" t="s">
        <v>290</v>
      </c>
      <c r="BA232" s="1" t="s">
        <v>291</v>
      </c>
      <c r="BB232" s="5"/>
      <c r="BC232" s="5"/>
      <c r="BD232" s="5"/>
      <c r="BE232" s="5"/>
      <c r="BF232" s="5"/>
      <c r="BG232" s="5"/>
      <c r="BH232" s="5"/>
      <c r="BI232" s="5"/>
      <c r="BJ232" s="167"/>
      <c r="BK232" s="27"/>
    </row>
    <row r="233" spans="1:66" s="165" customFormat="1" ht="12.95" customHeight="1" x14ac:dyDescent="0.25">
      <c r="A233" s="15" t="s">
        <v>133</v>
      </c>
      <c r="B233" s="15" t="s">
        <v>218</v>
      </c>
      <c r="C233" s="178" t="s">
        <v>902</v>
      </c>
      <c r="D233" s="4"/>
      <c r="E233" s="4"/>
      <c r="F233" s="22" t="s">
        <v>275</v>
      </c>
      <c r="G233" s="22" t="s">
        <v>288</v>
      </c>
      <c r="H233" s="22" t="s">
        <v>289</v>
      </c>
      <c r="I233" s="23" t="s">
        <v>120</v>
      </c>
      <c r="J233" s="297"/>
      <c r="K233" s="297"/>
      <c r="L233" s="22">
        <v>100</v>
      </c>
      <c r="M233" s="5">
        <v>230000000</v>
      </c>
      <c r="N233" s="5" t="s">
        <v>137</v>
      </c>
      <c r="O233" s="5" t="s">
        <v>239</v>
      </c>
      <c r="P233" s="23" t="s">
        <v>125</v>
      </c>
      <c r="Q233" s="24">
        <v>230000000</v>
      </c>
      <c r="R233" s="25" t="s">
        <v>174</v>
      </c>
      <c r="S233" s="25"/>
      <c r="T233" s="23"/>
      <c r="U233" s="5" t="s">
        <v>126</v>
      </c>
      <c r="V233" s="23" t="s">
        <v>127</v>
      </c>
      <c r="W233" s="23">
        <v>0</v>
      </c>
      <c r="X233" s="23">
        <v>100</v>
      </c>
      <c r="Y233" s="23">
        <v>0</v>
      </c>
      <c r="Z233" s="39"/>
      <c r="AA233" s="5" t="s">
        <v>138</v>
      </c>
      <c r="AB233" s="26"/>
      <c r="AC233" s="26"/>
      <c r="AD233" s="26">
        <f>296417422.8-41052464</f>
        <v>255364958.80000001</v>
      </c>
      <c r="AE233" s="296">
        <f t="shared" ref="AE233" si="162">AD233*1.12</f>
        <v>286008753.85600007</v>
      </c>
      <c r="AF233" s="295"/>
      <c r="AG233" s="295"/>
      <c r="AH233" s="26">
        <v>296417422.80000001</v>
      </c>
      <c r="AI233" s="26">
        <v>331987513.53600007</v>
      </c>
      <c r="AJ233" s="19"/>
      <c r="AK233" s="19"/>
      <c r="AL233" s="19">
        <v>296417422.80000001</v>
      </c>
      <c r="AM233" s="19">
        <v>331987513.53600007</v>
      </c>
      <c r="AN233" s="19"/>
      <c r="AO233" s="19"/>
      <c r="AP233" s="19"/>
      <c r="AQ233" s="19"/>
      <c r="AR233" s="19"/>
      <c r="AS233" s="19"/>
      <c r="AT233" s="19"/>
      <c r="AU233" s="19"/>
      <c r="AV233" s="19"/>
      <c r="AW233" s="19">
        <f>Z233+AD233+AH233+AL233+AP233</f>
        <v>848199804.4000001</v>
      </c>
      <c r="AX233" s="19">
        <f>AW233*1.12</f>
        <v>949983780.92800021</v>
      </c>
      <c r="AY233" s="19" t="s">
        <v>129</v>
      </c>
      <c r="AZ233" s="41" t="s">
        <v>290</v>
      </c>
      <c r="BA233" s="41" t="s">
        <v>291</v>
      </c>
      <c r="BB233" s="41"/>
      <c r="BC233" s="9"/>
      <c r="BD233" s="1"/>
      <c r="BE233" s="1"/>
      <c r="BF233" s="5"/>
      <c r="BG233" s="5"/>
      <c r="BH233" s="5"/>
      <c r="BI233" s="5"/>
      <c r="BJ233" s="5"/>
      <c r="BK233" s="167" t="s">
        <v>892</v>
      </c>
      <c r="BL233" s="38"/>
      <c r="BM233" s="38"/>
      <c r="BN233" s="38"/>
    </row>
    <row r="234" spans="1:66" s="165" customFormat="1" ht="12.95" customHeight="1" x14ac:dyDescent="0.25">
      <c r="A234" s="15" t="s">
        <v>133</v>
      </c>
      <c r="B234" s="15" t="s">
        <v>218</v>
      </c>
      <c r="C234" s="174" t="s">
        <v>292</v>
      </c>
      <c r="D234" s="174"/>
      <c r="E234" s="174" t="s">
        <v>292</v>
      </c>
      <c r="F234" s="22" t="s">
        <v>293</v>
      </c>
      <c r="G234" s="22" t="s">
        <v>294</v>
      </c>
      <c r="H234" s="22" t="s">
        <v>294</v>
      </c>
      <c r="I234" s="23" t="s">
        <v>120</v>
      </c>
      <c r="J234" s="23"/>
      <c r="K234" s="23"/>
      <c r="L234" s="22">
        <v>100</v>
      </c>
      <c r="M234" s="5">
        <v>230000000</v>
      </c>
      <c r="N234" s="5" t="s">
        <v>123</v>
      </c>
      <c r="O234" s="5" t="s">
        <v>239</v>
      </c>
      <c r="P234" s="23" t="s">
        <v>125</v>
      </c>
      <c r="Q234" s="24">
        <v>230000000</v>
      </c>
      <c r="R234" s="25" t="s">
        <v>187</v>
      </c>
      <c r="S234" s="25"/>
      <c r="T234" s="23"/>
      <c r="U234" s="5" t="s">
        <v>126</v>
      </c>
      <c r="V234" s="23" t="s">
        <v>127</v>
      </c>
      <c r="W234" s="23">
        <v>0</v>
      </c>
      <c r="X234" s="23">
        <v>100</v>
      </c>
      <c r="Y234" s="23">
        <v>0</v>
      </c>
      <c r="Z234" s="39"/>
      <c r="AA234" s="5" t="s">
        <v>138</v>
      </c>
      <c r="AB234" s="26"/>
      <c r="AC234" s="26"/>
      <c r="AD234" s="26">
        <v>101541119.99999996</v>
      </c>
      <c r="AE234" s="26">
        <v>113726054.39999996</v>
      </c>
      <c r="AF234" s="26"/>
      <c r="AG234" s="26"/>
      <c r="AH234" s="26">
        <v>101541119.99999996</v>
      </c>
      <c r="AI234" s="26">
        <v>113726054.39999996</v>
      </c>
      <c r="AJ234" s="19"/>
      <c r="AK234" s="19"/>
      <c r="AL234" s="19">
        <v>101541119.99999996</v>
      </c>
      <c r="AM234" s="19">
        <v>113726054.39999996</v>
      </c>
      <c r="AN234" s="19">
        <v>0</v>
      </c>
      <c r="AO234" s="19">
        <v>0</v>
      </c>
      <c r="AP234" s="19">
        <v>0</v>
      </c>
      <c r="AQ234" s="19">
        <v>0</v>
      </c>
      <c r="AR234" s="19">
        <v>0</v>
      </c>
      <c r="AS234" s="19">
        <v>0</v>
      </c>
      <c r="AT234" s="19">
        <v>0</v>
      </c>
      <c r="AU234" s="19">
        <v>0</v>
      </c>
      <c r="AV234" s="41"/>
      <c r="AW234" s="41">
        <v>0</v>
      </c>
      <c r="AX234" s="41">
        <f t="shared" si="152"/>
        <v>0</v>
      </c>
      <c r="AY234" s="9" t="s">
        <v>129</v>
      </c>
      <c r="AZ234" s="18" t="s">
        <v>295</v>
      </c>
      <c r="BA234" s="2" t="s">
        <v>296</v>
      </c>
      <c r="BB234" s="5"/>
      <c r="BC234" s="5"/>
      <c r="BD234" s="5"/>
      <c r="BE234" s="5"/>
      <c r="BF234" s="5"/>
      <c r="BG234" s="5"/>
      <c r="BH234" s="5"/>
      <c r="BI234" s="5"/>
      <c r="BJ234" s="167"/>
      <c r="BK234" s="27"/>
    </row>
    <row r="235" spans="1:66" s="165" customFormat="1" ht="12.95" customHeight="1" x14ac:dyDescent="0.25">
      <c r="A235" s="15" t="s">
        <v>133</v>
      </c>
      <c r="B235" s="15" t="s">
        <v>218</v>
      </c>
      <c r="C235" s="175" t="s">
        <v>387</v>
      </c>
      <c r="D235" s="176"/>
      <c r="E235" s="4" t="s">
        <v>292</v>
      </c>
      <c r="F235" s="22" t="s">
        <v>293</v>
      </c>
      <c r="G235" s="22" t="s">
        <v>294</v>
      </c>
      <c r="H235" s="22" t="s">
        <v>294</v>
      </c>
      <c r="I235" s="23" t="s">
        <v>120</v>
      </c>
      <c r="J235" s="23"/>
      <c r="K235" s="23"/>
      <c r="L235" s="22">
        <v>100</v>
      </c>
      <c r="M235" s="5">
        <v>230000000</v>
      </c>
      <c r="N235" s="5" t="s">
        <v>123</v>
      </c>
      <c r="O235" s="1" t="s">
        <v>126</v>
      </c>
      <c r="P235" s="23" t="s">
        <v>125</v>
      </c>
      <c r="Q235" s="24">
        <v>230000000</v>
      </c>
      <c r="R235" s="25" t="s">
        <v>187</v>
      </c>
      <c r="S235" s="25"/>
      <c r="T235" s="23" t="s">
        <v>127</v>
      </c>
      <c r="U235" s="5"/>
      <c r="V235" s="23"/>
      <c r="W235" s="23">
        <v>0</v>
      </c>
      <c r="X235" s="23">
        <v>100</v>
      </c>
      <c r="Y235" s="23">
        <v>0</v>
      </c>
      <c r="Z235" s="39"/>
      <c r="AA235" s="5" t="s">
        <v>138</v>
      </c>
      <c r="AB235" s="26"/>
      <c r="AC235" s="26"/>
      <c r="AD235" s="26">
        <v>79076512</v>
      </c>
      <c r="AE235" s="18">
        <f t="shared" ref="AE235:AE236" si="163">AD235*1.12</f>
        <v>88565693.440000013</v>
      </c>
      <c r="AF235" s="26"/>
      <c r="AG235" s="26"/>
      <c r="AH235" s="26">
        <v>101541119.99999996</v>
      </c>
      <c r="AI235" s="18">
        <f t="shared" ref="AI235:AI236" si="164">AH235*1.12</f>
        <v>113726054.39999996</v>
      </c>
      <c r="AJ235" s="19"/>
      <c r="AK235" s="19"/>
      <c r="AL235" s="19">
        <v>101541119.99999996</v>
      </c>
      <c r="AM235" s="18">
        <f t="shared" ref="AM235:AM236" si="165">AL235*1.12</f>
        <v>113726054.39999996</v>
      </c>
      <c r="AN235" s="19">
        <v>0</v>
      </c>
      <c r="AO235" s="19">
        <v>0</v>
      </c>
      <c r="AP235" s="19">
        <v>0</v>
      </c>
      <c r="AQ235" s="19">
        <v>0</v>
      </c>
      <c r="AR235" s="19">
        <v>0</v>
      </c>
      <c r="AS235" s="19">
        <v>0</v>
      </c>
      <c r="AT235" s="19">
        <v>0</v>
      </c>
      <c r="AU235" s="19">
        <v>0</v>
      </c>
      <c r="AV235" s="64"/>
      <c r="AW235" s="41">
        <v>0</v>
      </c>
      <c r="AX235" s="41">
        <f t="shared" ref="AX235" si="166">AW235*1.12</f>
        <v>0</v>
      </c>
      <c r="AY235" s="12" t="s">
        <v>129</v>
      </c>
      <c r="AZ235" s="1" t="s">
        <v>295</v>
      </c>
      <c r="BA235" s="1" t="s">
        <v>296</v>
      </c>
      <c r="BB235" s="5"/>
      <c r="BC235" s="5"/>
      <c r="BD235" s="5"/>
      <c r="BE235" s="5"/>
      <c r="BF235" s="5"/>
      <c r="BG235" s="5"/>
      <c r="BH235" s="5"/>
      <c r="BI235" s="5"/>
      <c r="BJ235" s="167"/>
      <c r="BK235" s="27" t="s">
        <v>388</v>
      </c>
    </row>
    <row r="236" spans="1:66" s="165" customFormat="1" ht="12.95" customHeight="1" x14ac:dyDescent="0.25">
      <c r="A236" s="15" t="s">
        <v>133</v>
      </c>
      <c r="B236" s="15" t="s">
        <v>218</v>
      </c>
      <c r="C236" s="175" t="s">
        <v>545</v>
      </c>
      <c r="D236" s="177"/>
      <c r="E236" s="4" t="s">
        <v>292</v>
      </c>
      <c r="F236" s="22" t="s">
        <v>293</v>
      </c>
      <c r="G236" s="22" t="s">
        <v>294</v>
      </c>
      <c r="H236" s="22" t="s">
        <v>294</v>
      </c>
      <c r="I236" s="23" t="s">
        <v>120</v>
      </c>
      <c r="J236" s="23"/>
      <c r="K236" s="23"/>
      <c r="L236" s="22">
        <v>100</v>
      </c>
      <c r="M236" s="5">
        <v>230000000</v>
      </c>
      <c r="N236" s="5" t="s">
        <v>123</v>
      </c>
      <c r="O236" s="1" t="s">
        <v>166</v>
      </c>
      <c r="P236" s="23" t="s">
        <v>125</v>
      </c>
      <c r="Q236" s="24">
        <v>230000000</v>
      </c>
      <c r="R236" s="2" t="s">
        <v>382</v>
      </c>
      <c r="S236" s="25"/>
      <c r="T236" s="23" t="s">
        <v>127</v>
      </c>
      <c r="U236" s="5"/>
      <c r="V236" s="23"/>
      <c r="W236" s="23">
        <v>0</v>
      </c>
      <c r="X236" s="23">
        <v>100</v>
      </c>
      <c r="Y236" s="23">
        <v>0</v>
      </c>
      <c r="Z236" s="39"/>
      <c r="AA236" s="5" t="s">
        <v>138</v>
      </c>
      <c r="AB236" s="26"/>
      <c r="AC236" s="26"/>
      <c r="AD236" s="26">
        <v>79076512</v>
      </c>
      <c r="AE236" s="18">
        <f t="shared" si="163"/>
        <v>88565693.440000013</v>
      </c>
      <c r="AF236" s="26"/>
      <c r="AG236" s="26"/>
      <c r="AH236" s="26">
        <v>101541119.99999996</v>
      </c>
      <c r="AI236" s="18">
        <f t="shared" si="164"/>
        <v>113726054.39999996</v>
      </c>
      <c r="AJ236" s="19"/>
      <c r="AK236" s="19"/>
      <c r="AL236" s="19">
        <v>101541119.99999996</v>
      </c>
      <c r="AM236" s="18">
        <f t="shared" si="165"/>
        <v>113726054.39999996</v>
      </c>
      <c r="AN236" s="19"/>
      <c r="AO236" s="19"/>
      <c r="AP236" s="19"/>
      <c r="AQ236" s="19"/>
      <c r="AR236" s="19"/>
      <c r="AS236" s="19"/>
      <c r="AT236" s="19"/>
      <c r="AU236" s="19"/>
      <c r="AV236" s="64"/>
      <c r="AW236" s="41">
        <v>0</v>
      </c>
      <c r="AX236" s="41">
        <f t="shared" si="152"/>
        <v>0</v>
      </c>
      <c r="AY236" s="12" t="s">
        <v>129</v>
      </c>
      <c r="AZ236" s="1" t="s">
        <v>295</v>
      </c>
      <c r="BA236" s="1" t="s">
        <v>296</v>
      </c>
      <c r="BB236" s="5"/>
      <c r="BC236" s="5"/>
      <c r="BD236" s="5"/>
      <c r="BE236" s="5"/>
      <c r="BF236" s="5"/>
      <c r="BG236" s="5"/>
      <c r="BH236" s="5"/>
      <c r="BI236" s="5"/>
      <c r="BJ236" s="167"/>
      <c r="BK236" s="27" t="s">
        <v>375</v>
      </c>
    </row>
    <row r="237" spans="1:66" s="165" customFormat="1" ht="12.95" customHeight="1" x14ac:dyDescent="0.25">
      <c r="A237" s="15" t="s">
        <v>133</v>
      </c>
      <c r="B237" s="15" t="s">
        <v>218</v>
      </c>
      <c r="C237" s="174" t="s">
        <v>287</v>
      </c>
      <c r="D237" s="174"/>
      <c r="E237" s="174" t="s">
        <v>297</v>
      </c>
      <c r="F237" s="22" t="s">
        <v>298</v>
      </c>
      <c r="G237" s="22" t="s">
        <v>299</v>
      </c>
      <c r="H237" s="22" t="s">
        <v>299</v>
      </c>
      <c r="I237" s="23" t="s">
        <v>120</v>
      </c>
      <c r="J237" s="23"/>
      <c r="K237" s="23"/>
      <c r="L237" s="22">
        <v>100</v>
      </c>
      <c r="M237" s="5">
        <v>230000000</v>
      </c>
      <c r="N237" s="5" t="s">
        <v>137</v>
      </c>
      <c r="O237" s="5" t="s">
        <v>239</v>
      </c>
      <c r="P237" s="23" t="s">
        <v>125</v>
      </c>
      <c r="Q237" s="24">
        <v>230000000</v>
      </c>
      <c r="R237" s="25" t="s">
        <v>189</v>
      </c>
      <c r="S237" s="25"/>
      <c r="T237" s="23"/>
      <c r="U237" s="5" t="s">
        <v>126</v>
      </c>
      <c r="V237" s="23" t="s">
        <v>127</v>
      </c>
      <c r="W237" s="23">
        <v>0</v>
      </c>
      <c r="X237" s="23">
        <v>100</v>
      </c>
      <c r="Y237" s="23">
        <v>0</v>
      </c>
      <c r="Z237" s="39"/>
      <c r="AA237" s="5" t="s">
        <v>138</v>
      </c>
      <c r="AB237" s="26"/>
      <c r="AC237" s="26"/>
      <c r="AD237" s="26">
        <v>521302350.00000024</v>
      </c>
      <c r="AE237" s="26">
        <v>583858632.00000036</v>
      </c>
      <c r="AF237" s="26"/>
      <c r="AG237" s="26"/>
      <c r="AH237" s="26">
        <v>521302350.00000024</v>
      </c>
      <c r="AI237" s="26">
        <v>583858632.00000036</v>
      </c>
      <c r="AJ237" s="19"/>
      <c r="AK237" s="19"/>
      <c r="AL237" s="19">
        <v>521302350.00000024</v>
      </c>
      <c r="AM237" s="19">
        <v>583858632.00000036</v>
      </c>
      <c r="AN237" s="19">
        <v>0</v>
      </c>
      <c r="AO237" s="19">
        <v>0</v>
      </c>
      <c r="AP237" s="19">
        <v>0</v>
      </c>
      <c r="AQ237" s="19">
        <v>0</v>
      </c>
      <c r="AR237" s="19">
        <v>0</v>
      </c>
      <c r="AS237" s="19">
        <v>0</v>
      </c>
      <c r="AT237" s="19">
        <v>0</v>
      </c>
      <c r="AU237" s="19">
        <v>0</v>
      </c>
      <c r="AV237" s="41"/>
      <c r="AW237" s="41">
        <v>0</v>
      </c>
      <c r="AX237" s="41">
        <f t="shared" ref="AX237:AX238" si="167">AW237*1.12</f>
        <v>0</v>
      </c>
      <c r="AY237" s="12" t="s">
        <v>129</v>
      </c>
      <c r="AZ237" s="1" t="s">
        <v>300</v>
      </c>
      <c r="BA237" s="1" t="s">
        <v>301</v>
      </c>
      <c r="BB237" s="5"/>
      <c r="BC237" s="5"/>
      <c r="BD237" s="5"/>
      <c r="BE237" s="5"/>
      <c r="BF237" s="5"/>
      <c r="BG237" s="5"/>
      <c r="BH237" s="5"/>
      <c r="BI237" s="5"/>
      <c r="BJ237" s="167"/>
      <c r="BK237" s="27"/>
    </row>
    <row r="238" spans="1:66" s="165" customFormat="1" ht="12.95" customHeight="1" x14ac:dyDescent="0.25">
      <c r="A238" s="15" t="s">
        <v>133</v>
      </c>
      <c r="B238" s="15" t="s">
        <v>218</v>
      </c>
      <c r="C238" s="175" t="s">
        <v>389</v>
      </c>
      <c r="D238" s="176"/>
      <c r="E238" s="4" t="s">
        <v>297</v>
      </c>
      <c r="F238" s="22" t="s">
        <v>298</v>
      </c>
      <c r="G238" s="22" t="s">
        <v>299</v>
      </c>
      <c r="H238" s="22" t="s">
        <v>299</v>
      </c>
      <c r="I238" s="23" t="s">
        <v>120</v>
      </c>
      <c r="J238" s="23"/>
      <c r="K238" s="23"/>
      <c r="L238" s="22">
        <v>100</v>
      </c>
      <c r="M238" s="5">
        <v>230000000</v>
      </c>
      <c r="N238" s="5" t="s">
        <v>137</v>
      </c>
      <c r="O238" s="1" t="s">
        <v>126</v>
      </c>
      <c r="P238" s="23" t="s">
        <v>125</v>
      </c>
      <c r="Q238" s="24">
        <v>230000000</v>
      </c>
      <c r="R238" s="25" t="s">
        <v>189</v>
      </c>
      <c r="S238" s="25"/>
      <c r="T238" s="23" t="s">
        <v>127</v>
      </c>
      <c r="U238" s="5"/>
      <c r="V238" s="23"/>
      <c r="W238" s="23">
        <v>0</v>
      </c>
      <c r="X238" s="23">
        <v>100</v>
      </c>
      <c r="Y238" s="23">
        <v>0</v>
      </c>
      <c r="Z238" s="39"/>
      <c r="AA238" s="5" t="s">
        <v>138</v>
      </c>
      <c r="AB238" s="26"/>
      <c r="AC238" s="26"/>
      <c r="AD238" s="26">
        <v>395285850</v>
      </c>
      <c r="AE238" s="18">
        <f t="shared" ref="AE238:AE239" si="168">AD238*1.12</f>
        <v>442720152.00000006</v>
      </c>
      <c r="AF238" s="26"/>
      <c r="AG238" s="26"/>
      <c r="AH238" s="26">
        <v>521302350.00000024</v>
      </c>
      <c r="AI238" s="18">
        <f t="shared" ref="AI238:AI239" si="169">AH238*1.12</f>
        <v>583858632.00000036</v>
      </c>
      <c r="AJ238" s="19"/>
      <c r="AK238" s="19"/>
      <c r="AL238" s="19">
        <v>521302350.00000024</v>
      </c>
      <c r="AM238" s="18">
        <f t="shared" ref="AM238:AM239" si="170">AL238*1.12</f>
        <v>583858632.00000036</v>
      </c>
      <c r="AN238" s="19">
        <v>0</v>
      </c>
      <c r="AO238" s="19">
        <v>0</v>
      </c>
      <c r="AP238" s="19">
        <v>0</v>
      </c>
      <c r="AQ238" s="19">
        <v>0</v>
      </c>
      <c r="AR238" s="19">
        <v>0</v>
      </c>
      <c r="AS238" s="19">
        <v>0</v>
      </c>
      <c r="AT238" s="19">
        <v>0</v>
      </c>
      <c r="AU238" s="19">
        <v>0</v>
      </c>
      <c r="AV238" s="64"/>
      <c r="AW238" s="41">
        <v>0</v>
      </c>
      <c r="AX238" s="41">
        <f t="shared" si="167"/>
        <v>0</v>
      </c>
      <c r="AY238" s="12" t="s">
        <v>129</v>
      </c>
      <c r="AZ238" s="1" t="s">
        <v>300</v>
      </c>
      <c r="BA238" s="1" t="s">
        <v>301</v>
      </c>
      <c r="BB238" s="5"/>
      <c r="BC238" s="5"/>
      <c r="BD238" s="5"/>
      <c r="BE238" s="5"/>
      <c r="BF238" s="5"/>
      <c r="BG238" s="5"/>
      <c r="BH238" s="5"/>
      <c r="BI238" s="5"/>
      <c r="BJ238" s="167"/>
      <c r="BK238" s="27" t="s">
        <v>388</v>
      </c>
    </row>
    <row r="239" spans="1:66" s="165" customFormat="1" ht="12.95" customHeight="1" x14ac:dyDescent="0.25">
      <c r="A239" s="15" t="s">
        <v>133</v>
      </c>
      <c r="B239" s="15" t="s">
        <v>218</v>
      </c>
      <c r="C239" s="175" t="s">
        <v>546</v>
      </c>
      <c r="D239" s="177"/>
      <c r="E239" s="4" t="s">
        <v>297</v>
      </c>
      <c r="F239" s="22" t="s">
        <v>298</v>
      </c>
      <c r="G239" s="22" t="s">
        <v>299</v>
      </c>
      <c r="H239" s="22" t="s">
        <v>299</v>
      </c>
      <c r="I239" s="23" t="s">
        <v>120</v>
      </c>
      <c r="J239" s="23"/>
      <c r="K239" s="23"/>
      <c r="L239" s="22">
        <v>100</v>
      </c>
      <c r="M239" s="5">
        <v>230000000</v>
      </c>
      <c r="N239" s="5" t="s">
        <v>137</v>
      </c>
      <c r="O239" s="1" t="s">
        <v>166</v>
      </c>
      <c r="P239" s="23" t="s">
        <v>125</v>
      </c>
      <c r="Q239" s="24">
        <v>230000000</v>
      </c>
      <c r="R239" s="2" t="s">
        <v>382</v>
      </c>
      <c r="S239" s="25"/>
      <c r="T239" s="23" t="s">
        <v>127</v>
      </c>
      <c r="U239" s="5"/>
      <c r="V239" s="23"/>
      <c r="W239" s="23">
        <v>0</v>
      </c>
      <c r="X239" s="23">
        <v>100</v>
      </c>
      <c r="Y239" s="23">
        <v>0</v>
      </c>
      <c r="Z239" s="39"/>
      <c r="AA239" s="5" t="s">
        <v>138</v>
      </c>
      <c r="AB239" s="26"/>
      <c r="AC239" s="26"/>
      <c r="AD239" s="26">
        <v>395285850</v>
      </c>
      <c r="AE239" s="18">
        <f t="shared" si="168"/>
        <v>442720152.00000006</v>
      </c>
      <c r="AF239" s="26"/>
      <c r="AG239" s="26"/>
      <c r="AH239" s="26">
        <v>521302350.00000024</v>
      </c>
      <c r="AI239" s="18">
        <f t="shared" si="169"/>
        <v>583858632.00000036</v>
      </c>
      <c r="AJ239" s="19"/>
      <c r="AK239" s="19"/>
      <c r="AL239" s="19">
        <v>521302350.00000024</v>
      </c>
      <c r="AM239" s="18">
        <f t="shared" si="170"/>
        <v>583858632.00000036</v>
      </c>
      <c r="AN239" s="19"/>
      <c r="AO239" s="19"/>
      <c r="AP239" s="19"/>
      <c r="AQ239" s="19"/>
      <c r="AR239" s="19"/>
      <c r="AS239" s="19"/>
      <c r="AT239" s="19"/>
      <c r="AU239" s="19"/>
      <c r="AV239" s="64"/>
      <c r="AW239" s="41">
        <v>0</v>
      </c>
      <c r="AX239" s="41">
        <f t="shared" si="152"/>
        <v>0</v>
      </c>
      <c r="AY239" s="12" t="s">
        <v>129</v>
      </c>
      <c r="AZ239" s="1" t="s">
        <v>300</v>
      </c>
      <c r="BA239" s="1" t="s">
        <v>301</v>
      </c>
      <c r="BB239" s="5"/>
      <c r="BC239" s="5"/>
      <c r="BD239" s="5"/>
      <c r="BE239" s="5"/>
      <c r="BF239" s="5"/>
      <c r="BG239" s="5"/>
      <c r="BH239" s="5"/>
      <c r="BI239" s="5"/>
      <c r="BJ239" s="167"/>
      <c r="BK239" s="27" t="s">
        <v>375</v>
      </c>
    </row>
    <row r="240" spans="1:66" s="165" customFormat="1" ht="12.95" customHeight="1" x14ac:dyDescent="0.25">
      <c r="A240" s="15" t="s">
        <v>133</v>
      </c>
      <c r="B240" s="15" t="s">
        <v>218</v>
      </c>
      <c r="C240" s="174" t="s">
        <v>302</v>
      </c>
      <c r="D240" s="174"/>
      <c r="E240" s="174" t="s">
        <v>260</v>
      </c>
      <c r="F240" s="22" t="s">
        <v>303</v>
      </c>
      <c r="G240" s="22" t="s">
        <v>304</v>
      </c>
      <c r="H240" s="22" t="s">
        <v>304</v>
      </c>
      <c r="I240" s="23" t="s">
        <v>120</v>
      </c>
      <c r="J240" s="23"/>
      <c r="K240" s="23"/>
      <c r="L240" s="22">
        <v>100</v>
      </c>
      <c r="M240" s="5">
        <v>230000000</v>
      </c>
      <c r="N240" s="5" t="s">
        <v>137</v>
      </c>
      <c r="O240" s="5" t="s">
        <v>239</v>
      </c>
      <c r="P240" s="23" t="s">
        <v>125</v>
      </c>
      <c r="Q240" s="24">
        <v>230000000</v>
      </c>
      <c r="R240" s="25" t="s">
        <v>189</v>
      </c>
      <c r="S240" s="25"/>
      <c r="T240" s="23"/>
      <c r="U240" s="5" t="s">
        <v>126</v>
      </c>
      <c r="V240" s="23" t="s">
        <v>127</v>
      </c>
      <c r="W240" s="23">
        <v>0</v>
      </c>
      <c r="X240" s="23">
        <v>100</v>
      </c>
      <c r="Y240" s="23">
        <v>0</v>
      </c>
      <c r="Z240" s="39"/>
      <c r="AA240" s="5" t="s">
        <v>138</v>
      </c>
      <c r="AB240" s="26"/>
      <c r="AC240" s="26"/>
      <c r="AD240" s="26">
        <v>243107652</v>
      </c>
      <c r="AE240" s="26">
        <v>272280570.24000001</v>
      </c>
      <c r="AF240" s="26"/>
      <c r="AG240" s="26"/>
      <c r="AH240" s="26">
        <v>243107652</v>
      </c>
      <c r="AI240" s="26">
        <v>272280570.24000001</v>
      </c>
      <c r="AJ240" s="19"/>
      <c r="AK240" s="19"/>
      <c r="AL240" s="19">
        <v>243107652</v>
      </c>
      <c r="AM240" s="19">
        <v>272280570.24000001</v>
      </c>
      <c r="AN240" s="19">
        <v>0</v>
      </c>
      <c r="AO240" s="19">
        <v>0</v>
      </c>
      <c r="AP240" s="19">
        <v>0</v>
      </c>
      <c r="AQ240" s="19">
        <v>0</v>
      </c>
      <c r="AR240" s="19">
        <v>0</v>
      </c>
      <c r="AS240" s="19">
        <v>0</v>
      </c>
      <c r="AT240" s="19">
        <v>0</v>
      </c>
      <c r="AU240" s="19">
        <v>0</v>
      </c>
      <c r="AV240" s="41"/>
      <c r="AW240" s="41">
        <v>0</v>
      </c>
      <c r="AX240" s="41">
        <f t="shared" ref="AX240:AX241" si="171">AW240*1.12</f>
        <v>0</v>
      </c>
      <c r="AY240" s="9" t="s">
        <v>129</v>
      </c>
      <c r="AZ240" s="1" t="s">
        <v>305</v>
      </c>
      <c r="BA240" s="1" t="s">
        <v>306</v>
      </c>
      <c r="BB240" s="5"/>
      <c r="BC240" s="5"/>
      <c r="BD240" s="5"/>
      <c r="BE240" s="5"/>
      <c r="BF240" s="5"/>
      <c r="BG240" s="5"/>
      <c r="BH240" s="5"/>
      <c r="BI240" s="5"/>
      <c r="BJ240" s="167"/>
      <c r="BK240" s="27"/>
    </row>
    <row r="241" spans="1:63" s="165" customFormat="1" ht="12.95" customHeight="1" x14ac:dyDescent="0.25">
      <c r="A241" s="15" t="s">
        <v>133</v>
      </c>
      <c r="B241" s="15" t="s">
        <v>218</v>
      </c>
      <c r="C241" s="175" t="s">
        <v>390</v>
      </c>
      <c r="D241" s="176"/>
      <c r="E241" s="4" t="s">
        <v>260</v>
      </c>
      <c r="F241" s="22" t="s">
        <v>303</v>
      </c>
      <c r="G241" s="22" t="s">
        <v>304</v>
      </c>
      <c r="H241" s="22" t="s">
        <v>304</v>
      </c>
      <c r="I241" s="23" t="s">
        <v>120</v>
      </c>
      <c r="J241" s="23"/>
      <c r="K241" s="23"/>
      <c r="L241" s="22">
        <v>100</v>
      </c>
      <c r="M241" s="5">
        <v>230000000</v>
      </c>
      <c r="N241" s="5" t="s">
        <v>137</v>
      </c>
      <c r="O241" s="1" t="s">
        <v>126</v>
      </c>
      <c r="P241" s="23" t="s">
        <v>125</v>
      </c>
      <c r="Q241" s="24">
        <v>230000000</v>
      </c>
      <c r="R241" s="25" t="s">
        <v>189</v>
      </c>
      <c r="S241" s="25"/>
      <c r="T241" s="23" t="s">
        <v>127</v>
      </c>
      <c r="U241" s="5"/>
      <c r="V241" s="23"/>
      <c r="W241" s="23">
        <v>0</v>
      </c>
      <c r="X241" s="23">
        <v>100</v>
      </c>
      <c r="Y241" s="23">
        <v>0</v>
      </c>
      <c r="Z241" s="39"/>
      <c r="AA241" s="5" t="s">
        <v>138</v>
      </c>
      <c r="AB241" s="26"/>
      <c r="AC241" s="26"/>
      <c r="AD241" s="26">
        <v>188750236</v>
      </c>
      <c r="AE241" s="18">
        <f t="shared" ref="AE241:AE242" si="172">AD241*1.12</f>
        <v>211400264.32000002</v>
      </c>
      <c r="AF241" s="26"/>
      <c r="AG241" s="26"/>
      <c r="AH241" s="26">
        <v>243107652</v>
      </c>
      <c r="AI241" s="18">
        <f t="shared" ref="AI241:AI242" si="173">AH241*1.12</f>
        <v>272280570.24000001</v>
      </c>
      <c r="AJ241" s="19"/>
      <c r="AK241" s="19"/>
      <c r="AL241" s="19">
        <v>243107652</v>
      </c>
      <c r="AM241" s="18">
        <f t="shared" ref="AM241:AM242" si="174">AL241*1.12</f>
        <v>272280570.24000001</v>
      </c>
      <c r="AN241" s="19">
        <v>0</v>
      </c>
      <c r="AO241" s="19">
        <v>0</v>
      </c>
      <c r="AP241" s="19">
        <v>0</v>
      </c>
      <c r="AQ241" s="19">
        <v>0</v>
      </c>
      <c r="AR241" s="19">
        <v>0</v>
      </c>
      <c r="AS241" s="19">
        <v>0</v>
      </c>
      <c r="AT241" s="19">
        <v>0</v>
      </c>
      <c r="AU241" s="19">
        <v>0</v>
      </c>
      <c r="AV241" s="64"/>
      <c r="AW241" s="41">
        <v>0</v>
      </c>
      <c r="AX241" s="41">
        <f t="shared" si="171"/>
        <v>0</v>
      </c>
      <c r="AY241" s="9" t="s">
        <v>129</v>
      </c>
      <c r="AZ241" s="1" t="s">
        <v>305</v>
      </c>
      <c r="BA241" s="1" t="s">
        <v>306</v>
      </c>
      <c r="BB241" s="5"/>
      <c r="BC241" s="5"/>
      <c r="BD241" s="5"/>
      <c r="BE241" s="5"/>
      <c r="BF241" s="5"/>
      <c r="BG241" s="5"/>
      <c r="BH241" s="5"/>
      <c r="BI241" s="5"/>
      <c r="BJ241" s="167"/>
      <c r="BK241" s="27" t="s">
        <v>388</v>
      </c>
    </row>
    <row r="242" spans="1:63" s="165" customFormat="1" ht="12.95" customHeight="1" x14ac:dyDescent="0.25">
      <c r="A242" s="15" t="s">
        <v>133</v>
      </c>
      <c r="B242" s="15" t="s">
        <v>218</v>
      </c>
      <c r="C242" s="175" t="s">
        <v>547</v>
      </c>
      <c r="D242" s="177"/>
      <c r="E242" s="4" t="s">
        <v>260</v>
      </c>
      <c r="F242" s="22" t="s">
        <v>303</v>
      </c>
      <c r="G242" s="22" t="s">
        <v>304</v>
      </c>
      <c r="H242" s="22" t="s">
        <v>304</v>
      </c>
      <c r="I242" s="23" t="s">
        <v>120</v>
      </c>
      <c r="J242" s="23"/>
      <c r="K242" s="23"/>
      <c r="L242" s="22">
        <v>100</v>
      </c>
      <c r="M242" s="5">
        <v>230000000</v>
      </c>
      <c r="N242" s="5" t="s">
        <v>137</v>
      </c>
      <c r="O242" s="1" t="s">
        <v>166</v>
      </c>
      <c r="P242" s="23" t="s">
        <v>125</v>
      </c>
      <c r="Q242" s="24">
        <v>230000000</v>
      </c>
      <c r="R242" s="2" t="s">
        <v>382</v>
      </c>
      <c r="S242" s="25"/>
      <c r="T242" s="23" t="s">
        <v>127</v>
      </c>
      <c r="U242" s="5"/>
      <c r="V242" s="23"/>
      <c r="W242" s="23">
        <v>0</v>
      </c>
      <c r="X242" s="23">
        <v>100</v>
      </c>
      <c r="Y242" s="23">
        <v>0</v>
      </c>
      <c r="Z242" s="39"/>
      <c r="AA242" s="5" t="s">
        <v>138</v>
      </c>
      <c r="AB242" s="26"/>
      <c r="AC242" s="26"/>
      <c r="AD242" s="26">
        <v>188750236</v>
      </c>
      <c r="AE242" s="18">
        <f t="shared" si="172"/>
        <v>211400264.32000002</v>
      </c>
      <c r="AF242" s="26"/>
      <c r="AG242" s="26"/>
      <c r="AH242" s="26">
        <v>243107652</v>
      </c>
      <c r="AI242" s="18">
        <f t="shared" si="173"/>
        <v>272280570.24000001</v>
      </c>
      <c r="AJ242" s="19"/>
      <c r="AK242" s="19"/>
      <c r="AL242" s="19">
        <v>243107652</v>
      </c>
      <c r="AM242" s="18">
        <f t="shared" si="174"/>
        <v>272280570.24000001</v>
      </c>
      <c r="AN242" s="19"/>
      <c r="AO242" s="19"/>
      <c r="AP242" s="19"/>
      <c r="AQ242" s="19"/>
      <c r="AR242" s="19"/>
      <c r="AS242" s="19"/>
      <c r="AT242" s="19"/>
      <c r="AU242" s="19"/>
      <c r="AV242" s="64"/>
      <c r="AW242" s="41">
        <v>0</v>
      </c>
      <c r="AX242" s="41">
        <f t="shared" si="152"/>
        <v>0</v>
      </c>
      <c r="AY242" s="9" t="s">
        <v>129</v>
      </c>
      <c r="AZ242" s="1" t="s">
        <v>305</v>
      </c>
      <c r="BA242" s="1" t="s">
        <v>306</v>
      </c>
      <c r="BB242" s="5"/>
      <c r="BC242" s="5"/>
      <c r="BD242" s="5"/>
      <c r="BE242" s="5"/>
      <c r="BF242" s="5"/>
      <c r="BG242" s="5"/>
      <c r="BH242" s="5"/>
      <c r="BI242" s="5"/>
      <c r="BJ242" s="167"/>
      <c r="BK242" s="27" t="s">
        <v>375</v>
      </c>
    </row>
    <row r="243" spans="1:63" s="165" customFormat="1" ht="12.95" customHeight="1" x14ac:dyDescent="0.25">
      <c r="A243" s="15" t="s">
        <v>133</v>
      </c>
      <c r="B243" s="15" t="s">
        <v>218</v>
      </c>
      <c r="C243" s="174" t="s">
        <v>307</v>
      </c>
      <c r="D243" s="174"/>
      <c r="E243" s="174" t="s">
        <v>308</v>
      </c>
      <c r="F243" s="22" t="s">
        <v>309</v>
      </c>
      <c r="G243" s="22" t="s">
        <v>310</v>
      </c>
      <c r="H243" s="22" t="s">
        <v>310</v>
      </c>
      <c r="I243" s="23" t="s">
        <v>120</v>
      </c>
      <c r="J243" s="23"/>
      <c r="K243" s="23"/>
      <c r="L243" s="22">
        <v>100</v>
      </c>
      <c r="M243" s="5">
        <v>230000000</v>
      </c>
      <c r="N243" s="5" t="s">
        <v>137</v>
      </c>
      <c r="O243" s="5" t="s">
        <v>239</v>
      </c>
      <c r="P243" s="23" t="s">
        <v>125</v>
      </c>
      <c r="Q243" s="24">
        <v>230000000</v>
      </c>
      <c r="R243" s="25" t="s">
        <v>189</v>
      </c>
      <c r="S243" s="25"/>
      <c r="T243" s="23"/>
      <c r="U243" s="5" t="s">
        <v>126</v>
      </c>
      <c r="V243" s="23" t="s">
        <v>127</v>
      </c>
      <c r="W243" s="23">
        <v>0</v>
      </c>
      <c r="X243" s="23">
        <v>100</v>
      </c>
      <c r="Y243" s="23">
        <v>0</v>
      </c>
      <c r="Z243" s="39"/>
      <c r="AA243" s="5" t="s">
        <v>138</v>
      </c>
      <c r="AB243" s="26"/>
      <c r="AC243" s="26"/>
      <c r="AD243" s="26">
        <v>517685594.99999988</v>
      </c>
      <c r="AE243" s="26">
        <v>579807866.39999998</v>
      </c>
      <c r="AF243" s="26"/>
      <c r="AG243" s="26"/>
      <c r="AH243" s="26">
        <v>517685594.99999988</v>
      </c>
      <c r="AI243" s="26">
        <v>579807866.39999998</v>
      </c>
      <c r="AJ243" s="19"/>
      <c r="AK243" s="19"/>
      <c r="AL243" s="19">
        <v>517685594.99999988</v>
      </c>
      <c r="AM243" s="19">
        <v>579807866.39999998</v>
      </c>
      <c r="AN243" s="19">
        <v>0</v>
      </c>
      <c r="AO243" s="19">
        <v>0</v>
      </c>
      <c r="AP243" s="19">
        <v>0</v>
      </c>
      <c r="AQ243" s="19">
        <v>0</v>
      </c>
      <c r="AR243" s="19">
        <v>0</v>
      </c>
      <c r="AS243" s="19">
        <v>0</v>
      </c>
      <c r="AT243" s="19">
        <v>0</v>
      </c>
      <c r="AU243" s="19">
        <v>0</v>
      </c>
      <c r="AV243" s="41"/>
      <c r="AW243" s="41">
        <v>0</v>
      </c>
      <c r="AX243" s="41">
        <f t="shared" ref="AX243:AX244" si="175">AW243*1.12</f>
        <v>0</v>
      </c>
      <c r="AY243" s="9" t="s">
        <v>129</v>
      </c>
      <c r="AZ243" s="1" t="s">
        <v>311</v>
      </c>
      <c r="BA243" s="1" t="s">
        <v>312</v>
      </c>
      <c r="BB243" s="5"/>
      <c r="BC243" s="5"/>
      <c r="BD243" s="5"/>
      <c r="BE243" s="5"/>
      <c r="BF243" s="5"/>
      <c r="BG243" s="5"/>
      <c r="BH243" s="5"/>
      <c r="BI243" s="5"/>
      <c r="BJ243" s="167"/>
      <c r="BK243" s="27"/>
    </row>
    <row r="244" spans="1:63" s="165" customFormat="1" ht="12.95" customHeight="1" x14ac:dyDescent="0.25">
      <c r="A244" s="15" t="s">
        <v>133</v>
      </c>
      <c r="B244" s="15" t="s">
        <v>218</v>
      </c>
      <c r="C244" s="175" t="s">
        <v>391</v>
      </c>
      <c r="D244" s="176"/>
      <c r="E244" s="4" t="s">
        <v>308</v>
      </c>
      <c r="F244" s="22" t="s">
        <v>309</v>
      </c>
      <c r="G244" s="22" t="s">
        <v>310</v>
      </c>
      <c r="H244" s="22" t="s">
        <v>310</v>
      </c>
      <c r="I244" s="23" t="s">
        <v>120</v>
      </c>
      <c r="J244" s="23"/>
      <c r="K244" s="23"/>
      <c r="L244" s="22">
        <v>100</v>
      </c>
      <c r="M244" s="5">
        <v>230000000</v>
      </c>
      <c r="N244" s="5" t="s">
        <v>137</v>
      </c>
      <c r="O244" s="1" t="s">
        <v>126</v>
      </c>
      <c r="P244" s="23" t="s">
        <v>125</v>
      </c>
      <c r="Q244" s="24">
        <v>230000000</v>
      </c>
      <c r="R244" s="25" t="s">
        <v>189</v>
      </c>
      <c r="S244" s="25"/>
      <c r="T244" s="23" t="s">
        <v>127</v>
      </c>
      <c r="U244" s="5"/>
      <c r="V244" s="23"/>
      <c r="W244" s="23">
        <v>0</v>
      </c>
      <c r="X244" s="23">
        <v>100</v>
      </c>
      <c r="Y244" s="23">
        <v>0</v>
      </c>
      <c r="Z244" s="39"/>
      <c r="AA244" s="5" t="s">
        <v>138</v>
      </c>
      <c r="AB244" s="26"/>
      <c r="AC244" s="26"/>
      <c r="AD244" s="26">
        <v>397111415</v>
      </c>
      <c r="AE244" s="18">
        <f t="shared" ref="AE244:AE245" si="176">AD244*1.12</f>
        <v>444764784.80000007</v>
      </c>
      <c r="AF244" s="26"/>
      <c r="AG244" s="26"/>
      <c r="AH244" s="26">
        <v>517685594.99999988</v>
      </c>
      <c r="AI244" s="18">
        <f t="shared" ref="AI244:AI245" si="177">AH244*1.12</f>
        <v>579807866.39999998</v>
      </c>
      <c r="AJ244" s="19"/>
      <c r="AK244" s="19"/>
      <c r="AL244" s="19">
        <v>517685594.99999988</v>
      </c>
      <c r="AM244" s="18">
        <f t="shared" ref="AM244:AM245" si="178">AL244*1.12</f>
        <v>579807866.39999998</v>
      </c>
      <c r="AN244" s="19">
        <v>0</v>
      </c>
      <c r="AO244" s="19">
        <v>0</v>
      </c>
      <c r="AP244" s="19">
        <v>0</v>
      </c>
      <c r="AQ244" s="19">
        <v>0</v>
      </c>
      <c r="AR244" s="19">
        <v>0</v>
      </c>
      <c r="AS244" s="19">
        <v>0</v>
      </c>
      <c r="AT244" s="19">
        <v>0</v>
      </c>
      <c r="AU244" s="19">
        <v>0</v>
      </c>
      <c r="AV244" s="64"/>
      <c r="AW244" s="41">
        <v>0</v>
      </c>
      <c r="AX244" s="41">
        <f t="shared" si="175"/>
        <v>0</v>
      </c>
      <c r="AY244" s="9" t="s">
        <v>129</v>
      </c>
      <c r="AZ244" s="1" t="s">
        <v>311</v>
      </c>
      <c r="BA244" s="1" t="s">
        <v>312</v>
      </c>
      <c r="BB244" s="5"/>
      <c r="BC244" s="5"/>
      <c r="BD244" s="5"/>
      <c r="BE244" s="5"/>
      <c r="BF244" s="5"/>
      <c r="BG244" s="5"/>
      <c r="BH244" s="5"/>
      <c r="BI244" s="5"/>
      <c r="BJ244" s="167"/>
      <c r="BK244" s="27" t="s">
        <v>388</v>
      </c>
    </row>
    <row r="245" spans="1:63" s="165" customFormat="1" ht="12.95" customHeight="1" x14ac:dyDescent="0.25">
      <c r="A245" s="15" t="s">
        <v>133</v>
      </c>
      <c r="B245" s="15" t="s">
        <v>218</v>
      </c>
      <c r="C245" s="175" t="s">
        <v>548</v>
      </c>
      <c r="D245" s="177"/>
      <c r="E245" s="4" t="s">
        <v>308</v>
      </c>
      <c r="F245" s="22" t="s">
        <v>309</v>
      </c>
      <c r="G245" s="22" t="s">
        <v>310</v>
      </c>
      <c r="H245" s="22" t="s">
        <v>310</v>
      </c>
      <c r="I245" s="23" t="s">
        <v>120</v>
      </c>
      <c r="J245" s="23"/>
      <c r="K245" s="23"/>
      <c r="L245" s="22">
        <v>100</v>
      </c>
      <c r="M245" s="5">
        <v>230000000</v>
      </c>
      <c r="N245" s="5" t="s">
        <v>137</v>
      </c>
      <c r="O245" s="1" t="s">
        <v>166</v>
      </c>
      <c r="P245" s="23" t="s">
        <v>125</v>
      </c>
      <c r="Q245" s="24">
        <v>230000000</v>
      </c>
      <c r="R245" s="2" t="s">
        <v>382</v>
      </c>
      <c r="S245" s="25"/>
      <c r="T245" s="23" t="s">
        <v>127</v>
      </c>
      <c r="U245" s="5"/>
      <c r="V245" s="23"/>
      <c r="W245" s="23">
        <v>0</v>
      </c>
      <c r="X245" s="23">
        <v>100</v>
      </c>
      <c r="Y245" s="23">
        <v>0</v>
      </c>
      <c r="Z245" s="39"/>
      <c r="AA245" s="5" t="s">
        <v>138</v>
      </c>
      <c r="AB245" s="26"/>
      <c r="AC245" s="26"/>
      <c r="AD245" s="26">
        <v>397111415</v>
      </c>
      <c r="AE245" s="18">
        <f t="shared" si="176"/>
        <v>444764784.80000007</v>
      </c>
      <c r="AF245" s="26"/>
      <c r="AG245" s="26"/>
      <c r="AH245" s="26">
        <v>517685594.99999988</v>
      </c>
      <c r="AI245" s="18">
        <f t="shared" si="177"/>
        <v>579807866.39999998</v>
      </c>
      <c r="AJ245" s="19"/>
      <c r="AK245" s="19"/>
      <c r="AL245" s="19">
        <v>517685594.99999988</v>
      </c>
      <c r="AM245" s="18">
        <f t="shared" si="178"/>
        <v>579807866.39999998</v>
      </c>
      <c r="AN245" s="19"/>
      <c r="AO245" s="19"/>
      <c r="AP245" s="19"/>
      <c r="AQ245" s="19"/>
      <c r="AR245" s="19"/>
      <c r="AS245" s="19"/>
      <c r="AT245" s="19"/>
      <c r="AU245" s="19"/>
      <c r="AV245" s="64"/>
      <c r="AW245" s="41">
        <v>0</v>
      </c>
      <c r="AX245" s="41">
        <f t="shared" si="152"/>
        <v>0</v>
      </c>
      <c r="AY245" s="9" t="s">
        <v>129</v>
      </c>
      <c r="AZ245" s="1" t="s">
        <v>311</v>
      </c>
      <c r="BA245" s="1" t="s">
        <v>312</v>
      </c>
      <c r="BB245" s="5"/>
      <c r="BC245" s="5"/>
      <c r="BD245" s="5"/>
      <c r="BE245" s="5"/>
      <c r="BF245" s="5"/>
      <c r="BG245" s="5"/>
      <c r="BH245" s="5"/>
      <c r="BI245" s="5"/>
      <c r="BJ245" s="167"/>
      <c r="BK245" s="27" t="s">
        <v>375</v>
      </c>
    </row>
    <row r="246" spans="1:63" s="165" customFormat="1" ht="12.95" customHeight="1" x14ac:dyDescent="0.25">
      <c r="A246" s="15" t="s">
        <v>133</v>
      </c>
      <c r="B246" s="15" t="s">
        <v>218</v>
      </c>
      <c r="C246" s="174" t="s">
        <v>313</v>
      </c>
      <c r="D246" s="174"/>
      <c r="E246" s="174" t="s">
        <v>314</v>
      </c>
      <c r="F246" s="22" t="s">
        <v>315</v>
      </c>
      <c r="G246" s="22" t="s">
        <v>316</v>
      </c>
      <c r="H246" s="22" t="s">
        <v>317</v>
      </c>
      <c r="I246" s="23" t="s">
        <v>120</v>
      </c>
      <c r="J246" s="23"/>
      <c r="K246" s="23"/>
      <c r="L246" s="22">
        <v>100</v>
      </c>
      <c r="M246" s="5">
        <v>230000000</v>
      </c>
      <c r="N246" s="5" t="s">
        <v>137</v>
      </c>
      <c r="O246" s="5" t="s">
        <v>239</v>
      </c>
      <c r="P246" s="23" t="s">
        <v>125</v>
      </c>
      <c r="Q246" s="24">
        <v>230000000</v>
      </c>
      <c r="R246" s="25" t="s">
        <v>145</v>
      </c>
      <c r="S246" s="25"/>
      <c r="T246" s="23"/>
      <c r="U246" s="5" t="s">
        <v>126</v>
      </c>
      <c r="V246" s="23" t="s">
        <v>127</v>
      </c>
      <c r="W246" s="23">
        <v>0</v>
      </c>
      <c r="X246" s="23">
        <v>100</v>
      </c>
      <c r="Y246" s="23">
        <v>0</v>
      </c>
      <c r="Z246" s="39"/>
      <c r="AA246" s="5" t="s">
        <v>138</v>
      </c>
      <c r="AB246" s="26"/>
      <c r="AC246" s="26"/>
      <c r="AD246" s="26">
        <v>214564730.00000018</v>
      </c>
      <c r="AE246" s="26">
        <v>240312497.60000023</v>
      </c>
      <c r="AF246" s="26"/>
      <c r="AG246" s="26"/>
      <c r="AH246" s="26">
        <v>214564730.00000018</v>
      </c>
      <c r="AI246" s="26">
        <v>240312497.60000023</v>
      </c>
      <c r="AJ246" s="19"/>
      <c r="AK246" s="19"/>
      <c r="AL246" s="19">
        <v>214564730.00000018</v>
      </c>
      <c r="AM246" s="19">
        <v>240312497.60000023</v>
      </c>
      <c r="AN246" s="19">
        <v>0</v>
      </c>
      <c r="AO246" s="19">
        <v>0</v>
      </c>
      <c r="AP246" s="19">
        <v>0</v>
      </c>
      <c r="AQ246" s="19">
        <v>0</v>
      </c>
      <c r="AR246" s="19">
        <v>0</v>
      </c>
      <c r="AS246" s="19">
        <v>0</v>
      </c>
      <c r="AT246" s="19">
        <v>0</v>
      </c>
      <c r="AU246" s="19">
        <v>0</v>
      </c>
      <c r="AV246" s="41"/>
      <c r="AW246" s="41">
        <v>0</v>
      </c>
      <c r="AX246" s="41">
        <f t="shared" ref="AX246:AX247" si="179">AW246*1.12</f>
        <v>0</v>
      </c>
      <c r="AY246" s="9" t="s">
        <v>129</v>
      </c>
      <c r="AZ246" s="1" t="s">
        <v>318</v>
      </c>
      <c r="BA246" s="1" t="s">
        <v>319</v>
      </c>
      <c r="BB246" s="5"/>
      <c r="BC246" s="5"/>
      <c r="BD246" s="5"/>
      <c r="BE246" s="5"/>
      <c r="BF246" s="5"/>
      <c r="BG246" s="5"/>
      <c r="BH246" s="5"/>
      <c r="BI246" s="5"/>
      <c r="BJ246" s="167"/>
      <c r="BK246" s="27"/>
    </row>
    <row r="247" spans="1:63" s="165" customFormat="1" ht="12.95" customHeight="1" x14ac:dyDescent="0.25">
      <c r="A247" s="15" t="s">
        <v>133</v>
      </c>
      <c r="B247" s="15" t="s">
        <v>218</v>
      </c>
      <c r="C247" s="175" t="s">
        <v>392</v>
      </c>
      <c r="D247" s="176"/>
      <c r="E247" s="4" t="s">
        <v>314</v>
      </c>
      <c r="F247" s="22" t="s">
        <v>315</v>
      </c>
      <c r="G247" s="22" t="s">
        <v>316</v>
      </c>
      <c r="H247" s="22" t="s">
        <v>317</v>
      </c>
      <c r="I247" s="23" t="s">
        <v>120</v>
      </c>
      <c r="J247" s="23"/>
      <c r="K247" s="23"/>
      <c r="L247" s="22">
        <v>100</v>
      </c>
      <c r="M247" s="5">
        <v>230000000</v>
      </c>
      <c r="N247" s="5" t="s">
        <v>137</v>
      </c>
      <c r="O247" s="1" t="s">
        <v>126</v>
      </c>
      <c r="P247" s="23" t="s">
        <v>125</v>
      </c>
      <c r="Q247" s="24">
        <v>230000000</v>
      </c>
      <c r="R247" s="25" t="s">
        <v>145</v>
      </c>
      <c r="S247" s="25"/>
      <c r="T247" s="23" t="s">
        <v>127</v>
      </c>
      <c r="U247" s="5"/>
      <c r="V247" s="23"/>
      <c r="W247" s="23">
        <v>0</v>
      </c>
      <c r="X247" s="23">
        <v>100</v>
      </c>
      <c r="Y247" s="23">
        <v>0</v>
      </c>
      <c r="Z247" s="39"/>
      <c r="AA247" s="5" t="s">
        <v>138</v>
      </c>
      <c r="AB247" s="26"/>
      <c r="AC247" s="26"/>
      <c r="AD247" s="26">
        <v>161644870</v>
      </c>
      <c r="AE247" s="18">
        <f t="shared" ref="AE247:AE248" si="180">AD247*1.12</f>
        <v>181042254.40000001</v>
      </c>
      <c r="AF247" s="26"/>
      <c r="AG247" s="26"/>
      <c r="AH247" s="26">
        <v>214564730.00000018</v>
      </c>
      <c r="AI247" s="18">
        <f t="shared" ref="AI247:AI248" si="181">AH247*1.12</f>
        <v>240312497.60000023</v>
      </c>
      <c r="AJ247" s="19"/>
      <c r="AK247" s="19"/>
      <c r="AL247" s="19">
        <v>214564730.00000018</v>
      </c>
      <c r="AM247" s="18">
        <f t="shared" ref="AM247:AM248" si="182">AL247*1.12</f>
        <v>240312497.60000023</v>
      </c>
      <c r="AN247" s="19">
        <v>0</v>
      </c>
      <c r="AO247" s="19">
        <v>0</v>
      </c>
      <c r="AP247" s="19">
        <v>0</v>
      </c>
      <c r="AQ247" s="19">
        <v>0</v>
      </c>
      <c r="AR247" s="19">
        <v>0</v>
      </c>
      <c r="AS247" s="19">
        <v>0</v>
      </c>
      <c r="AT247" s="19">
        <v>0</v>
      </c>
      <c r="AU247" s="19">
        <v>0</v>
      </c>
      <c r="AV247" s="64"/>
      <c r="AW247" s="41">
        <v>0</v>
      </c>
      <c r="AX247" s="41">
        <f t="shared" si="179"/>
        <v>0</v>
      </c>
      <c r="AY247" s="9" t="s">
        <v>129</v>
      </c>
      <c r="AZ247" s="1" t="s">
        <v>318</v>
      </c>
      <c r="BA247" s="1" t="s">
        <v>319</v>
      </c>
      <c r="BB247" s="5"/>
      <c r="BC247" s="5"/>
      <c r="BD247" s="5"/>
      <c r="BE247" s="5"/>
      <c r="BF247" s="5"/>
      <c r="BG247" s="5"/>
      <c r="BH247" s="5"/>
      <c r="BI247" s="5"/>
      <c r="BJ247" s="167"/>
      <c r="BK247" s="27" t="s">
        <v>388</v>
      </c>
    </row>
    <row r="248" spans="1:63" s="165" customFormat="1" ht="12.95" customHeight="1" x14ac:dyDescent="0.25">
      <c r="A248" s="15" t="s">
        <v>133</v>
      </c>
      <c r="B248" s="15" t="s">
        <v>218</v>
      </c>
      <c r="C248" s="175" t="s">
        <v>539</v>
      </c>
      <c r="D248" s="177"/>
      <c r="E248" s="4" t="s">
        <v>314</v>
      </c>
      <c r="F248" s="22" t="s">
        <v>315</v>
      </c>
      <c r="G248" s="22" t="s">
        <v>316</v>
      </c>
      <c r="H248" s="22" t="s">
        <v>317</v>
      </c>
      <c r="I248" s="23" t="s">
        <v>120</v>
      </c>
      <c r="J248" s="23"/>
      <c r="K248" s="23"/>
      <c r="L248" s="22">
        <v>100</v>
      </c>
      <c r="M248" s="5">
        <v>230000000</v>
      </c>
      <c r="N248" s="5" t="s">
        <v>137</v>
      </c>
      <c r="O248" s="1" t="s">
        <v>166</v>
      </c>
      <c r="P248" s="23" t="s">
        <v>125</v>
      </c>
      <c r="Q248" s="24">
        <v>230000000</v>
      </c>
      <c r="R248" s="25" t="s">
        <v>145</v>
      </c>
      <c r="S248" s="25"/>
      <c r="T248" s="23" t="s">
        <v>127</v>
      </c>
      <c r="U248" s="5"/>
      <c r="V248" s="23"/>
      <c r="W248" s="23">
        <v>0</v>
      </c>
      <c r="X248" s="23">
        <v>100</v>
      </c>
      <c r="Y248" s="23">
        <v>0</v>
      </c>
      <c r="Z248" s="39"/>
      <c r="AA248" s="5" t="s">
        <v>138</v>
      </c>
      <c r="AB248" s="26"/>
      <c r="AC248" s="26"/>
      <c r="AD248" s="26">
        <v>161644870</v>
      </c>
      <c r="AE248" s="18">
        <f t="shared" si="180"/>
        <v>181042254.40000001</v>
      </c>
      <c r="AF248" s="26"/>
      <c r="AG248" s="26"/>
      <c r="AH248" s="26">
        <v>214564730.00000018</v>
      </c>
      <c r="AI248" s="18">
        <f t="shared" si="181"/>
        <v>240312497.60000023</v>
      </c>
      <c r="AJ248" s="19"/>
      <c r="AK248" s="19"/>
      <c r="AL248" s="19">
        <v>214564730.00000018</v>
      </c>
      <c r="AM248" s="18">
        <f t="shared" si="182"/>
        <v>240312497.60000023</v>
      </c>
      <c r="AN248" s="19"/>
      <c r="AO248" s="19"/>
      <c r="AP248" s="19"/>
      <c r="AQ248" s="19"/>
      <c r="AR248" s="19"/>
      <c r="AS248" s="19"/>
      <c r="AT248" s="19"/>
      <c r="AU248" s="19"/>
      <c r="AV248" s="64"/>
      <c r="AW248" s="41">
        <f t="shared" si="151"/>
        <v>590774330.00000036</v>
      </c>
      <c r="AX248" s="41">
        <f t="shared" si="152"/>
        <v>661667249.6000005</v>
      </c>
      <c r="AY248" s="9" t="s">
        <v>129</v>
      </c>
      <c r="AZ248" s="1" t="s">
        <v>318</v>
      </c>
      <c r="BA248" s="1" t="s">
        <v>319</v>
      </c>
      <c r="BB248" s="5"/>
      <c r="BC248" s="5"/>
      <c r="BD248" s="5"/>
      <c r="BE248" s="5"/>
      <c r="BF248" s="5"/>
      <c r="BG248" s="5"/>
      <c r="BH248" s="5"/>
      <c r="BI248" s="5"/>
      <c r="BJ248" s="167"/>
      <c r="BK248" s="27">
        <v>14</v>
      </c>
    </row>
    <row r="249" spans="1:63" s="165" customFormat="1" ht="12.95" customHeight="1" x14ac:dyDescent="0.25">
      <c r="A249" s="15" t="s">
        <v>133</v>
      </c>
      <c r="B249" s="15" t="s">
        <v>218</v>
      </c>
      <c r="C249" s="174" t="s">
        <v>320</v>
      </c>
      <c r="D249" s="174"/>
      <c r="E249" s="174" t="s">
        <v>321</v>
      </c>
      <c r="F249" s="22" t="s">
        <v>315</v>
      </c>
      <c r="G249" s="22" t="s">
        <v>316</v>
      </c>
      <c r="H249" s="22" t="s">
        <v>317</v>
      </c>
      <c r="I249" s="23" t="s">
        <v>120</v>
      </c>
      <c r="J249" s="23"/>
      <c r="K249" s="23"/>
      <c r="L249" s="22">
        <v>100</v>
      </c>
      <c r="M249" s="5">
        <v>230000000</v>
      </c>
      <c r="N249" s="5" t="s">
        <v>137</v>
      </c>
      <c r="O249" s="5" t="s">
        <v>239</v>
      </c>
      <c r="P249" s="23" t="s">
        <v>125</v>
      </c>
      <c r="Q249" s="24">
        <v>230000000</v>
      </c>
      <c r="R249" s="25" t="s">
        <v>257</v>
      </c>
      <c r="S249" s="25"/>
      <c r="T249" s="23"/>
      <c r="U249" s="5" t="s">
        <v>126</v>
      </c>
      <c r="V249" s="23" t="s">
        <v>127</v>
      </c>
      <c r="W249" s="23">
        <v>0</v>
      </c>
      <c r="X249" s="23">
        <v>100</v>
      </c>
      <c r="Y249" s="23">
        <v>0</v>
      </c>
      <c r="Z249" s="39"/>
      <c r="AA249" s="5" t="s">
        <v>138</v>
      </c>
      <c r="AB249" s="26"/>
      <c r="AC249" s="26"/>
      <c r="AD249" s="26">
        <v>351351750</v>
      </c>
      <c r="AE249" s="26">
        <v>393513960.00000006</v>
      </c>
      <c r="AF249" s="26"/>
      <c r="AG249" s="26"/>
      <c r="AH249" s="26">
        <v>351351750</v>
      </c>
      <c r="AI249" s="26">
        <v>393513960.00000006</v>
      </c>
      <c r="AJ249" s="19"/>
      <c r="AK249" s="19"/>
      <c r="AL249" s="19">
        <v>351351750</v>
      </c>
      <c r="AM249" s="19">
        <v>393513960.00000006</v>
      </c>
      <c r="AN249" s="19">
        <v>0</v>
      </c>
      <c r="AO249" s="19">
        <v>0</v>
      </c>
      <c r="AP249" s="19">
        <v>0</v>
      </c>
      <c r="AQ249" s="19">
        <v>0</v>
      </c>
      <c r="AR249" s="19">
        <v>0</v>
      </c>
      <c r="AS249" s="19">
        <v>0</v>
      </c>
      <c r="AT249" s="19">
        <v>0</v>
      </c>
      <c r="AU249" s="19">
        <v>0</v>
      </c>
      <c r="AV249" s="41"/>
      <c r="AW249" s="41">
        <v>0</v>
      </c>
      <c r="AX249" s="41">
        <f t="shared" ref="AX249:AX250" si="183">AW249*1.12</f>
        <v>0</v>
      </c>
      <c r="AY249" s="9" t="s">
        <v>129</v>
      </c>
      <c r="AZ249" s="1" t="s">
        <v>322</v>
      </c>
      <c r="BA249" s="1" t="s">
        <v>323</v>
      </c>
      <c r="BB249" s="5"/>
      <c r="BC249" s="5"/>
      <c r="BD249" s="5"/>
      <c r="BE249" s="5"/>
      <c r="BF249" s="5"/>
      <c r="BG249" s="5"/>
      <c r="BH249" s="5"/>
      <c r="BI249" s="5"/>
      <c r="BJ249" s="167"/>
      <c r="BK249" s="27"/>
    </row>
    <row r="250" spans="1:63" s="165" customFormat="1" ht="12.95" customHeight="1" x14ac:dyDescent="0.25">
      <c r="A250" s="15" t="s">
        <v>133</v>
      </c>
      <c r="B250" s="15" t="s">
        <v>218</v>
      </c>
      <c r="C250" s="175" t="s">
        <v>393</v>
      </c>
      <c r="D250" s="176"/>
      <c r="E250" s="4" t="s">
        <v>321</v>
      </c>
      <c r="F250" s="22" t="s">
        <v>315</v>
      </c>
      <c r="G250" s="22" t="s">
        <v>316</v>
      </c>
      <c r="H250" s="22" t="s">
        <v>317</v>
      </c>
      <c r="I250" s="23" t="s">
        <v>120</v>
      </c>
      <c r="J250" s="23"/>
      <c r="K250" s="23"/>
      <c r="L250" s="22">
        <v>100</v>
      </c>
      <c r="M250" s="5">
        <v>230000000</v>
      </c>
      <c r="N250" s="5" t="s">
        <v>137</v>
      </c>
      <c r="O250" s="1" t="s">
        <v>126</v>
      </c>
      <c r="P250" s="23" t="s">
        <v>125</v>
      </c>
      <c r="Q250" s="24">
        <v>230000000</v>
      </c>
      <c r="R250" s="25" t="s">
        <v>257</v>
      </c>
      <c r="S250" s="25"/>
      <c r="T250" s="23" t="s">
        <v>127</v>
      </c>
      <c r="U250" s="5"/>
      <c r="V250" s="23"/>
      <c r="W250" s="23">
        <v>0</v>
      </c>
      <c r="X250" s="23">
        <v>100</v>
      </c>
      <c r="Y250" s="23">
        <v>0</v>
      </c>
      <c r="Z250" s="39"/>
      <c r="AA250" s="5" t="s">
        <v>138</v>
      </c>
      <c r="AB250" s="26"/>
      <c r="AC250" s="26"/>
      <c r="AD250" s="26">
        <v>266160350</v>
      </c>
      <c r="AE250" s="18">
        <f t="shared" ref="AE250:AE251" si="184">AD250*1.12</f>
        <v>298099592</v>
      </c>
      <c r="AF250" s="26"/>
      <c r="AG250" s="26"/>
      <c r="AH250" s="26">
        <v>351351750</v>
      </c>
      <c r="AI250" s="18">
        <f t="shared" ref="AI250:AI251" si="185">AH250*1.12</f>
        <v>393513960.00000006</v>
      </c>
      <c r="AJ250" s="19"/>
      <c r="AK250" s="19"/>
      <c r="AL250" s="19">
        <v>351351750</v>
      </c>
      <c r="AM250" s="18">
        <f t="shared" ref="AM250:AM251" si="186">AL250*1.12</f>
        <v>393513960.00000006</v>
      </c>
      <c r="AN250" s="19">
        <v>0</v>
      </c>
      <c r="AO250" s="19">
        <v>0</v>
      </c>
      <c r="AP250" s="19">
        <v>0</v>
      </c>
      <c r="AQ250" s="19">
        <v>0</v>
      </c>
      <c r="AR250" s="19">
        <v>0</v>
      </c>
      <c r="AS250" s="19">
        <v>0</v>
      </c>
      <c r="AT250" s="19">
        <v>0</v>
      </c>
      <c r="AU250" s="19">
        <v>0</v>
      </c>
      <c r="AV250" s="64"/>
      <c r="AW250" s="41">
        <v>0</v>
      </c>
      <c r="AX250" s="41">
        <f t="shared" si="183"/>
        <v>0</v>
      </c>
      <c r="AY250" s="9" t="s">
        <v>129</v>
      </c>
      <c r="AZ250" s="1" t="s">
        <v>322</v>
      </c>
      <c r="BA250" s="1" t="s">
        <v>323</v>
      </c>
      <c r="BB250" s="5"/>
      <c r="BC250" s="5"/>
      <c r="BD250" s="5"/>
      <c r="BE250" s="5"/>
      <c r="BF250" s="5"/>
      <c r="BG250" s="5"/>
      <c r="BH250" s="5"/>
      <c r="BI250" s="5"/>
      <c r="BJ250" s="167"/>
      <c r="BK250" s="27" t="s">
        <v>388</v>
      </c>
    </row>
    <row r="251" spans="1:63" s="165" customFormat="1" ht="12.95" customHeight="1" x14ac:dyDescent="0.25">
      <c r="A251" s="15" t="s">
        <v>133</v>
      </c>
      <c r="B251" s="15" t="s">
        <v>218</v>
      </c>
      <c r="C251" s="175" t="s">
        <v>540</v>
      </c>
      <c r="D251" s="177"/>
      <c r="E251" s="4" t="s">
        <v>321</v>
      </c>
      <c r="F251" s="22" t="s">
        <v>315</v>
      </c>
      <c r="G251" s="22" t="s">
        <v>316</v>
      </c>
      <c r="H251" s="22" t="s">
        <v>317</v>
      </c>
      <c r="I251" s="23" t="s">
        <v>120</v>
      </c>
      <c r="J251" s="23"/>
      <c r="K251" s="23"/>
      <c r="L251" s="22">
        <v>100</v>
      </c>
      <c r="M251" s="5">
        <v>230000000</v>
      </c>
      <c r="N251" s="5" t="s">
        <v>137</v>
      </c>
      <c r="O251" s="1" t="s">
        <v>166</v>
      </c>
      <c r="P251" s="23" t="s">
        <v>125</v>
      </c>
      <c r="Q251" s="24">
        <v>230000000</v>
      </c>
      <c r="R251" s="25" t="s">
        <v>257</v>
      </c>
      <c r="S251" s="25"/>
      <c r="T251" s="23" t="s">
        <v>127</v>
      </c>
      <c r="U251" s="5"/>
      <c r="V251" s="23"/>
      <c r="W251" s="23">
        <v>0</v>
      </c>
      <c r="X251" s="23">
        <v>100</v>
      </c>
      <c r="Y251" s="23">
        <v>0</v>
      </c>
      <c r="Z251" s="39"/>
      <c r="AA251" s="5" t="s">
        <v>138</v>
      </c>
      <c r="AB251" s="26"/>
      <c r="AC251" s="26"/>
      <c r="AD251" s="26">
        <v>266160350</v>
      </c>
      <c r="AE251" s="18">
        <f t="shared" si="184"/>
        <v>298099592</v>
      </c>
      <c r="AF251" s="26"/>
      <c r="AG251" s="26"/>
      <c r="AH251" s="26">
        <v>351351750</v>
      </c>
      <c r="AI251" s="18">
        <f t="shared" si="185"/>
        <v>393513960.00000006</v>
      </c>
      <c r="AJ251" s="19"/>
      <c r="AK251" s="19"/>
      <c r="AL251" s="19">
        <v>351351750</v>
      </c>
      <c r="AM251" s="18">
        <f t="shared" si="186"/>
        <v>393513960.00000006</v>
      </c>
      <c r="AN251" s="19"/>
      <c r="AO251" s="19"/>
      <c r="AP251" s="19"/>
      <c r="AQ251" s="19"/>
      <c r="AR251" s="19"/>
      <c r="AS251" s="19"/>
      <c r="AT251" s="19"/>
      <c r="AU251" s="19"/>
      <c r="AV251" s="64"/>
      <c r="AW251" s="41">
        <f t="shared" si="151"/>
        <v>968863850</v>
      </c>
      <c r="AX251" s="41">
        <f t="shared" si="152"/>
        <v>1085127512</v>
      </c>
      <c r="AY251" s="9" t="s">
        <v>129</v>
      </c>
      <c r="AZ251" s="1" t="s">
        <v>322</v>
      </c>
      <c r="BA251" s="1" t="s">
        <v>323</v>
      </c>
      <c r="BB251" s="5"/>
      <c r="BC251" s="5"/>
      <c r="BD251" s="5"/>
      <c r="BE251" s="5"/>
      <c r="BF251" s="5"/>
      <c r="BG251" s="5"/>
      <c r="BH251" s="5"/>
      <c r="BI251" s="5"/>
      <c r="BJ251" s="167"/>
      <c r="BK251" s="27">
        <v>14</v>
      </c>
    </row>
    <row r="252" spans="1:63" s="165" customFormat="1" ht="12.95" customHeight="1" x14ac:dyDescent="0.25">
      <c r="A252" s="15" t="s">
        <v>133</v>
      </c>
      <c r="B252" s="15" t="s">
        <v>218</v>
      </c>
      <c r="C252" s="174" t="s">
        <v>297</v>
      </c>
      <c r="D252" s="174"/>
      <c r="E252" s="174" t="s">
        <v>324</v>
      </c>
      <c r="F252" s="22" t="s">
        <v>315</v>
      </c>
      <c r="G252" s="22" t="s">
        <v>316</v>
      </c>
      <c r="H252" s="22" t="s">
        <v>317</v>
      </c>
      <c r="I252" s="23" t="s">
        <v>120</v>
      </c>
      <c r="J252" s="23"/>
      <c r="K252" s="23"/>
      <c r="L252" s="22">
        <v>100</v>
      </c>
      <c r="M252" s="5">
        <v>230000000</v>
      </c>
      <c r="N252" s="5" t="s">
        <v>137</v>
      </c>
      <c r="O252" s="5" t="s">
        <v>239</v>
      </c>
      <c r="P252" s="23" t="s">
        <v>125</v>
      </c>
      <c r="Q252" s="24">
        <v>230000000</v>
      </c>
      <c r="R252" s="25" t="s">
        <v>262</v>
      </c>
      <c r="S252" s="25"/>
      <c r="T252" s="23"/>
      <c r="U252" s="5" t="s">
        <v>126</v>
      </c>
      <c r="V252" s="23" t="s">
        <v>127</v>
      </c>
      <c r="W252" s="23">
        <v>0</v>
      </c>
      <c r="X252" s="23">
        <v>100</v>
      </c>
      <c r="Y252" s="23">
        <v>0</v>
      </c>
      <c r="Z252" s="39"/>
      <c r="AA252" s="5" t="s">
        <v>138</v>
      </c>
      <c r="AB252" s="26"/>
      <c r="AC252" s="26"/>
      <c r="AD252" s="26">
        <v>219333109.99999997</v>
      </c>
      <c r="AE252" s="26">
        <v>245653083.19999999</v>
      </c>
      <c r="AF252" s="26"/>
      <c r="AG252" s="26"/>
      <c r="AH252" s="26">
        <v>219333109.99999997</v>
      </c>
      <c r="AI252" s="26">
        <v>245653083.19999999</v>
      </c>
      <c r="AJ252" s="19"/>
      <c r="AK252" s="19"/>
      <c r="AL252" s="19">
        <v>219333109.99999997</v>
      </c>
      <c r="AM252" s="19">
        <v>245653083.19999999</v>
      </c>
      <c r="AN252" s="19">
        <v>0</v>
      </c>
      <c r="AO252" s="19">
        <v>0</v>
      </c>
      <c r="AP252" s="19">
        <v>0</v>
      </c>
      <c r="AQ252" s="19">
        <v>0</v>
      </c>
      <c r="AR252" s="19">
        <v>0</v>
      </c>
      <c r="AS252" s="19">
        <v>0</v>
      </c>
      <c r="AT252" s="19">
        <v>0</v>
      </c>
      <c r="AU252" s="19">
        <v>0</v>
      </c>
      <c r="AV252" s="41"/>
      <c r="AW252" s="41">
        <v>0</v>
      </c>
      <c r="AX252" s="41">
        <f t="shared" ref="AX252:AX253" si="187">AW252*1.12</f>
        <v>0</v>
      </c>
      <c r="AY252" s="9" t="s">
        <v>129</v>
      </c>
      <c r="AZ252" s="1" t="s">
        <v>325</v>
      </c>
      <c r="BA252" s="1" t="s">
        <v>326</v>
      </c>
      <c r="BB252" s="5"/>
      <c r="BC252" s="5"/>
      <c r="BD252" s="5"/>
      <c r="BE252" s="5"/>
      <c r="BF252" s="5"/>
      <c r="BG252" s="5"/>
      <c r="BH252" s="5"/>
      <c r="BI252" s="5"/>
      <c r="BJ252" s="167"/>
      <c r="BK252" s="27"/>
    </row>
    <row r="253" spans="1:63" s="165" customFormat="1" ht="12.95" customHeight="1" x14ac:dyDescent="0.25">
      <c r="A253" s="15" t="s">
        <v>133</v>
      </c>
      <c r="B253" s="15" t="s">
        <v>218</v>
      </c>
      <c r="C253" s="175" t="s">
        <v>394</v>
      </c>
      <c r="D253" s="176"/>
      <c r="E253" s="4" t="s">
        <v>324</v>
      </c>
      <c r="F253" s="22" t="s">
        <v>315</v>
      </c>
      <c r="G253" s="22" t="s">
        <v>316</v>
      </c>
      <c r="H253" s="22" t="s">
        <v>317</v>
      </c>
      <c r="I253" s="23" t="s">
        <v>120</v>
      </c>
      <c r="J253" s="23"/>
      <c r="K253" s="23"/>
      <c r="L253" s="22">
        <v>100</v>
      </c>
      <c r="M253" s="5">
        <v>230000000</v>
      </c>
      <c r="N253" s="5" t="s">
        <v>137</v>
      </c>
      <c r="O253" s="1" t="s">
        <v>126</v>
      </c>
      <c r="P253" s="23" t="s">
        <v>125</v>
      </c>
      <c r="Q253" s="24">
        <v>230000000</v>
      </c>
      <c r="R253" s="25" t="s">
        <v>262</v>
      </c>
      <c r="S253" s="25"/>
      <c r="T253" s="23" t="s">
        <v>127</v>
      </c>
      <c r="U253" s="5"/>
      <c r="V253" s="23"/>
      <c r="W253" s="23">
        <v>0</v>
      </c>
      <c r="X253" s="23">
        <v>100</v>
      </c>
      <c r="Y253" s="23">
        <v>0</v>
      </c>
      <c r="Z253" s="39"/>
      <c r="AA253" s="5" t="s">
        <v>138</v>
      </c>
      <c r="AB253" s="26"/>
      <c r="AC253" s="26"/>
      <c r="AD253" s="26">
        <v>165437054</v>
      </c>
      <c r="AE253" s="18">
        <f t="shared" ref="AE253:AE254" si="188">AD253*1.12</f>
        <v>185289500.48000002</v>
      </c>
      <c r="AF253" s="26"/>
      <c r="AG253" s="26"/>
      <c r="AH253" s="26">
        <v>219333109.99999997</v>
      </c>
      <c r="AI253" s="18">
        <f t="shared" ref="AI253:AI254" si="189">AH253*1.12</f>
        <v>245653083.19999999</v>
      </c>
      <c r="AJ253" s="19"/>
      <c r="AK253" s="19"/>
      <c r="AL253" s="19">
        <v>219333109.99999997</v>
      </c>
      <c r="AM253" s="18">
        <f t="shared" ref="AM253:AM254" si="190">AL253*1.12</f>
        <v>245653083.19999999</v>
      </c>
      <c r="AN253" s="19">
        <v>0</v>
      </c>
      <c r="AO253" s="19">
        <v>0</v>
      </c>
      <c r="AP253" s="19">
        <v>0</v>
      </c>
      <c r="AQ253" s="19">
        <v>0</v>
      </c>
      <c r="AR253" s="19">
        <v>0</v>
      </c>
      <c r="AS253" s="19">
        <v>0</v>
      </c>
      <c r="AT253" s="19">
        <v>0</v>
      </c>
      <c r="AU253" s="19">
        <v>0</v>
      </c>
      <c r="AV253" s="64"/>
      <c r="AW253" s="41">
        <v>0</v>
      </c>
      <c r="AX253" s="41">
        <f t="shared" si="187"/>
        <v>0</v>
      </c>
      <c r="AY253" s="9" t="s">
        <v>129</v>
      </c>
      <c r="AZ253" s="1" t="s">
        <v>325</v>
      </c>
      <c r="BA253" s="1" t="s">
        <v>326</v>
      </c>
      <c r="BB253" s="5"/>
      <c r="BC253" s="5"/>
      <c r="BD253" s="5"/>
      <c r="BE253" s="5"/>
      <c r="BF253" s="5"/>
      <c r="BG253" s="5"/>
      <c r="BH253" s="5"/>
      <c r="BI253" s="5"/>
      <c r="BJ253" s="167"/>
      <c r="BK253" s="27" t="s">
        <v>388</v>
      </c>
    </row>
    <row r="254" spans="1:63" s="165" customFormat="1" ht="12.95" customHeight="1" x14ac:dyDescent="0.25">
      <c r="A254" s="15" t="s">
        <v>133</v>
      </c>
      <c r="B254" s="15" t="s">
        <v>218</v>
      </c>
      <c r="C254" s="175" t="s">
        <v>541</v>
      </c>
      <c r="D254" s="177"/>
      <c r="E254" s="4" t="s">
        <v>324</v>
      </c>
      <c r="F254" s="22" t="s">
        <v>315</v>
      </c>
      <c r="G254" s="22" t="s">
        <v>316</v>
      </c>
      <c r="H254" s="22" t="s">
        <v>317</v>
      </c>
      <c r="I254" s="23" t="s">
        <v>120</v>
      </c>
      <c r="J254" s="23"/>
      <c r="K254" s="23"/>
      <c r="L254" s="22">
        <v>100</v>
      </c>
      <c r="M254" s="5">
        <v>230000000</v>
      </c>
      <c r="N254" s="5" t="s">
        <v>137</v>
      </c>
      <c r="O254" s="1" t="s">
        <v>166</v>
      </c>
      <c r="P254" s="23" t="s">
        <v>125</v>
      </c>
      <c r="Q254" s="24">
        <v>230000000</v>
      </c>
      <c r="R254" s="25" t="s">
        <v>262</v>
      </c>
      <c r="S254" s="25"/>
      <c r="T254" s="23" t="s">
        <v>127</v>
      </c>
      <c r="U254" s="5"/>
      <c r="V254" s="23"/>
      <c r="W254" s="23">
        <v>0</v>
      </c>
      <c r="X254" s="23">
        <v>100</v>
      </c>
      <c r="Y254" s="23">
        <v>0</v>
      </c>
      <c r="Z254" s="39"/>
      <c r="AA254" s="5" t="s">
        <v>138</v>
      </c>
      <c r="AB254" s="26"/>
      <c r="AC254" s="26"/>
      <c r="AD254" s="26">
        <v>165437054</v>
      </c>
      <c r="AE254" s="18">
        <f t="shared" si="188"/>
        <v>185289500.48000002</v>
      </c>
      <c r="AF254" s="26"/>
      <c r="AG254" s="26"/>
      <c r="AH254" s="26">
        <v>219333109.99999997</v>
      </c>
      <c r="AI254" s="18">
        <f t="shared" si="189"/>
        <v>245653083.19999999</v>
      </c>
      <c r="AJ254" s="19"/>
      <c r="AK254" s="19"/>
      <c r="AL254" s="19">
        <v>219333109.99999997</v>
      </c>
      <c r="AM254" s="18">
        <f t="shared" si="190"/>
        <v>245653083.19999999</v>
      </c>
      <c r="AN254" s="19"/>
      <c r="AO254" s="19"/>
      <c r="AP254" s="19"/>
      <c r="AQ254" s="19"/>
      <c r="AR254" s="19"/>
      <c r="AS254" s="19"/>
      <c r="AT254" s="19"/>
      <c r="AU254" s="19"/>
      <c r="AV254" s="64"/>
      <c r="AW254" s="41">
        <f t="shared" si="151"/>
        <v>604103274</v>
      </c>
      <c r="AX254" s="41">
        <f t="shared" si="152"/>
        <v>676595666.88000011</v>
      </c>
      <c r="AY254" s="9" t="s">
        <v>129</v>
      </c>
      <c r="AZ254" s="1" t="s">
        <v>325</v>
      </c>
      <c r="BA254" s="1" t="s">
        <v>326</v>
      </c>
      <c r="BB254" s="5"/>
      <c r="BC254" s="5"/>
      <c r="BD254" s="5"/>
      <c r="BE254" s="5"/>
      <c r="BF254" s="5"/>
      <c r="BG254" s="5"/>
      <c r="BH254" s="5"/>
      <c r="BI254" s="5"/>
      <c r="BJ254" s="167"/>
      <c r="BK254" s="27">
        <v>14</v>
      </c>
    </row>
    <row r="255" spans="1:63" s="165" customFormat="1" ht="12.95" customHeight="1" x14ac:dyDescent="0.25">
      <c r="A255" s="15" t="s">
        <v>133</v>
      </c>
      <c r="B255" s="15" t="s">
        <v>218</v>
      </c>
      <c r="C255" s="174" t="s">
        <v>327</v>
      </c>
      <c r="D255" s="174"/>
      <c r="E255" s="174" t="s">
        <v>328</v>
      </c>
      <c r="F255" s="22" t="s">
        <v>315</v>
      </c>
      <c r="G255" s="22" t="s">
        <v>316</v>
      </c>
      <c r="H255" s="22" t="s">
        <v>317</v>
      </c>
      <c r="I255" s="23" t="s">
        <v>120</v>
      </c>
      <c r="J255" s="23"/>
      <c r="K255" s="23"/>
      <c r="L255" s="22">
        <v>100</v>
      </c>
      <c r="M255" s="5">
        <v>230000000</v>
      </c>
      <c r="N255" s="5" t="s">
        <v>137</v>
      </c>
      <c r="O255" s="5" t="s">
        <v>239</v>
      </c>
      <c r="P255" s="23" t="s">
        <v>125</v>
      </c>
      <c r="Q255" s="24">
        <v>230000000</v>
      </c>
      <c r="R255" s="25" t="s">
        <v>266</v>
      </c>
      <c r="S255" s="25"/>
      <c r="T255" s="23"/>
      <c r="U255" s="5" t="s">
        <v>126</v>
      </c>
      <c r="V255" s="23" t="s">
        <v>127</v>
      </c>
      <c r="W255" s="23">
        <v>0</v>
      </c>
      <c r="X255" s="23">
        <v>100</v>
      </c>
      <c r="Y255" s="23">
        <v>0</v>
      </c>
      <c r="Z255" s="39"/>
      <c r="AA255" s="5" t="s">
        <v>138</v>
      </c>
      <c r="AB255" s="26"/>
      <c r="AC255" s="26"/>
      <c r="AD255" s="26">
        <v>262048700</v>
      </c>
      <c r="AE255" s="26">
        <v>293494544</v>
      </c>
      <c r="AF255" s="26"/>
      <c r="AG255" s="26"/>
      <c r="AH255" s="26">
        <v>262048700</v>
      </c>
      <c r="AI255" s="26">
        <v>293494544</v>
      </c>
      <c r="AJ255" s="19"/>
      <c r="AK255" s="19"/>
      <c r="AL255" s="19">
        <v>262048700</v>
      </c>
      <c r="AM255" s="19">
        <v>293494544</v>
      </c>
      <c r="AN255" s="19">
        <v>0</v>
      </c>
      <c r="AO255" s="19">
        <v>0</v>
      </c>
      <c r="AP255" s="19">
        <v>0</v>
      </c>
      <c r="AQ255" s="19">
        <v>0</v>
      </c>
      <c r="AR255" s="19">
        <v>0</v>
      </c>
      <c r="AS255" s="19">
        <v>0</v>
      </c>
      <c r="AT255" s="19">
        <v>0</v>
      </c>
      <c r="AU255" s="19">
        <v>0</v>
      </c>
      <c r="AV255" s="41"/>
      <c r="AW255" s="41">
        <v>0</v>
      </c>
      <c r="AX255" s="41">
        <f t="shared" ref="AX255:AX256" si="191">AW255*1.12</f>
        <v>0</v>
      </c>
      <c r="AY255" s="9" t="s">
        <v>129</v>
      </c>
      <c r="AZ255" s="1" t="s">
        <v>329</v>
      </c>
      <c r="BA255" s="1" t="s">
        <v>330</v>
      </c>
      <c r="BB255" s="5"/>
      <c r="BC255" s="5"/>
      <c r="BD255" s="5"/>
      <c r="BE255" s="5"/>
      <c r="BF255" s="5"/>
      <c r="BG255" s="5"/>
      <c r="BH255" s="5"/>
      <c r="BI255" s="5"/>
      <c r="BJ255" s="167"/>
      <c r="BK255" s="27"/>
    </row>
    <row r="256" spans="1:63" s="165" customFormat="1" ht="12.95" customHeight="1" x14ac:dyDescent="0.25">
      <c r="A256" s="15" t="s">
        <v>133</v>
      </c>
      <c r="B256" s="15" t="s">
        <v>218</v>
      </c>
      <c r="C256" s="175" t="s">
        <v>395</v>
      </c>
      <c r="D256" s="176"/>
      <c r="E256" s="4" t="s">
        <v>328</v>
      </c>
      <c r="F256" s="22" t="s">
        <v>315</v>
      </c>
      <c r="G256" s="22" t="s">
        <v>316</v>
      </c>
      <c r="H256" s="22" t="s">
        <v>317</v>
      </c>
      <c r="I256" s="23" t="s">
        <v>120</v>
      </c>
      <c r="J256" s="23"/>
      <c r="K256" s="23"/>
      <c r="L256" s="22">
        <v>100</v>
      </c>
      <c r="M256" s="5">
        <v>230000000</v>
      </c>
      <c r="N256" s="5" t="s">
        <v>137</v>
      </c>
      <c r="O256" s="1" t="s">
        <v>126</v>
      </c>
      <c r="P256" s="23" t="s">
        <v>125</v>
      </c>
      <c r="Q256" s="24">
        <v>230000000</v>
      </c>
      <c r="R256" s="25" t="s">
        <v>266</v>
      </c>
      <c r="S256" s="25"/>
      <c r="T256" s="23" t="s">
        <v>127</v>
      </c>
      <c r="U256" s="5"/>
      <c r="V256" s="23"/>
      <c r="W256" s="23">
        <v>0</v>
      </c>
      <c r="X256" s="23">
        <v>100</v>
      </c>
      <c r="Y256" s="23">
        <v>0</v>
      </c>
      <c r="Z256" s="39"/>
      <c r="AA256" s="5" t="s">
        <v>138</v>
      </c>
      <c r="AB256" s="26"/>
      <c r="AC256" s="26"/>
      <c r="AD256" s="26">
        <v>204374300</v>
      </c>
      <c r="AE256" s="18">
        <f t="shared" ref="AE256:AE257" si="192">AD256*1.12</f>
        <v>228899216.00000003</v>
      </c>
      <c r="AF256" s="26"/>
      <c r="AG256" s="26"/>
      <c r="AH256" s="26">
        <v>262048700</v>
      </c>
      <c r="AI256" s="18">
        <f t="shared" ref="AI256:AI257" si="193">AH256*1.12</f>
        <v>293494544</v>
      </c>
      <c r="AJ256" s="19"/>
      <c r="AK256" s="19"/>
      <c r="AL256" s="19">
        <v>262048700</v>
      </c>
      <c r="AM256" s="18">
        <f t="shared" ref="AM256:AM257" si="194">AL256*1.12</f>
        <v>293494544</v>
      </c>
      <c r="AN256" s="19">
        <v>0</v>
      </c>
      <c r="AO256" s="19">
        <v>0</v>
      </c>
      <c r="AP256" s="19">
        <v>0</v>
      </c>
      <c r="AQ256" s="19">
        <v>0</v>
      </c>
      <c r="AR256" s="19">
        <v>0</v>
      </c>
      <c r="AS256" s="19">
        <v>0</v>
      </c>
      <c r="AT256" s="19">
        <v>0</v>
      </c>
      <c r="AU256" s="19">
        <v>0</v>
      </c>
      <c r="AV256" s="64"/>
      <c r="AW256" s="41">
        <v>0</v>
      </c>
      <c r="AX256" s="41">
        <f t="shared" si="191"/>
        <v>0</v>
      </c>
      <c r="AY256" s="9" t="s">
        <v>129</v>
      </c>
      <c r="AZ256" s="1" t="s">
        <v>329</v>
      </c>
      <c r="BA256" s="1" t="s">
        <v>330</v>
      </c>
      <c r="BB256" s="5"/>
      <c r="BC256" s="5"/>
      <c r="BD256" s="5"/>
      <c r="BE256" s="5"/>
      <c r="BF256" s="5"/>
      <c r="BG256" s="5"/>
      <c r="BH256" s="5"/>
      <c r="BI256" s="5"/>
      <c r="BJ256" s="167"/>
      <c r="BK256" s="27" t="s">
        <v>388</v>
      </c>
    </row>
    <row r="257" spans="1:66" s="165" customFormat="1" ht="12.95" customHeight="1" x14ac:dyDescent="0.25">
      <c r="A257" s="15" t="s">
        <v>133</v>
      </c>
      <c r="B257" s="15" t="s">
        <v>218</v>
      </c>
      <c r="C257" s="175" t="s">
        <v>542</v>
      </c>
      <c r="D257" s="177"/>
      <c r="E257" s="4" t="s">
        <v>328</v>
      </c>
      <c r="F257" s="22" t="s">
        <v>315</v>
      </c>
      <c r="G257" s="22" t="s">
        <v>316</v>
      </c>
      <c r="H257" s="22" t="s">
        <v>317</v>
      </c>
      <c r="I257" s="23" t="s">
        <v>120</v>
      </c>
      <c r="J257" s="23"/>
      <c r="K257" s="23"/>
      <c r="L257" s="22">
        <v>100</v>
      </c>
      <c r="M257" s="5">
        <v>230000000</v>
      </c>
      <c r="N257" s="5" t="s">
        <v>137</v>
      </c>
      <c r="O257" s="1" t="s">
        <v>166</v>
      </c>
      <c r="P257" s="23" t="s">
        <v>125</v>
      </c>
      <c r="Q257" s="24">
        <v>230000000</v>
      </c>
      <c r="R257" s="25" t="s">
        <v>266</v>
      </c>
      <c r="S257" s="25"/>
      <c r="T257" s="23" t="s">
        <v>127</v>
      </c>
      <c r="U257" s="5"/>
      <c r="V257" s="23"/>
      <c r="W257" s="23">
        <v>0</v>
      </c>
      <c r="X257" s="23">
        <v>100</v>
      </c>
      <c r="Y257" s="23">
        <v>0</v>
      </c>
      <c r="Z257" s="39"/>
      <c r="AA257" s="5" t="s">
        <v>138</v>
      </c>
      <c r="AB257" s="26"/>
      <c r="AC257" s="26"/>
      <c r="AD257" s="26">
        <v>204374300</v>
      </c>
      <c r="AE257" s="18">
        <f t="shared" si="192"/>
        <v>228899216.00000003</v>
      </c>
      <c r="AF257" s="26"/>
      <c r="AG257" s="26"/>
      <c r="AH257" s="26">
        <v>262048700</v>
      </c>
      <c r="AI257" s="18">
        <f t="shared" si="193"/>
        <v>293494544</v>
      </c>
      <c r="AJ257" s="19"/>
      <c r="AK257" s="19"/>
      <c r="AL257" s="19">
        <v>262048700</v>
      </c>
      <c r="AM257" s="18">
        <f t="shared" si="194"/>
        <v>293494544</v>
      </c>
      <c r="AN257" s="19"/>
      <c r="AO257" s="19"/>
      <c r="AP257" s="19"/>
      <c r="AQ257" s="19"/>
      <c r="AR257" s="19"/>
      <c r="AS257" s="19"/>
      <c r="AT257" s="19"/>
      <c r="AU257" s="19"/>
      <c r="AV257" s="64"/>
      <c r="AW257" s="41">
        <f t="shared" si="151"/>
        <v>728471700</v>
      </c>
      <c r="AX257" s="41">
        <f t="shared" si="152"/>
        <v>815888304.00000012</v>
      </c>
      <c r="AY257" s="9" t="s">
        <v>129</v>
      </c>
      <c r="AZ257" s="1" t="s">
        <v>329</v>
      </c>
      <c r="BA257" s="1" t="s">
        <v>330</v>
      </c>
      <c r="BB257" s="5"/>
      <c r="BC257" s="5"/>
      <c r="BD257" s="5"/>
      <c r="BE257" s="5"/>
      <c r="BF257" s="5"/>
      <c r="BG257" s="5"/>
      <c r="BH257" s="5"/>
      <c r="BI257" s="5"/>
      <c r="BJ257" s="167"/>
      <c r="BK257" s="27">
        <v>14</v>
      </c>
    </row>
    <row r="258" spans="1:66" s="165" customFormat="1" ht="12.95" customHeight="1" x14ac:dyDescent="0.25">
      <c r="A258" s="15" t="s">
        <v>133</v>
      </c>
      <c r="B258" s="15" t="s">
        <v>218</v>
      </c>
      <c r="C258" s="174" t="s">
        <v>331</v>
      </c>
      <c r="D258" s="174"/>
      <c r="E258" s="174" t="s">
        <v>332</v>
      </c>
      <c r="F258" s="22" t="s">
        <v>315</v>
      </c>
      <c r="G258" s="22" t="s">
        <v>316</v>
      </c>
      <c r="H258" s="22" t="s">
        <v>317</v>
      </c>
      <c r="I258" s="23" t="s">
        <v>120</v>
      </c>
      <c r="J258" s="23"/>
      <c r="K258" s="23"/>
      <c r="L258" s="22">
        <v>100</v>
      </c>
      <c r="M258" s="5">
        <v>230000000</v>
      </c>
      <c r="N258" s="5" t="s">
        <v>137</v>
      </c>
      <c r="O258" s="5" t="s">
        <v>239</v>
      </c>
      <c r="P258" s="23" t="s">
        <v>125</v>
      </c>
      <c r="Q258" s="24">
        <v>230000000</v>
      </c>
      <c r="R258" s="25" t="s">
        <v>174</v>
      </c>
      <c r="S258" s="25"/>
      <c r="T258" s="23"/>
      <c r="U258" s="5" t="s">
        <v>126</v>
      </c>
      <c r="V258" s="23" t="s">
        <v>127</v>
      </c>
      <c r="W258" s="23">
        <v>0</v>
      </c>
      <c r="X258" s="23">
        <v>100</v>
      </c>
      <c r="Y258" s="23">
        <v>0</v>
      </c>
      <c r="Z258" s="39"/>
      <c r="AA258" s="5" t="s">
        <v>138</v>
      </c>
      <c r="AB258" s="26"/>
      <c r="AC258" s="26"/>
      <c r="AD258" s="26">
        <v>152219303.81</v>
      </c>
      <c r="AE258" s="26">
        <v>170485620.26720002</v>
      </c>
      <c r="AF258" s="26"/>
      <c r="AG258" s="26"/>
      <c r="AH258" s="26">
        <v>152219303.81</v>
      </c>
      <c r="AI258" s="26">
        <v>170485620.26720002</v>
      </c>
      <c r="AJ258" s="19"/>
      <c r="AK258" s="19"/>
      <c r="AL258" s="19">
        <v>152219303.81</v>
      </c>
      <c r="AM258" s="19">
        <v>170485620.26720002</v>
      </c>
      <c r="AN258" s="19">
        <v>0</v>
      </c>
      <c r="AO258" s="19">
        <v>0</v>
      </c>
      <c r="AP258" s="19">
        <v>0</v>
      </c>
      <c r="AQ258" s="19">
        <v>0</v>
      </c>
      <c r="AR258" s="19">
        <v>0</v>
      </c>
      <c r="AS258" s="19">
        <v>0</v>
      </c>
      <c r="AT258" s="19">
        <v>0</v>
      </c>
      <c r="AU258" s="19">
        <v>0</v>
      </c>
      <c r="AV258" s="41"/>
      <c r="AW258" s="41">
        <v>0</v>
      </c>
      <c r="AX258" s="41">
        <f t="shared" ref="AX258:AX259" si="195">AW258*1.12</f>
        <v>0</v>
      </c>
      <c r="AY258" s="9" t="s">
        <v>129</v>
      </c>
      <c r="AZ258" s="1" t="s">
        <v>333</v>
      </c>
      <c r="BA258" s="1" t="s">
        <v>334</v>
      </c>
      <c r="BB258" s="5"/>
      <c r="BC258" s="5"/>
      <c r="BD258" s="5"/>
      <c r="BE258" s="5"/>
      <c r="BF258" s="5"/>
      <c r="BG258" s="5"/>
      <c r="BH258" s="5"/>
      <c r="BI258" s="5"/>
      <c r="BJ258" s="167"/>
      <c r="BK258" s="27"/>
    </row>
    <row r="259" spans="1:66" s="165" customFormat="1" ht="12.95" customHeight="1" x14ac:dyDescent="0.25">
      <c r="A259" s="15" t="s">
        <v>133</v>
      </c>
      <c r="B259" s="15" t="s">
        <v>218</v>
      </c>
      <c r="C259" s="175" t="s">
        <v>396</v>
      </c>
      <c r="D259" s="176"/>
      <c r="E259" s="4" t="s">
        <v>332</v>
      </c>
      <c r="F259" s="22" t="s">
        <v>315</v>
      </c>
      <c r="G259" s="22" t="s">
        <v>316</v>
      </c>
      <c r="H259" s="22" t="s">
        <v>317</v>
      </c>
      <c r="I259" s="23" t="s">
        <v>120</v>
      </c>
      <c r="J259" s="23"/>
      <c r="K259" s="23"/>
      <c r="L259" s="22">
        <v>100</v>
      </c>
      <c r="M259" s="5">
        <v>230000000</v>
      </c>
      <c r="N259" s="5" t="s">
        <v>137</v>
      </c>
      <c r="O259" s="1" t="s">
        <v>126</v>
      </c>
      <c r="P259" s="23" t="s">
        <v>125</v>
      </c>
      <c r="Q259" s="24">
        <v>230000000</v>
      </c>
      <c r="R259" s="25" t="s">
        <v>174</v>
      </c>
      <c r="S259" s="25"/>
      <c r="T259" s="23" t="s">
        <v>127</v>
      </c>
      <c r="U259" s="5"/>
      <c r="V259" s="23"/>
      <c r="W259" s="23">
        <v>0</v>
      </c>
      <c r="X259" s="23">
        <v>100</v>
      </c>
      <c r="Y259" s="23">
        <v>0</v>
      </c>
      <c r="Z259" s="39"/>
      <c r="AA259" s="5" t="s">
        <v>138</v>
      </c>
      <c r="AB259" s="26"/>
      <c r="AC259" s="26"/>
      <c r="AD259" s="26">
        <v>114743394</v>
      </c>
      <c r="AE259" s="18">
        <f t="shared" ref="AE259:AE261" si="196">AD259*1.12</f>
        <v>128512601.28000002</v>
      </c>
      <c r="AF259" s="26"/>
      <c r="AG259" s="26"/>
      <c r="AH259" s="26">
        <v>152219303.81</v>
      </c>
      <c r="AI259" s="18">
        <f t="shared" ref="AI259:AI261" si="197">AH259*1.12</f>
        <v>170485620.26720002</v>
      </c>
      <c r="AJ259" s="19"/>
      <c r="AK259" s="19"/>
      <c r="AL259" s="19">
        <v>152219303.81</v>
      </c>
      <c r="AM259" s="18">
        <f t="shared" ref="AM259:AM261" si="198">AL259*1.12</f>
        <v>170485620.26720002</v>
      </c>
      <c r="AN259" s="19">
        <v>0</v>
      </c>
      <c r="AO259" s="19">
        <v>0</v>
      </c>
      <c r="AP259" s="19">
        <v>0</v>
      </c>
      <c r="AQ259" s="19">
        <v>0</v>
      </c>
      <c r="AR259" s="19">
        <v>0</v>
      </c>
      <c r="AS259" s="19">
        <v>0</v>
      </c>
      <c r="AT259" s="19">
        <v>0</v>
      </c>
      <c r="AU259" s="19">
        <v>0</v>
      </c>
      <c r="AV259" s="64"/>
      <c r="AW259" s="41">
        <v>0</v>
      </c>
      <c r="AX259" s="41">
        <f t="shared" si="195"/>
        <v>0</v>
      </c>
      <c r="AY259" s="9" t="s">
        <v>129</v>
      </c>
      <c r="AZ259" s="1" t="s">
        <v>333</v>
      </c>
      <c r="BA259" s="1" t="s">
        <v>334</v>
      </c>
      <c r="BB259" s="5"/>
      <c r="BC259" s="5"/>
      <c r="BD259" s="5"/>
      <c r="BE259" s="5"/>
      <c r="BF259" s="5"/>
      <c r="BG259" s="5"/>
      <c r="BH259" s="5"/>
      <c r="BI259" s="5"/>
      <c r="BJ259" s="167"/>
      <c r="BK259" s="27" t="s">
        <v>388</v>
      </c>
    </row>
    <row r="260" spans="1:66" s="165" customFormat="1" ht="12.95" customHeight="1" x14ac:dyDescent="0.25">
      <c r="A260" s="15" t="s">
        <v>133</v>
      </c>
      <c r="B260" s="15" t="s">
        <v>218</v>
      </c>
      <c r="C260" s="175" t="s">
        <v>543</v>
      </c>
      <c r="D260" s="177"/>
      <c r="E260" s="4" t="s">
        <v>332</v>
      </c>
      <c r="F260" s="22" t="s">
        <v>315</v>
      </c>
      <c r="G260" s="22" t="s">
        <v>316</v>
      </c>
      <c r="H260" s="22" t="s">
        <v>317</v>
      </c>
      <c r="I260" s="23" t="s">
        <v>120</v>
      </c>
      <c r="J260" s="23"/>
      <c r="K260" s="23"/>
      <c r="L260" s="22">
        <v>100</v>
      </c>
      <c r="M260" s="5">
        <v>230000000</v>
      </c>
      <c r="N260" s="5" t="s">
        <v>137</v>
      </c>
      <c r="O260" s="1" t="s">
        <v>166</v>
      </c>
      <c r="P260" s="23" t="s">
        <v>125</v>
      </c>
      <c r="Q260" s="24">
        <v>230000000</v>
      </c>
      <c r="R260" s="25" t="s">
        <v>174</v>
      </c>
      <c r="S260" s="25"/>
      <c r="T260" s="23" t="s">
        <v>127</v>
      </c>
      <c r="U260" s="5"/>
      <c r="V260" s="23"/>
      <c r="W260" s="23">
        <v>0</v>
      </c>
      <c r="X260" s="23">
        <v>100</v>
      </c>
      <c r="Y260" s="23">
        <v>0</v>
      </c>
      <c r="Z260" s="39"/>
      <c r="AA260" s="5" t="s">
        <v>138</v>
      </c>
      <c r="AB260" s="26"/>
      <c r="AC260" s="26"/>
      <c r="AD260" s="26">
        <v>114743394</v>
      </c>
      <c r="AE260" s="18">
        <f t="shared" si="196"/>
        <v>128512601.28000002</v>
      </c>
      <c r="AF260" s="26"/>
      <c r="AG260" s="26"/>
      <c r="AH260" s="26">
        <v>152219303.81</v>
      </c>
      <c r="AI260" s="18">
        <f t="shared" si="197"/>
        <v>170485620.26720002</v>
      </c>
      <c r="AJ260" s="19"/>
      <c r="AK260" s="19"/>
      <c r="AL260" s="19">
        <v>152219303.81</v>
      </c>
      <c r="AM260" s="18">
        <f t="shared" si="198"/>
        <v>170485620.26720002</v>
      </c>
      <c r="AN260" s="19"/>
      <c r="AO260" s="19"/>
      <c r="AP260" s="19"/>
      <c r="AQ260" s="19"/>
      <c r="AR260" s="19"/>
      <c r="AS260" s="19"/>
      <c r="AT260" s="19"/>
      <c r="AU260" s="19"/>
      <c r="AV260" s="64"/>
      <c r="AW260" s="41"/>
      <c r="AX260" s="41">
        <f t="shared" si="152"/>
        <v>0</v>
      </c>
      <c r="AY260" s="9" t="s">
        <v>129</v>
      </c>
      <c r="AZ260" s="1" t="s">
        <v>333</v>
      </c>
      <c r="BA260" s="1" t="s">
        <v>334</v>
      </c>
      <c r="BB260" s="5"/>
      <c r="BC260" s="5"/>
      <c r="BD260" s="5"/>
      <c r="BE260" s="5"/>
      <c r="BF260" s="5"/>
      <c r="BG260" s="5"/>
      <c r="BH260" s="5"/>
      <c r="BI260" s="5"/>
      <c r="BJ260" s="167"/>
      <c r="BK260" s="27">
        <v>14</v>
      </c>
    </row>
    <row r="261" spans="1:66" s="165" customFormat="1" ht="12.95" customHeight="1" x14ac:dyDescent="0.25">
      <c r="A261" s="15" t="s">
        <v>133</v>
      </c>
      <c r="B261" s="15" t="s">
        <v>218</v>
      </c>
      <c r="C261" s="178" t="s">
        <v>904</v>
      </c>
      <c r="D261" s="304"/>
      <c r="E261" s="4" t="s">
        <v>332</v>
      </c>
      <c r="F261" s="22" t="s">
        <v>315</v>
      </c>
      <c r="G261" s="22" t="s">
        <v>316</v>
      </c>
      <c r="H261" s="22" t="s">
        <v>317</v>
      </c>
      <c r="I261" s="23" t="s">
        <v>120</v>
      </c>
      <c r="J261" s="23"/>
      <c r="K261" s="23"/>
      <c r="L261" s="22">
        <v>100</v>
      </c>
      <c r="M261" s="5">
        <v>230000000</v>
      </c>
      <c r="N261" s="5" t="s">
        <v>137</v>
      </c>
      <c r="O261" s="1" t="s">
        <v>854</v>
      </c>
      <c r="P261" s="23" t="s">
        <v>125</v>
      </c>
      <c r="Q261" s="24">
        <v>230000000</v>
      </c>
      <c r="R261" s="25" t="s">
        <v>174</v>
      </c>
      <c r="S261" s="25"/>
      <c r="T261" s="23" t="s">
        <v>127</v>
      </c>
      <c r="U261" s="5"/>
      <c r="V261" s="23"/>
      <c r="W261" s="23">
        <v>0</v>
      </c>
      <c r="X261" s="23">
        <v>100</v>
      </c>
      <c r="Y261" s="23">
        <v>0</v>
      </c>
      <c r="Z261" s="39"/>
      <c r="AA261" s="5" t="s">
        <v>138</v>
      </c>
      <c r="AB261" s="26"/>
      <c r="AC261" s="26"/>
      <c r="AD261" s="26">
        <v>50739768</v>
      </c>
      <c r="AE261" s="296">
        <f t="shared" si="196"/>
        <v>56828540.160000004</v>
      </c>
      <c r="AF261" s="26"/>
      <c r="AG261" s="26"/>
      <c r="AH261" s="26">
        <v>152219303.81</v>
      </c>
      <c r="AI261" s="296">
        <f t="shared" si="197"/>
        <v>170485620.26720002</v>
      </c>
      <c r="AJ261" s="19"/>
      <c r="AK261" s="19"/>
      <c r="AL261" s="19">
        <v>152219303.81</v>
      </c>
      <c r="AM261" s="18">
        <f t="shared" si="198"/>
        <v>170485620.26720002</v>
      </c>
      <c r="AN261" s="19"/>
      <c r="AO261" s="19"/>
      <c r="AP261" s="19"/>
      <c r="AQ261" s="19"/>
      <c r="AR261" s="19"/>
      <c r="AS261" s="19"/>
      <c r="AT261" s="19"/>
      <c r="AU261" s="19"/>
      <c r="AV261" s="19"/>
      <c r="AW261" s="19">
        <f>Z261+AD261+AH261+AL261+AP261</f>
        <v>355178375.62</v>
      </c>
      <c r="AX261" s="19">
        <f>AW261*1.12</f>
        <v>397799780.69440007</v>
      </c>
      <c r="AY261" s="19" t="s">
        <v>129</v>
      </c>
      <c r="AZ261" s="64" t="s">
        <v>333</v>
      </c>
      <c r="BA261" s="41" t="s">
        <v>903</v>
      </c>
      <c r="BB261" s="41"/>
      <c r="BC261" s="9"/>
      <c r="BD261" s="1"/>
      <c r="BE261" s="1"/>
      <c r="BF261" s="5"/>
      <c r="BG261" s="5"/>
      <c r="BH261" s="5"/>
      <c r="BI261" s="5"/>
      <c r="BJ261" s="5"/>
      <c r="BK261" s="167">
        <v>14</v>
      </c>
      <c r="BL261" s="38"/>
      <c r="BM261" s="38"/>
      <c r="BN261" s="38"/>
    </row>
    <row r="262" spans="1:66" s="165" customFormat="1" ht="12.95" customHeight="1" x14ac:dyDescent="0.25">
      <c r="A262" s="15" t="s">
        <v>150</v>
      </c>
      <c r="B262" s="15" t="s">
        <v>335</v>
      </c>
      <c r="C262" s="174" t="s">
        <v>256</v>
      </c>
      <c r="D262" s="174"/>
      <c r="E262" s="174" t="s">
        <v>235</v>
      </c>
      <c r="F262" s="22" t="s">
        <v>336</v>
      </c>
      <c r="G262" s="22" t="s">
        <v>337</v>
      </c>
      <c r="H262" s="22" t="s">
        <v>337</v>
      </c>
      <c r="I262" s="23" t="s">
        <v>120</v>
      </c>
      <c r="J262" s="23"/>
      <c r="K262" s="23"/>
      <c r="L262" s="22">
        <v>100</v>
      </c>
      <c r="M262" s="5" t="s">
        <v>122</v>
      </c>
      <c r="N262" s="5" t="s">
        <v>123</v>
      </c>
      <c r="O262" s="5" t="s">
        <v>199</v>
      </c>
      <c r="P262" s="23" t="s">
        <v>125</v>
      </c>
      <c r="Q262" s="24" t="s">
        <v>122</v>
      </c>
      <c r="R262" s="25" t="s">
        <v>338</v>
      </c>
      <c r="S262" s="25"/>
      <c r="T262" s="23"/>
      <c r="U262" s="5" t="s">
        <v>126</v>
      </c>
      <c r="V262" s="23" t="s">
        <v>127</v>
      </c>
      <c r="W262" s="23">
        <v>0</v>
      </c>
      <c r="X262" s="23">
        <v>100</v>
      </c>
      <c r="Y262" s="23">
        <v>0</v>
      </c>
      <c r="Z262" s="39"/>
      <c r="AA262" s="5" t="s">
        <v>138</v>
      </c>
      <c r="AB262" s="26">
        <v>1</v>
      </c>
      <c r="AC262" s="26">
        <v>67894200</v>
      </c>
      <c r="AD262" s="26">
        <v>67894200</v>
      </c>
      <c r="AE262" s="26">
        <v>76041504</v>
      </c>
      <c r="AF262" s="26">
        <v>1</v>
      </c>
      <c r="AG262" s="26">
        <v>67894200</v>
      </c>
      <c r="AH262" s="26">
        <v>67894200</v>
      </c>
      <c r="AI262" s="26">
        <v>76041504</v>
      </c>
      <c r="AJ262" s="19">
        <v>1</v>
      </c>
      <c r="AK262" s="19">
        <v>67894200</v>
      </c>
      <c r="AL262" s="19">
        <v>67894200</v>
      </c>
      <c r="AM262" s="19">
        <v>76041504</v>
      </c>
      <c r="AN262" s="19">
        <v>0</v>
      </c>
      <c r="AO262" s="19">
        <v>0</v>
      </c>
      <c r="AP262" s="19">
        <v>0</v>
      </c>
      <c r="AQ262" s="19">
        <v>0</v>
      </c>
      <c r="AR262" s="19">
        <v>0</v>
      </c>
      <c r="AS262" s="19">
        <v>0</v>
      </c>
      <c r="AT262" s="19">
        <v>0</v>
      </c>
      <c r="AU262" s="19">
        <v>0</v>
      </c>
      <c r="AV262" s="41"/>
      <c r="AW262" s="41">
        <v>0</v>
      </c>
      <c r="AX262" s="41">
        <f t="shared" si="152"/>
        <v>0</v>
      </c>
      <c r="AY262" s="6" t="s">
        <v>129</v>
      </c>
      <c r="AZ262" s="4" t="s">
        <v>339</v>
      </c>
      <c r="BA262" s="4" t="s">
        <v>340</v>
      </c>
      <c r="BB262" s="5"/>
      <c r="BC262" s="5"/>
      <c r="BD262" s="5"/>
      <c r="BE262" s="5"/>
      <c r="BF262" s="5"/>
      <c r="BG262" s="5"/>
      <c r="BH262" s="5"/>
      <c r="BI262" s="5"/>
      <c r="BJ262" s="167"/>
      <c r="BK262" s="27" t="s">
        <v>375</v>
      </c>
    </row>
    <row r="263" spans="1:66" s="165" customFormat="1" ht="12.95" customHeight="1" x14ac:dyDescent="0.25">
      <c r="A263" s="15" t="s">
        <v>150</v>
      </c>
      <c r="B263" s="15" t="s">
        <v>335</v>
      </c>
      <c r="C263" s="174" t="s">
        <v>250</v>
      </c>
      <c r="D263" s="174"/>
      <c r="E263" s="174" t="s">
        <v>341</v>
      </c>
      <c r="F263" s="22" t="s">
        <v>336</v>
      </c>
      <c r="G263" s="22" t="s">
        <v>337</v>
      </c>
      <c r="H263" s="22" t="s">
        <v>337</v>
      </c>
      <c r="I263" s="23" t="s">
        <v>120</v>
      </c>
      <c r="J263" s="23"/>
      <c r="K263" s="23"/>
      <c r="L263" s="22">
        <v>100</v>
      </c>
      <c r="M263" s="5" t="s">
        <v>122</v>
      </c>
      <c r="N263" s="5" t="s">
        <v>123</v>
      </c>
      <c r="O263" s="5" t="s">
        <v>199</v>
      </c>
      <c r="P263" s="23" t="s">
        <v>125</v>
      </c>
      <c r="Q263" s="24" t="s">
        <v>122</v>
      </c>
      <c r="R263" s="25" t="s">
        <v>338</v>
      </c>
      <c r="S263" s="25"/>
      <c r="T263" s="23"/>
      <c r="U263" s="5" t="s">
        <v>126</v>
      </c>
      <c r="V263" s="23" t="s">
        <v>127</v>
      </c>
      <c r="W263" s="23">
        <v>0</v>
      </c>
      <c r="X263" s="23">
        <v>100</v>
      </c>
      <c r="Y263" s="23">
        <v>0</v>
      </c>
      <c r="Z263" s="39"/>
      <c r="AA263" s="5" t="s">
        <v>138</v>
      </c>
      <c r="AB263" s="26">
        <v>1</v>
      </c>
      <c r="AC263" s="26">
        <v>41596500</v>
      </c>
      <c r="AD263" s="26">
        <v>41596500</v>
      </c>
      <c r="AE263" s="26">
        <v>46588080.000000007</v>
      </c>
      <c r="AF263" s="26">
        <v>1</v>
      </c>
      <c r="AG263" s="26">
        <v>41596500</v>
      </c>
      <c r="AH263" s="26">
        <v>41596500</v>
      </c>
      <c r="AI263" s="26">
        <v>46588080.000000007</v>
      </c>
      <c r="AJ263" s="19">
        <v>1</v>
      </c>
      <c r="AK263" s="19">
        <v>41596500</v>
      </c>
      <c r="AL263" s="19">
        <v>41596500</v>
      </c>
      <c r="AM263" s="19">
        <v>46588080.000000007</v>
      </c>
      <c r="AN263" s="19">
        <v>0</v>
      </c>
      <c r="AO263" s="19">
        <v>0</v>
      </c>
      <c r="AP263" s="19">
        <v>0</v>
      </c>
      <c r="AQ263" s="19">
        <v>0</v>
      </c>
      <c r="AR263" s="19">
        <v>0</v>
      </c>
      <c r="AS263" s="19">
        <v>0</v>
      </c>
      <c r="AT263" s="19">
        <v>0</v>
      </c>
      <c r="AU263" s="19">
        <v>0</v>
      </c>
      <c r="AV263" s="41"/>
      <c r="AW263" s="41">
        <v>0</v>
      </c>
      <c r="AX263" s="41">
        <f t="shared" si="152"/>
        <v>0</v>
      </c>
      <c r="AY263" s="6" t="s">
        <v>129</v>
      </c>
      <c r="AZ263" s="4" t="s">
        <v>342</v>
      </c>
      <c r="BA263" s="4" t="s">
        <v>343</v>
      </c>
      <c r="BB263" s="5"/>
      <c r="BC263" s="5"/>
      <c r="BD263" s="5"/>
      <c r="BE263" s="5"/>
      <c r="BF263" s="5"/>
      <c r="BG263" s="5"/>
      <c r="BH263" s="5"/>
      <c r="BI263" s="5"/>
      <c r="BJ263" s="167"/>
      <c r="BK263" s="27" t="s">
        <v>375</v>
      </c>
    </row>
    <row r="264" spans="1:66" s="165" customFormat="1" ht="12.95" customHeight="1" x14ac:dyDescent="0.25">
      <c r="A264" s="15" t="s">
        <v>344</v>
      </c>
      <c r="B264" s="15" t="s">
        <v>335</v>
      </c>
      <c r="C264" s="174" t="s">
        <v>261</v>
      </c>
      <c r="D264" s="174"/>
      <c r="E264" s="174" t="s">
        <v>345</v>
      </c>
      <c r="F264" s="22" t="s">
        <v>346</v>
      </c>
      <c r="G264" s="22" t="s">
        <v>347</v>
      </c>
      <c r="H264" s="22" t="s">
        <v>347</v>
      </c>
      <c r="I264" s="23" t="s">
        <v>120</v>
      </c>
      <c r="J264" s="23"/>
      <c r="K264" s="23"/>
      <c r="L264" s="22">
        <v>100</v>
      </c>
      <c r="M264" s="5" t="s">
        <v>122</v>
      </c>
      <c r="N264" s="5" t="s">
        <v>123</v>
      </c>
      <c r="O264" s="5" t="s">
        <v>199</v>
      </c>
      <c r="P264" s="23" t="s">
        <v>125</v>
      </c>
      <c r="Q264" s="24" t="s">
        <v>122</v>
      </c>
      <c r="R264" s="25" t="s">
        <v>338</v>
      </c>
      <c r="S264" s="25"/>
      <c r="T264" s="23"/>
      <c r="U264" s="5" t="s">
        <v>126</v>
      </c>
      <c r="V264" s="23" t="s">
        <v>167</v>
      </c>
      <c r="W264" s="23">
        <v>0</v>
      </c>
      <c r="X264" s="23">
        <v>100</v>
      </c>
      <c r="Y264" s="23">
        <v>0</v>
      </c>
      <c r="Z264" s="39"/>
      <c r="AA264" s="5" t="s">
        <v>138</v>
      </c>
      <c r="AB264" s="26"/>
      <c r="AC264" s="26"/>
      <c r="AD264" s="26">
        <v>94520378.149999991</v>
      </c>
      <c r="AE264" s="26">
        <v>105862823.528</v>
      </c>
      <c r="AF264" s="26"/>
      <c r="AG264" s="26"/>
      <c r="AH264" s="26">
        <v>94520378.149999991</v>
      </c>
      <c r="AI264" s="26">
        <v>105862823.528</v>
      </c>
      <c r="AJ264" s="19"/>
      <c r="AK264" s="19"/>
      <c r="AL264" s="19">
        <v>94520378.149999991</v>
      </c>
      <c r="AM264" s="19">
        <v>105862823.528</v>
      </c>
      <c r="AN264" s="19"/>
      <c r="AO264" s="19"/>
      <c r="AP264" s="19">
        <v>94520378.149999991</v>
      </c>
      <c r="AQ264" s="19">
        <v>105862823.528</v>
      </c>
      <c r="AR264" s="19"/>
      <c r="AS264" s="19"/>
      <c r="AT264" s="19">
        <v>94520378.149999991</v>
      </c>
      <c r="AU264" s="19">
        <v>105862823.528</v>
      </c>
      <c r="AV264" s="41"/>
      <c r="AW264" s="41">
        <v>0</v>
      </c>
      <c r="AX264" s="41">
        <f t="shared" si="152"/>
        <v>0</v>
      </c>
      <c r="AY264" s="5" t="s">
        <v>129</v>
      </c>
      <c r="AZ264" s="5" t="s">
        <v>348</v>
      </c>
      <c r="BA264" s="5" t="s">
        <v>349</v>
      </c>
      <c r="BB264" s="5"/>
      <c r="BC264" s="5"/>
      <c r="BD264" s="5"/>
      <c r="BE264" s="5"/>
      <c r="BF264" s="5"/>
      <c r="BG264" s="5"/>
      <c r="BH264" s="5"/>
      <c r="BI264" s="5"/>
      <c r="BJ264" s="167"/>
      <c r="BK264" s="27" t="s">
        <v>375</v>
      </c>
    </row>
    <row r="265" spans="1:66" s="165" customFormat="1" ht="12.95" customHeight="1" x14ac:dyDescent="0.25">
      <c r="A265" s="15" t="s">
        <v>116</v>
      </c>
      <c r="B265" s="15" t="s">
        <v>218</v>
      </c>
      <c r="C265" s="174" t="s">
        <v>328</v>
      </c>
      <c r="D265" s="174"/>
      <c r="E265" s="174" t="s">
        <v>350</v>
      </c>
      <c r="F265" s="22" t="s">
        <v>351</v>
      </c>
      <c r="G265" s="22" t="s">
        <v>352</v>
      </c>
      <c r="H265" s="22" t="s">
        <v>352</v>
      </c>
      <c r="I265" s="23" t="s">
        <v>120</v>
      </c>
      <c r="J265" s="23"/>
      <c r="K265" s="23"/>
      <c r="L265" s="22" t="s">
        <v>121</v>
      </c>
      <c r="M265" s="5" t="s">
        <v>122</v>
      </c>
      <c r="N265" s="5" t="s">
        <v>123</v>
      </c>
      <c r="O265" s="5" t="s">
        <v>239</v>
      </c>
      <c r="P265" s="23" t="s">
        <v>125</v>
      </c>
      <c r="Q265" s="24" t="s">
        <v>122</v>
      </c>
      <c r="R265" s="25" t="s">
        <v>338</v>
      </c>
      <c r="S265" s="25"/>
      <c r="T265" s="23"/>
      <c r="U265" s="5" t="s">
        <v>126</v>
      </c>
      <c r="V265" s="23" t="s">
        <v>127</v>
      </c>
      <c r="W265" s="23" t="s">
        <v>128</v>
      </c>
      <c r="X265" s="23" t="s">
        <v>121</v>
      </c>
      <c r="Y265" s="23" t="s">
        <v>128</v>
      </c>
      <c r="Z265" s="39"/>
      <c r="AA265" s="5" t="s">
        <v>138</v>
      </c>
      <c r="AB265" s="26">
        <v>1</v>
      </c>
      <c r="AC265" s="26">
        <v>65203234.32</v>
      </c>
      <c r="AD265" s="26">
        <v>65203234.32</v>
      </c>
      <c r="AE265" s="26">
        <v>73027622.4384</v>
      </c>
      <c r="AF265" s="26">
        <v>1</v>
      </c>
      <c r="AG265" s="26">
        <v>65203234.32</v>
      </c>
      <c r="AH265" s="26">
        <v>65203234.32</v>
      </c>
      <c r="AI265" s="26">
        <v>73027622.4384</v>
      </c>
      <c r="AJ265" s="19">
        <v>1</v>
      </c>
      <c r="AK265" s="19">
        <v>65203234.32</v>
      </c>
      <c r="AL265" s="19">
        <v>65203234.32</v>
      </c>
      <c r="AM265" s="19">
        <v>73027622.4384</v>
      </c>
      <c r="AN265" s="19">
        <v>0</v>
      </c>
      <c r="AO265" s="19">
        <v>0</v>
      </c>
      <c r="AP265" s="19">
        <v>0</v>
      </c>
      <c r="AQ265" s="19">
        <v>0</v>
      </c>
      <c r="AR265" s="19">
        <v>0</v>
      </c>
      <c r="AS265" s="19">
        <v>0</v>
      </c>
      <c r="AT265" s="19">
        <v>0</v>
      </c>
      <c r="AU265" s="19">
        <v>0</v>
      </c>
      <c r="AV265" s="41"/>
      <c r="AW265" s="41">
        <v>0</v>
      </c>
      <c r="AX265" s="41">
        <f t="shared" si="152"/>
        <v>0</v>
      </c>
      <c r="AY265" s="6" t="s">
        <v>129</v>
      </c>
      <c r="AZ265" s="6" t="s">
        <v>353</v>
      </c>
      <c r="BA265" s="6" t="s">
        <v>354</v>
      </c>
      <c r="BB265" s="5"/>
      <c r="BC265" s="5"/>
      <c r="BD265" s="5"/>
      <c r="BE265" s="5"/>
      <c r="BF265" s="5"/>
      <c r="BG265" s="5"/>
      <c r="BH265" s="5"/>
      <c r="BI265" s="5"/>
      <c r="BJ265" s="167"/>
      <c r="BK265" s="27"/>
    </row>
    <row r="266" spans="1:66" s="165" customFormat="1" ht="12.95" customHeight="1" x14ac:dyDescent="0.25">
      <c r="A266" s="386" t="s">
        <v>116</v>
      </c>
      <c r="B266" s="386" t="s">
        <v>218</v>
      </c>
      <c r="C266" s="405" t="s">
        <v>961</v>
      </c>
      <c r="D266" s="405"/>
      <c r="E266" s="405" t="s">
        <v>350</v>
      </c>
      <c r="F266" s="387" t="s">
        <v>351</v>
      </c>
      <c r="G266" s="387" t="s">
        <v>352</v>
      </c>
      <c r="H266" s="387" t="s">
        <v>352</v>
      </c>
      <c r="I266" s="388" t="s">
        <v>120</v>
      </c>
      <c r="J266" s="388"/>
      <c r="K266" s="388"/>
      <c r="L266" s="387" t="s">
        <v>121</v>
      </c>
      <c r="M266" s="389" t="s">
        <v>122</v>
      </c>
      <c r="N266" s="389" t="s">
        <v>123</v>
      </c>
      <c r="O266" s="389" t="s">
        <v>239</v>
      </c>
      <c r="P266" s="388" t="s">
        <v>125</v>
      </c>
      <c r="Q266" s="390" t="s">
        <v>122</v>
      </c>
      <c r="R266" s="391" t="s">
        <v>338</v>
      </c>
      <c r="S266" s="391"/>
      <c r="T266" s="388"/>
      <c r="U266" s="389" t="s">
        <v>126</v>
      </c>
      <c r="V266" s="388" t="s">
        <v>127</v>
      </c>
      <c r="W266" s="388" t="s">
        <v>128</v>
      </c>
      <c r="X266" s="388" t="s">
        <v>121</v>
      </c>
      <c r="Y266" s="388" t="s">
        <v>128</v>
      </c>
      <c r="Z266" s="392"/>
      <c r="AA266" s="389" t="s">
        <v>138</v>
      </c>
      <c r="AB266" s="393">
        <v>1</v>
      </c>
      <c r="AC266" s="393">
        <v>65203234.32</v>
      </c>
      <c r="AD266" s="393">
        <v>65203234.32</v>
      </c>
      <c r="AE266" s="393">
        <v>73027622.4384</v>
      </c>
      <c r="AF266" s="393">
        <v>1</v>
      </c>
      <c r="AG266" s="385">
        <v>91928050.319999993</v>
      </c>
      <c r="AH266" s="385">
        <v>91928050.319999993</v>
      </c>
      <c r="AI266" s="385">
        <v>102959416.36</v>
      </c>
      <c r="AJ266" s="19">
        <v>1</v>
      </c>
      <c r="AK266" s="385">
        <v>91928050.319999993</v>
      </c>
      <c r="AL266" s="385">
        <v>91928050.319999993</v>
      </c>
      <c r="AM266" s="385">
        <v>102959416.36</v>
      </c>
      <c r="AN266" s="394">
        <v>0</v>
      </c>
      <c r="AO266" s="394">
        <v>0</v>
      </c>
      <c r="AP266" s="394">
        <v>0</v>
      </c>
      <c r="AQ266" s="394">
        <v>0</v>
      </c>
      <c r="AR266" s="394">
        <v>0</v>
      </c>
      <c r="AS266" s="394">
        <v>0</v>
      </c>
      <c r="AT266" s="394">
        <v>0</v>
      </c>
      <c r="AU266" s="394">
        <v>0</v>
      </c>
      <c r="AV266" s="395"/>
      <c r="AW266" s="396">
        <f>AD266+AH266+AL266+AP266+AT266</f>
        <v>249059334.95999998</v>
      </c>
      <c r="AX266" s="396">
        <f t="shared" si="152"/>
        <v>278946455.1552</v>
      </c>
      <c r="AY266" s="406" t="s">
        <v>129</v>
      </c>
      <c r="AZ266" s="406" t="s">
        <v>353</v>
      </c>
      <c r="BA266" s="406" t="s">
        <v>354</v>
      </c>
      <c r="BB266" s="389"/>
      <c r="BC266" s="389"/>
      <c r="BD266" s="389"/>
      <c r="BE266" s="389"/>
      <c r="BF266" s="389"/>
      <c r="BG266" s="389"/>
      <c r="BH266" s="389"/>
      <c r="BI266" s="389"/>
      <c r="BJ266" s="407"/>
      <c r="BK266" s="404"/>
    </row>
    <row r="267" spans="1:66" s="165" customFormat="1" ht="12.95" customHeight="1" x14ac:dyDescent="0.25">
      <c r="A267" s="15" t="s">
        <v>116</v>
      </c>
      <c r="B267" s="15" t="s">
        <v>218</v>
      </c>
      <c r="C267" s="174" t="s">
        <v>324</v>
      </c>
      <c r="D267" s="174"/>
      <c r="E267" s="174" t="s">
        <v>355</v>
      </c>
      <c r="F267" s="22" t="s">
        <v>356</v>
      </c>
      <c r="G267" s="22" t="s">
        <v>357</v>
      </c>
      <c r="H267" s="22" t="s">
        <v>357</v>
      </c>
      <c r="I267" s="23" t="s">
        <v>172</v>
      </c>
      <c r="J267" s="23" t="s">
        <v>358</v>
      </c>
      <c r="K267" s="23"/>
      <c r="L267" s="22">
        <v>100</v>
      </c>
      <c r="M267" s="5" t="s">
        <v>122</v>
      </c>
      <c r="N267" s="5" t="s">
        <v>123</v>
      </c>
      <c r="O267" s="5" t="s">
        <v>124</v>
      </c>
      <c r="P267" s="23" t="s">
        <v>125</v>
      </c>
      <c r="Q267" s="24" t="s">
        <v>122</v>
      </c>
      <c r="R267" s="25" t="s">
        <v>338</v>
      </c>
      <c r="S267" s="25"/>
      <c r="T267" s="23"/>
      <c r="U267" s="5" t="s">
        <v>126</v>
      </c>
      <c r="V267" s="23" t="s">
        <v>146</v>
      </c>
      <c r="W267" s="23" t="s">
        <v>128</v>
      </c>
      <c r="X267" s="23" t="s">
        <v>121</v>
      </c>
      <c r="Y267" s="23" t="s">
        <v>128</v>
      </c>
      <c r="Z267" s="39"/>
      <c r="AA267" s="5" t="s">
        <v>138</v>
      </c>
      <c r="AB267" s="26">
        <v>1</v>
      </c>
      <c r="AC267" s="26">
        <v>33933286</v>
      </c>
      <c r="AD267" s="26">
        <v>33933286</v>
      </c>
      <c r="AE267" s="26">
        <v>38005280.32</v>
      </c>
      <c r="AF267" s="26">
        <v>1</v>
      </c>
      <c r="AG267" s="26">
        <v>33933286</v>
      </c>
      <c r="AH267" s="26">
        <v>33933286</v>
      </c>
      <c r="AI267" s="26">
        <v>38005280.32</v>
      </c>
      <c r="AJ267" s="19">
        <v>1</v>
      </c>
      <c r="AK267" s="19"/>
      <c r="AL267" s="19"/>
      <c r="AM267" s="19"/>
      <c r="AN267" s="19">
        <v>0</v>
      </c>
      <c r="AO267" s="19">
        <v>0</v>
      </c>
      <c r="AP267" s="19">
        <v>0</v>
      </c>
      <c r="AQ267" s="19">
        <v>0</v>
      </c>
      <c r="AR267" s="19">
        <v>0</v>
      </c>
      <c r="AS267" s="19">
        <v>0</v>
      </c>
      <c r="AT267" s="19">
        <v>0</v>
      </c>
      <c r="AU267" s="19">
        <v>0</v>
      </c>
      <c r="AV267" s="41"/>
      <c r="AW267" s="41">
        <f>AD267+AH267+AL267+AP267+AT267</f>
        <v>67866572</v>
      </c>
      <c r="AX267" s="41">
        <f t="shared" si="152"/>
        <v>76010560.640000001</v>
      </c>
      <c r="AY267" s="6" t="s">
        <v>129</v>
      </c>
      <c r="AZ267" s="6" t="s">
        <v>359</v>
      </c>
      <c r="BA267" s="6" t="s">
        <v>360</v>
      </c>
      <c r="BB267" s="5"/>
      <c r="BC267" s="5"/>
      <c r="BD267" s="5"/>
      <c r="BE267" s="5"/>
      <c r="BF267" s="5"/>
      <c r="BG267" s="5"/>
      <c r="BH267" s="5"/>
      <c r="BI267" s="5"/>
      <c r="BJ267" s="167"/>
      <c r="BK267" s="27"/>
    </row>
    <row r="268" spans="1:66" s="165" customFormat="1" ht="12.95" customHeight="1" x14ac:dyDescent="0.25">
      <c r="A268" s="15" t="s">
        <v>361</v>
      </c>
      <c r="B268" s="15" t="s">
        <v>218</v>
      </c>
      <c r="C268" s="174" t="s">
        <v>332</v>
      </c>
      <c r="D268" s="174"/>
      <c r="E268" s="174" t="s">
        <v>362</v>
      </c>
      <c r="F268" s="22" t="s">
        <v>363</v>
      </c>
      <c r="G268" s="22" t="s">
        <v>364</v>
      </c>
      <c r="H268" s="22" t="s">
        <v>364</v>
      </c>
      <c r="I268" s="23" t="s">
        <v>120</v>
      </c>
      <c r="J268" s="23"/>
      <c r="K268" s="23"/>
      <c r="L268" s="22">
        <v>100</v>
      </c>
      <c r="M268" s="5" t="s">
        <v>197</v>
      </c>
      <c r="N268" s="5" t="s">
        <v>365</v>
      </c>
      <c r="O268" s="5" t="s">
        <v>239</v>
      </c>
      <c r="P268" s="23" t="s">
        <v>125</v>
      </c>
      <c r="Q268" s="24" t="s">
        <v>122</v>
      </c>
      <c r="R268" s="25" t="s">
        <v>338</v>
      </c>
      <c r="S268" s="25"/>
      <c r="T268" s="23" t="s">
        <v>127</v>
      </c>
      <c r="U268" s="5"/>
      <c r="V268" s="23"/>
      <c r="W268" s="23">
        <v>0</v>
      </c>
      <c r="X268" s="23">
        <v>90</v>
      </c>
      <c r="Y268" s="23">
        <v>10</v>
      </c>
      <c r="Z268" s="39"/>
      <c r="AA268" s="5" t="s">
        <v>138</v>
      </c>
      <c r="AB268" s="26"/>
      <c r="AC268" s="26"/>
      <c r="AD268" s="26">
        <v>708580278</v>
      </c>
      <c r="AE268" s="26">
        <v>793609911.36000013</v>
      </c>
      <c r="AF268" s="26"/>
      <c r="AG268" s="26"/>
      <c r="AH268" s="26">
        <v>736923502.22000003</v>
      </c>
      <c r="AI268" s="26">
        <v>825354322.48640013</v>
      </c>
      <c r="AJ268" s="19"/>
      <c r="AK268" s="19"/>
      <c r="AL268" s="19">
        <v>758066298.31295991</v>
      </c>
      <c r="AM268" s="19">
        <v>849034254.11051524</v>
      </c>
      <c r="AN268" s="19">
        <v>0</v>
      </c>
      <c r="AO268" s="19">
        <v>0</v>
      </c>
      <c r="AP268" s="19">
        <v>0</v>
      </c>
      <c r="AQ268" s="19">
        <v>0</v>
      </c>
      <c r="AR268" s="19">
        <v>0</v>
      </c>
      <c r="AS268" s="19">
        <v>0</v>
      </c>
      <c r="AT268" s="19">
        <v>0</v>
      </c>
      <c r="AU268" s="19">
        <v>0</v>
      </c>
      <c r="AV268" s="41"/>
      <c r="AW268" s="41">
        <f>AD268+AH268+AL268+AP268+AT268</f>
        <v>2203570078.5329599</v>
      </c>
      <c r="AX268" s="41">
        <f t="shared" si="152"/>
        <v>2467998487.9569154</v>
      </c>
      <c r="AY268" s="6" t="s">
        <v>203</v>
      </c>
      <c r="AZ268" s="1" t="s">
        <v>366</v>
      </c>
      <c r="BA268" s="1" t="s">
        <v>367</v>
      </c>
      <c r="BB268" s="5"/>
      <c r="BC268" s="5"/>
      <c r="BD268" s="5"/>
      <c r="BE268" s="5"/>
      <c r="BF268" s="5"/>
      <c r="BG268" s="5"/>
      <c r="BH268" s="5"/>
      <c r="BI268" s="5"/>
      <c r="BJ268" s="167"/>
      <c r="BK268" s="27"/>
    </row>
    <row r="269" spans="1:66" s="165" customFormat="1" ht="12.95" customHeight="1" x14ac:dyDescent="0.25">
      <c r="A269" s="1" t="s">
        <v>116</v>
      </c>
      <c r="B269" s="6" t="s">
        <v>152</v>
      </c>
      <c r="C269" s="174" t="s">
        <v>314</v>
      </c>
      <c r="D269" s="1"/>
      <c r="E269" s="1"/>
      <c r="F269" s="2" t="s">
        <v>117</v>
      </c>
      <c r="G269" s="3" t="s">
        <v>118</v>
      </c>
      <c r="H269" s="3" t="s">
        <v>119</v>
      </c>
      <c r="I269" s="4" t="s">
        <v>120</v>
      </c>
      <c r="J269" s="1"/>
      <c r="K269" s="1"/>
      <c r="L269" s="1" t="s">
        <v>121</v>
      </c>
      <c r="M269" s="6" t="s">
        <v>122</v>
      </c>
      <c r="N269" s="6" t="s">
        <v>123</v>
      </c>
      <c r="O269" s="1" t="s">
        <v>124</v>
      </c>
      <c r="P269" s="6" t="s">
        <v>125</v>
      </c>
      <c r="Q269" s="6" t="s">
        <v>122</v>
      </c>
      <c r="R269" s="6" t="s">
        <v>188</v>
      </c>
      <c r="S269" s="6"/>
      <c r="T269" s="1" t="s">
        <v>127</v>
      </c>
      <c r="U269" s="1"/>
      <c r="V269" s="1"/>
      <c r="W269" s="6" t="s">
        <v>128</v>
      </c>
      <c r="X269" s="6" t="s">
        <v>121</v>
      </c>
      <c r="Y269" s="6" t="s">
        <v>128</v>
      </c>
      <c r="Z269" s="7"/>
      <c r="AA269" s="4" t="s">
        <v>138</v>
      </c>
      <c r="AB269" s="8" t="s">
        <v>47</v>
      </c>
      <c r="AC269" s="14">
        <v>1222615032.8</v>
      </c>
      <c r="AD269" s="14">
        <v>1222615032.8</v>
      </c>
      <c r="AE269" s="21">
        <v>1369328836.7360001</v>
      </c>
      <c r="AF269" s="8" t="s">
        <v>47</v>
      </c>
      <c r="AG269" s="14">
        <v>1316697870.8</v>
      </c>
      <c r="AH269" s="14">
        <v>1316697870.8</v>
      </c>
      <c r="AI269" s="21">
        <v>1474701615.296</v>
      </c>
      <c r="AJ269" s="8" t="s">
        <v>47</v>
      </c>
      <c r="AK269" s="14">
        <v>1411091688.8</v>
      </c>
      <c r="AL269" s="14">
        <v>1411091688.8</v>
      </c>
      <c r="AM269" s="21">
        <v>1580422691.4560001</v>
      </c>
      <c r="AN269" s="6"/>
      <c r="AO269" s="6"/>
      <c r="AP269" s="6"/>
      <c r="AQ269" s="6"/>
      <c r="AR269" s="6"/>
      <c r="AS269" s="9"/>
      <c r="AT269" s="8"/>
      <c r="AU269" s="10"/>
      <c r="AV269" s="51"/>
      <c r="AW269" s="41">
        <v>0</v>
      </c>
      <c r="AX269" s="41">
        <f t="shared" si="152"/>
        <v>0</v>
      </c>
      <c r="AY269" s="6" t="s">
        <v>129</v>
      </c>
      <c r="AZ269" s="6" t="s">
        <v>130</v>
      </c>
      <c r="BA269" s="6" t="s">
        <v>130</v>
      </c>
      <c r="BB269" s="6"/>
      <c r="BC269" s="6"/>
      <c r="BD269" s="6"/>
      <c r="BE269" s="6"/>
      <c r="BF269" s="6"/>
      <c r="BG269" s="6"/>
      <c r="BH269" s="6"/>
      <c r="BI269" s="6"/>
      <c r="BJ269" s="13"/>
      <c r="BK269" s="27"/>
    </row>
    <row r="270" spans="1:66" s="165" customFormat="1" ht="12.95" customHeight="1" x14ac:dyDescent="0.25">
      <c r="A270" s="1" t="s">
        <v>116</v>
      </c>
      <c r="B270" s="6" t="s">
        <v>152</v>
      </c>
      <c r="C270" s="4" t="s">
        <v>802</v>
      </c>
      <c r="D270" s="1"/>
      <c r="E270" s="1"/>
      <c r="F270" s="2" t="s">
        <v>117</v>
      </c>
      <c r="G270" s="3" t="s">
        <v>118</v>
      </c>
      <c r="H270" s="3" t="s">
        <v>119</v>
      </c>
      <c r="I270" s="4" t="s">
        <v>120</v>
      </c>
      <c r="J270" s="1"/>
      <c r="K270" s="1"/>
      <c r="L270" s="1" t="s">
        <v>121</v>
      </c>
      <c r="M270" s="6" t="s">
        <v>122</v>
      </c>
      <c r="N270" s="6" t="s">
        <v>123</v>
      </c>
      <c r="O270" s="1" t="s">
        <v>124</v>
      </c>
      <c r="P270" s="6" t="s">
        <v>125</v>
      </c>
      <c r="Q270" s="6" t="s">
        <v>122</v>
      </c>
      <c r="R270" s="6" t="s">
        <v>338</v>
      </c>
      <c r="S270" s="6"/>
      <c r="T270" s="1" t="s">
        <v>127</v>
      </c>
      <c r="U270" s="1"/>
      <c r="V270" s="1"/>
      <c r="W270" s="6" t="s">
        <v>128</v>
      </c>
      <c r="X270" s="6" t="s">
        <v>121</v>
      </c>
      <c r="Y270" s="6" t="s">
        <v>128</v>
      </c>
      <c r="Z270" s="6"/>
      <c r="AA270" s="4" t="s">
        <v>138</v>
      </c>
      <c r="AB270" s="8"/>
      <c r="AC270" s="14"/>
      <c r="AD270" s="19">
        <v>1311661752</v>
      </c>
      <c r="AE270" s="71">
        <f>AD270*1.12</f>
        <v>1469061162.2400002</v>
      </c>
      <c r="AF270" s="19"/>
      <c r="AG270" s="19"/>
      <c r="AH270" s="19">
        <v>1455372174.8</v>
      </c>
      <c r="AI270" s="71">
        <f>AH270*1.12</f>
        <v>1630016835.776</v>
      </c>
      <c r="AJ270" s="19"/>
      <c r="AK270" s="19"/>
      <c r="AL270" s="19">
        <v>1555323336.8</v>
      </c>
      <c r="AM270" s="71">
        <f>AL270*1.12</f>
        <v>1741962137.2160001</v>
      </c>
      <c r="AN270" s="19"/>
      <c r="AO270" s="19"/>
      <c r="AP270" s="19"/>
      <c r="AQ270" s="19"/>
      <c r="AR270" s="19"/>
      <c r="AS270" s="71"/>
      <c r="AT270" s="19"/>
      <c r="AU270" s="19"/>
      <c r="AV270" s="19"/>
      <c r="AW270" s="41">
        <f>AD270+AH270+AL270+AP270+AT270</f>
        <v>4322357263.6000004</v>
      </c>
      <c r="AX270" s="41">
        <f t="shared" si="152"/>
        <v>4841040135.2320013</v>
      </c>
      <c r="AY270" s="6" t="s">
        <v>129</v>
      </c>
      <c r="AZ270" s="6" t="s">
        <v>130</v>
      </c>
      <c r="BA270" s="6" t="s">
        <v>130</v>
      </c>
      <c r="BB270" s="6"/>
      <c r="BC270" s="6"/>
      <c r="BD270" s="6"/>
      <c r="BE270" s="6"/>
      <c r="BF270" s="6"/>
      <c r="BG270" s="6"/>
      <c r="BH270" s="6"/>
      <c r="BI270" s="6"/>
      <c r="BJ270" s="6"/>
      <c r="BK270" s="27" t="s">
        <v>803</v>
      </c>
    </row>
    <row r="271" spans="1:66" ht="12.95" customHeight="1" x14ac:dyDescent="0.25">
      <c r="A271" s="1" t="s">
        <v>116</v>
      </c>
      <c r="B271" s="6" t="s">
        <v>157</v>
      </c>
      <c r="C271" s="174" t="s">
        <v>321</v>
      </c>
      <c r="D271" s="1"/>
      <c r="E271" s="1"/>
      <c r="F271" s="2" t="s">
        <v>117</v>
      </c>
      <c r="G271" s="3" t="s">
        <v>118</v>
      </c>
      <c r="H271" s="3" t="s">
        <v>119</v>
      </c>
      <c r="I271" s="4" t="s">
        <v>120</v>
      </c>
      <c r="J271" s="1"/>
      <c r="K271" s="1"/>
      <c r="L271" s="2">
        <v>100</v>
      </c>
      <c r="M271" s="6" t="s">
        <v>122</v>
      </c>
      <c r="N271" s="6" t="s">
        <v>131</v>
      </c>
      <c r="O271" s="1" t="s">
        <v>124</v>
      </c>
      <c r="P271" s="6" t="s">
        <v>125</v>
      </c>
      <c r="Q271" s="6" t="s">
        <v>122</v>
      </c>
      <c r="R271" s="6" t="s">
        <v>190</v>
      </c>
      <c r="S271" s="1"/>
      <c r="T271" s="1" t="s">
        <v>127</v>
      </c>
      <c r="U271" s="1"/>
      <c r="V271" s="1"/>
      <c r="W271" s="6" t="s">
        <v>128</v>
      </c>
      <c r="X271" s="6" t="s">
        <v>121</v>
      </c>
      <c r="Y271" s="6" t="s">
        <v>128</v>
      </c>
      <c r="Z271" s="7"/>
      <c r="AA271" s="4" t="s">
        <v>138</v>
      </c>
      <c r="AB271" s="8">
        <v>1</v>
      </c>
      <c r="AC271" s="18">
        <v>132661440</v>
      </c>
      <c r="AD271" s="8">
        <v>132661440</v>
      </c>
      <c r="AE271" s="21">
        <v>148580812.80000001</v>
      </c>
      <c r="AF271" s="18">
        <v>1</v>
      </c>
      <c r="AG271" s="18">
        <v>158787264</v>
      </c>
      <c r="AH271" s="18">
        <v>158787264</v>
      </c>
      <c r="AI271" s="21">
        <v>177841735.68000001</v>
      </c>
      <c r="AJ271" s="18">
        <v>1</v>
      </c>
      <c r="AK271" s="18">
        <v>164344608</v>
      </c>
      <c r="AL271" s="18">
        <v>164344608</v>
      </c>
      <c r="AM271" s="21">
        <v>184065960.96000001</v>
      </c>
      <c r="AN271" s="18"/>
      <c r="AO271" s="18"/>
      <c r="AP271" s="18"/>
      <c r="AQ271" s="18"/>
      <c r="AR271" s="18"/>
      <c r="AS271" s="18"/>
      <c r="AT271" s="18"/>
      <c r="AU271" s="18"/>
      <c r="AV271" s="51"/>
      <c r="AW271" s="41">
        <v>0</v>
      </c>
      <c r="AX271" s="41">
        <f t="shared" si="152"/>
        <v>0</v>
      </c>
      <c r="AY271" s="6" t="s">
        <v>129</v>
      </c>
      <c r="AZ271" s="6" t="s">
        <v>132</v>
      </c>
      <c r="BA271" s="6" t="s">
        <v>132</v>
      </c>
      <c r="BB271" s="1"/>
      <c r="BC271" s="1"/>
      <c r="BD271" s="1"/>
      <c r="BE271" s="1"/>
      <c r="BF271" s="1"/>
      <c r="BG271" s="1"/>
      <c r="BH271" s="1"/>
      <c r="BI271" s="1"/>
      <c r="BJ271" s="28"/>
      <c r="BK271" s="28"/>
    </row>
    <row r="272" spans="1:66" ht="12.95" customHeight="1" x14ac:dyDescent="0.25">
      <c r="A272" s="73" t="s">
        <v>116</v>
      </c>
      <c r="B272" s="6" t="s">
        <v>157</v>
      </c>
      <c r="C272" s="174" t="s">
        <v>376</v>
      </c>
      <c r="D272" s="1"/>
      <c r="E272" s="1"/>
      <c r="F272" s="74" t="s">
        <v>117</v>
      </c>
      <c r="G272" s="75" t="s">
        <v>118</v>
      </c>
      <c r="H272" s="75" t="s">
        <v>119</v>
      </c>
      <c r="I272" s="75" t="s">
        <v>120</v>
      </c>
      <c r="J272" s="76"/>
      <c r="K272" s="76"/>
      <c r="L272" s="74">
        <v>100</v>
      </c>
      <c r="M272" s="73" t="s">
        <v>122</v>
      </c>
      <c r="N272" s="77" t="s">
        <v>131</v>
      </c>
      <c r="O272" s="76" t="s">
        <v>124</v>
      </c>
      <c r="P272" s="73" t="s">
        <v>125</v>
      </c>
      <c r="Q272" s="73" t="s">
        <v>122</v>
      </c>
      <c r="R272" s="73" t="s">
        <v>190</v>
      </c>
      <c r="S272" s="1"/>
      <c r="T272" s="1" t="s">
        <v>127</v>
      </c>
      <c r="U272" s="76"/>
      <c r="V272" s="76"/>
      <c r="W272" s="78" t="s">
        <v>128</v>
      </c>
      <c r="X272" s="78" t="s">
        <v>121</v>
      </c>
      <c r="Y272" s="78" t="s">
        <v>128</v>
      </c>
      <c r="Z272" s="1"/>
      <c r="AA272" s="79" t="s">
        <v>138</v>
      </c>
      <c r="AB272" s="1">
        <v>1</v>
      </c>
      <c r="AC272" s="1">
        <v>132661440</v>
      </c>
      <c r="AD272" s="21">
        <v>132661440</v>
      </c>
      <c r="AE272" s="21">
        <f>AD272*1.12</f>
        <v>148580812.80000001</v>
      </c>
      <c r="AF272" s="1">
        <v>1</v>
      </c>
      <c r="AG272" s="1">
        <v>138674304</v>
      </c>
      <c r="AH272" s="80">
        <v>138674304</v>
      </c>
      <c r="AI272" s="80">
        <f>AH272*1.12</f>
        <v>155315220.48000002</v>
      </c>
      <c r="AJ272" s="1">
        <v>1</v>
      </c>
      <c r="AK272" s="1">
        <v>144231648</v>
      </c>
      <c r="AL272" s="80">
        <v>144231648</v>
      </c>
      <c r="AM272" s="80">
        <f>AL272*1.12</f>
        <v>161539445.76000002</v>
      </c>
      <c r="AN272" s="1"/>
      <c r="AO272" s="1"/>
      <c r="AP272" s="80"/>
      <c r="AQ272" s="80"/>
      <c r="AR272" s="1"/>
      <c r="AS272" s="80"/>
      <c r="AT272" s="80"/>
      <c r="AU272" s="81"/>
      <c r="AV272" s="82"/>
      <c r="AW272" s="41">
        <v>0</v>
      </c>
      <c r="AX272" s="41">
        <f t="shared" ref="AX272:AX273" si="199">AW272*1.12</f>
        <v>0</v>
      </c>
      <c r="AY272" s="6" t="s">
        <v>129</v>
      </c>
      <c r="AZ272" s="1" t="s">
        <v>132</v>
      </c>
      <c r="BA272" s="1" t="s">
        <v>132</v>
      </c>
      <c r="BB272" s="1"/>
      <c r="BC272" s="1"/>
      <c r="BD272" s="1"/>
      <c r="BE272" s="1"/>
      <c r="BF272" s="1"/>
      <c r="BG272" s="83"/>
      <c r="BH272" s="1"/>
      <c r="BI272" s="1"/>
      <c r="BJ272" s="28"/>
      <c r="BK272" s="28" t="s">
        <v>375</v>
      </c>
    </row>
    <row r="273" spans="1:64" s="165" customFormat="1" ht="12.95" customHeight="1" x14ac:dyDescent="0.25">
      <c r="A273" s="6" t="s">
        <v>133</v>
      </c>
      <c r="B273" s="6" t="s">
        <v>152</v>
      </c>
      <c r="C273" s="174" t="s">
        <v>236</v>
      </c>
      <c r="D273" s="1"/>
      <c r="E273" s="1"/>
      <c r="F273" s="12" t="s">
        <v>134</v>
      </c>
      <c r="G273" s="12" t="s">
        <v>135</v>
      </c>
      <c r="H273" s="12" t="s">
        <v>136</v>
      </c>
      <c r="I273" s="6" t="s">
        <v>120</v>
      </c>
      <c r="J273" s="1"/>
      <c r="K273" s="1"/>
      <c r="L273" s="6">
        <v>100</v>
      </c>
      <c r="M273" s="6">
        <v>230000000</v>
      </c>
      <c r="N273" s="6" t="s">
        <v>137</v>
      </c>
      <c r="O273" s="6" t="s">
        <v>126</v>
      </c>
      <c r="P273" s="12" t="s">
        <v>125</v>
      </c>
      <c r="Q273" s="12">
        <v>230000000</v>
      </c>
      <c r="R273" s="2" t="s">
        <v>189</v>
      </c>
      <c r="S273" s="1"/>
      <c r="T273" s="1" t="s">
        <v>127</v>
      </c>
      <c r="U273" s="1"/>
      <c r="V273" s="1"/>
      <c r="W273" s="16"/>
      <c r="X273" s="17">
        <v>100</v>
      </c>
      <c r="Y273" s="16"/>
      <c r="Z273" s="1"/>
      <c r="AA273" s="4" t="s">
        <v>138</v>
      </c>
      <c r="AB273" s="18"/>
      <c r="AC273" s="18"/>
      <c r="AD273" s="8">
        <v>51768204</v>
      </c>
      <c r="AE273" s="18">
        <f>AD273*1.12</f>
        <v>57980388.480000004</v>
      </c>
      <c r="AF273" s="18"/>
      <c r="AG273" s="18"/>
      <c r="AH273" s="8">
        <v>51768204</v>
      </c>
      <c r="AI273" s="18">
        <f>AH273*1.12</f>
        <v>57980388.480000004</v>
      </c>
      <c r="AJ273" s="18"/>
      <c r="AK273" s="18"/>
      <c r="AL273" s="8">
        <v>51768204</v>
      </c>
      <c r="AM273" s="18">
        <f>AL273*1.12</f>
        <v>57980388.480000004</v>
      </c>
      <c r="AN273" s="18"/>
      <c r="AO273" s="18"/>
      <c r="AP273" s="18"/>
      <c r="AQ273" s="18"/>
      <c r="AR273" s="18"/>
      <c r="AS273" s="18"/>
      <c r="AT273" s="18"/>
      <c r="AU273" s="18"/>
      <c r="AV273" s="18"/>
      <c r="AW273" s="41">
        <v>0</v>
      </c>
      <c r="AX273" s="41">
        <f t="shared" si="199"/>
        <v>0</v>
      </c>
      <c r="AY273" s="12" t="s">
        <v>129</v>
      </c>
      <c r="AZ273" s="12" t="s">
        <v>139</v>
      </c>
      <c r="BA273" s="6" t="s">
        <v>136</v>
      </c>
      <c r="BB273" s="1"/>
      <c r="BC273" s="1"/>
      <c r="BD273" s="1"/>
      <c r="BE273" s="1"/>
      <c r="BF273" s="1"/>
      <c r="BG273" s="4"/>
      <c r="BH273" s="4"/>
      <c r="BI273" s="4"/>
      <c r="BJ273" s="32"/>
      <c r="BK273" s="27"/>
    </row>
    <row r="274" spans="1:64" s="165" customFormat="1" ht="12.95" customHeight="1" x14ac:dyDescent="0.25">
      <c r="A274" s="6" t="s">
        <v>133</v>
      </c>
      <c r="B274" s="6" t="s">
        <v>152</v>
      </c>
      <c r="C274" s="175" t="s">
        <v>544</v>
      </c>
      <c r="D274" s="1"/>
      <c r="E274" s="1"/>
      <c r="F274" s="12" t="s">
        <v>134</v>
      </c>
      <c r="G274" s="12" t="s">
        <v>135</v>
      </c>
      <c r="H274" s="12" t="s">
        <v>136</v>
      </c>
      <c r="I274" s="6" t="s">
        <v>120</v>
      </c>
      <c r="J274" s="1"/>
      <c r="K274" s="1"/>
      <c r="L274" s="6">
        <v>100</v>
      </c>
      <c r="M274" s="6">
        <v>230000000</v>
      </c>
      <c r="N274" s="6" t="s">
        <v>137</v>
      </c>
      <c r="O274" s="1" t="s">
        <v>166</v>
      </c>
      <c r="P274" s="12" t="s">
        <v>125</v>
      </c>
      <c r="Q274" s="12">
        <v>230000000</v>
      </c>
      <c r="R274" s="2" t="s">
        <v>382</v>
      </c>
      <c r="S274" s="1"/>
      <c r="T274" s="1" t="s">
        <v>127</v>
      </c>
      <c r="U274" s="1"/>
      <c r="V274" s="1"/>
      <c r="W274" s="16"/>
      <c r="X274" s="17">
        <v>100</v>
      </c>
      <c r="Y274" s="16"/>
      <c r="Z274" s="1"/>
      <c r="AA274" s="4" t="s">
        <v>138</v>
      </c>
      <c r="AB274" s="18"/>
      <c r="AC274" s="18"/>
      <c r="AD274" s="8">
        <v>51768204</v>
      </c>
      <c r="AE274" s="18">
        <f t="shared" ref="AE274:AE275" si="200">AD274*1.12</f>
        <v>57980388.480000004</v>
      </c>
      <c r="AF274" s="18"/>
      <c r="AG274" s="18"/>
      <c r="AH274" s="8">
        <v>51768204</v>
      </c>
      <c r="AI274" s="18">
        <f t="shared" ref="AI274:AI275" si="201">AH274*1.12</f>
        <v>57980388.480000004</v>
      </c>
      <c r="AJ274" s="18"/>
      <c r="AK274" s="18"/>
      <c r="AL274" s="8">
        <v>51768204</v>
      </c>
      <c r="AM274" s="18">
        <f t="shared" ref="AM274:AM275" si="202">AL274*1.12</f>
        <v>57980388.480000004</v>
      </c>
      <c r="AN274" s="18"/>
      <c r="AO274" s="18"/>
      <c r="AP274" s="18"/>
      <c r="AQ274" s="18"/>
      <c r="AR274" s="18"/>
      <c r="AS274" s="18"/>
      <c r="AT274" s="18"/>
      <c r="AU274" s="18"/>
      <c r="AV274" s="18"/>
      <c r="AW274" s="41">
        <v>0</v>
      </c>
      <c r="AX274" s="41">
        <f t="shared" si="152"/>
        <v>0</v>
      </c>
      <c r="AY274" s="12" t="s">
        <v>129</v>
      </c>
      <c r="AZ274" s="12" t="s">
        <v>139</v>
      </c>
      <c r="BA274" s="6" t="s">
        <v>136</v>
      </c>
      <c r="BB274" s="1"/>
      <c r="BC274" s="1"/>
      <c r="BD274" s="1"/>
      <c r="BE274" s="1"/>
      <c r="BF274" s="1"/>
      <c r="BG274" s="4"/>
      <c r="BH274" s="4"/>
      <c r="BI274" s="4"/>
      <c r="BJ274" s="32"/>
      <c r="BK274" s="27">
        <v>14</v>
      </c>
    </row>
    <row r="275" spans="1:64" s="165" customFormat="1" ht="12.95" customHeight="1" x14ac:dyDescent="0.25">
      <c r="A275" s="6" t="s">
        <v>133</v>
      </c>
      <c r="B275" s="6" t="s">
        <v>152</v>
      </c>
      <c r="C275" s="178" t="s">
        <v>642</v>
      </c>
      <c r="D275" s="1"/>
      <c r="E275" s="1"/>
      <c r="F275" s="12" t="s">
        <v>134</v>
      </c>
      <c r="G275" s="12" t="s">
        <v>135</v>
      </c>
      <c r="H275" s="12" t="s">
        <v>136</v>
      </c>
      <c r="I275" s="151" t="s">
        <v>143</v>
      </c>
      <c r="J275" s="152" t="s">
        <v>149</v>
      </c>
      <c r="K275" s="1"/>
      <c r="L275" s="6">
        <v>100</v>
      </c>
      <c r="M275" s="6">
        <v>230000000</v>
      </c>
      <c r="N275" s="6" t="s">
        <v>137</v>
      </c>
      <c r="O275" s="153" t="s">
        <v>144</v>
      </c>
      <c r="P275" s="154" t="s">
        <v>125</v>
      </c>
      <c r="Q275" s="154">
        <v>230000000</v>
      </c>
      <c r="R275" s="155" t="s">
        <v>382</v>
      </c>
      <c r="S275" s="152"/>
      <c r="T275" s="152" t="s">
        <v>127</v>
      </c>
      <c r="U275" s="152"/>
      <c r="V275" s="152"/>
      <c r="W275" s="156"/>
      <c r="X275" s="157">
        <v>100</v>
      </c>
      <c r="Y275" s="156"/>
      <c r="Z275" s="152"/>
      <c r="AA275" s="158" t="s">
        <v>138</v>
      </c>
      <c r="AB275" s="159"/>
      <c r="AC275" s="159"/>
      <c r="AD275" s="160">
        <v>51768204</v>
      </c>
      <c r="AE275" s="159">
        <f t="shared" si="200"/>
        <v>57980388.480000004</v>
      </c>
      <c r="AF275" s="159"/>
      <c r="AG275" s="159"/>
      <c r="AH275" s="160">
        <v>51768204</v>
      </c>
      <c r="AI275" s="159">
        <f t="shared" si="201"/>
        <v>57980388.480000004</v>
      </c>
      <c r="AJ275" s="159"/>
      <c r="AK275" s="159"/>
      <c r="AL275" s="160">
        <v>51768204</v>
      </c>
      <c r="AM275" s="159">
        <f t="shared" si="202"/>
        <v>57980388.480000004</v>
      </c>
      <c r="AN275" s="159"/>
      <c r="AO275" s="159"/>
      <c r="AP275" s="159"/>
      <c r="AQ275" s="159"/>
      <c r="AR275" s="159"/>
      <c r="AS275" s="159"/>
      <c r="AT275" s="159"/>
      <c r="AU275" s="159"/>
      <c r="AV275" s="159"/>
      <c r="AW275" s="161">
        <f t="shared" ref="AW275:AW285" si="203">AD275+AH275+AL275+AP275+AT275</f>
        <v>155304612</v>
      </c>
      <c r="AX275" s="161">
        <f t="shared" si="152"/>
        <v>173941165.44000003</v>
      </c>
      <c r="AY275" s="154" t="s">
        <v>129</v>
      </c>
      <c r="AZ275" s="154" t="s">
        <v>139</v>
      </c>
      <c r="BA275" s="151" t="s">
        <v>136</v>
      </c>
      <c r="BB275" s="152"/>
      <c r="BC275" s="152"/>
      <c r="BD275" s="152"/>
      <c r="BE275" s="152"/>
      <c r="BF275" s="152"/>
      <c r="BG275" s="158"/>
      <c r="BH275" s="158"/>
      <c r="BI275" s="158"/>
      <c r="BJ275" s="32"/>
      <c r="BK275" s="27" t="s">
        <v>644</v>
      </c>
    </row>
    <row r="276" spans="1:64" s="165" customFormat="1" ht="12.95" customHeight="1" x14ac:dyDescent="0.25">
      <c r="A276" s="6" t="s">
        <v>151</v>
      </c>
      <c r="B276" s="6" t="s">
        <v>152</v>
      </c>
      <c r="C276" s="174" t="s">
        <v>243</v>
      </c>
      <c r="D276" s="1"/>
      <c r="E276" s="1"/>
      <c r="F276" s="4" t="s">
        <v>158</v>
      </c>
      <c r="G276" s="4" t="s">
        <v>159</v>
      </c>
      <c r="H276" s="32" t="s">
        <v>159</v>
      </c>
      <c r="I276" s="4" t="s">
        <v>120</v>
      </c>
      <c r="J276" s="15"/>
      <c r="K276" s="15"/>
      <c r="L276" s="4">
        <v>45</v>
      </c>
      <c r="M276" s="4">
        <v>230000000</v>
      </c>
      <c r="N276" s="2" t="s">
        <v>123</v>
      </c>
      <c r="O276" s="6" t="s">
        <v>126</v>
      </c>
      <c r="P276" s="1" t="s">
        <v>125</v>
      </c>
      <c r="Q276" s="4">
        <v>230000000</v>
      </c>
      <c r="R276" s="2" t="s">
        <v>187</v>
      </c>
      <c r="S276" s="15"/>
      <c r="T276" s="6" t="s">
        <v>127</v>
      </c>
      <c r="U276" s="28"/>
      <c r="V276" s="15"/>
      <c r="W276" s="16">
        <v>0</v>
      </c>
      <c r="X276" s="16">
        <v>90</v>
      </c>
      <c r="Y276" s="16">
        <v>10</v>
      </c>
      <c r="Z276" s="15"/>
      <c r="AA276" s="4" t="s">
        <v>138</v>
      </c>
      <c r="AB276" s="15"/>
      <c r="AC276" s="15"/>
      <c r="AD276" s="8">
        <v>10831695</v>
      </c>
      <c r="AE276" s="8">
        <v>12131498.4</v>
      </c>
      <c r="AF276" s="8">
        <v>0</v>
      </c>
      <c r="AG276" s="8">
        <v>0</v>
      </c>
      <c r="AH276" s="8">
        <v>11264962.800000001</v>
      </c>
      <c r="AI276" s="8">
        <v>12616758.335999999</v>
      </c>
      <c r="AJ276" s="8">
        <v>0</v>
      </c>
      <c r="AK276" s="8">
        <v>0</v>
      </c>
      <c r="AL276" s="8">
        <v>11715561.312000001</v>
      </c>
      <c r="AM276" s="8">
        <v>13121428.669439999</v>
      </c>
      <c r="AN276" s="15"/>
      <c r="AO276" s="15"/>
      <c r="AP276" s="8"/>
      <c r="AQ276" s="33"/>
      <c r="AR276" s="8"/>
      <c r="AS276" s="8"/>
      <c r="AT276" s="8"/>
      <c r="AU276" s="8"/>
      <c r="AV276" s="51"/>
      <c r="AW276" s="41">
        <f t="shared" si="203"/>
        <v>33812219.112000003</v>
      </c>
      <c r="AX276" s="41">
        <f t="shared" si="152"/>
        <v>37869685.40544001</v>
      </c>
      <c r="AY276" s="12" t="s">
        <v>129</v>
      </c>
      <c r="AZ276" s="34" t="s">
        <v>160</v>
      </c>
      <c r="BA276" s="34" t="s">
        <v>161</v>
      </c>
      <c r="BB276" s="15"/>
      <c r="BC276" s="15"/>
      <c r="BD276" s="15"/>
      <c r="BE276" s="15"/>
      <c r="BF276" s="15"/>
      <c r="BG276" s="15"/>
      <c r="BH276" s="15"/>
      <c r="BI276" s="15"/>
      <c r="BJ276" s="27"/>
      <c r="BK276" s="27"/>
    </row>
    <row r="277" spans="1:64" s="165" customFormat="1" ht="12.95" customHeight="1" x14ac:dyDescent="0.25">
      <c r="A277" s="1" t="s">
        <v>162</v>
      </c>
      <c r="B277" s="6" t="s">
        <v>152</v>
      </c>
      <c r="C277" s="174" t="s">
        <v>368</v>
      </c>
      <c r="D277" s="1"/>
      <c r="E277" s="1"/>
      <c r="F277" s="2" t="s">
        <v>163</v>
      </c>
      <c r="G277" s="3" t="s">
        <v>164</v>
      </c>
      <c r="H277" s="3" t="s">
        <v>164</v>
      </c>
      <c r="I277" s="4" t="s">
        <v>120</v>
      </c>
      <c r="J277" s="1"/>
      <c r="K277" s="1"/>
      <c r="L277" s="2">
        <v>50</v>
      </c>
      <c r="M277" s="5">
        <v>230000000</v>
      </c>
      <c r="N277" s="2" t="s">
        <v>165</v>
      </c>
      <c r="O277" s="1" t="s">
        <v>166</v>
      </c>
      <c r="P277" s="1" t="s">
        <v>125</v>
      </c>
      <c r="Q277" s="9">
        <v>230000000</v>
      </c>
      <c r="R277" s="2" t="s">
        <v>189</v>
      </c>
      <c r="S277" s="1"/>
      <c r="T277" s="2" t="s">
        <v>167</v>
      </c>
      <c r="U277" s="1"/>
      <c r="V277" s="2"/>
      <c r="W277" s="16">
        <v>0</v>
      </c>
      <c r="X277" s="16">
        <v>90</v>
      </c>
      <c r="Y277" s="16">
        <v>10</v>
      </c>
      <c r="Z277" s="1"/>
      <c r="AA277" s="4" t="s">
        <v>138</v>
      </c>
      <c r="AB277" s="18"/>
      <c r="AC277" s="18"/>
      <c r="AD277" s="8">
        <v>488037500</v>
      </c>
      <c r="AE277" s="18">
        <f>AD277*1.12</f>
        <v>546602000</v>
      </c>
      <c r="AF277" s="18"/>
      <c r="AG277" s="18"/>
      <c r="AH277" s="18">
        <v>1265475000</v>
      </c>
      <c r="AI277" s="18">
        <f>AH277*1.12</f>
        <v>1417332000.0000002</v>
      </c>
      <c r="AJ277" s="18"/>
      <c r="AK277" s="18"/>
      <c r="AL277" s="18">
        <v>1265475000</v>
      </c>
      <c r="AM277" s="18">
        <f>AL277*1.12</f>
        <v>1417332000.0000002</v>
      </c>
      <c r="AN277" s="18"/>
      <c r="AO277" s="18"/>
      <c r="AP277" s="18">
        <v>1265475000</v>
      </c>
      <c r="AQ277" s="18">
        <f>AP277*1.12</f>
        <v>1417332000.0000002</v>
      </c>
      <c r="AR277" s="18"/>
      <c r="AS277" s="18"/>
      <c r="AT277" s="18">
        <v>1265475000</v>
      </c>
      <c r="AU277" s="18">
        <f>AT277*1.12</f>
        <v>1417332000.0000002</v>
      </c>
      <c r="AV277" s="18"/>
      <c r="AW277" s="41">
        <v>0</v>
      </c>
      <c r="AX277" s="41">
        <f t="shared" ref="AX277" si="204">AW277*1.12</f>
        <v>0</v>
      </c>
      <c r="AY277" s="6" t="s">
        <v>129</v>
      </c>
      <c r="AZ277" s="2" t="s">
        <v>168</v>
      </c>
      <c r="BA277" s="2" t="s">
        <v>168</v>
      </c>
      <c r="BB277" s="1"/>
      <c r="BC277" s="1"/>
      <c r="BD277" s="1"/>
      <c r="BE277" s="1"/>
      <c r="BF277" s="1"/>
      <c r="BG277" s="4"/>
      <c r="BH277" s="4"/>
      <c r="BI277" s="4"/>
      <c r="BJ277" s="32"/>
      <c r="BK277" s="27"/>
    </row>
    <row r="278" spans="1:64" s="165" customFormat="1" ht="12.95" customHeight="1" x14ac:dyDescent="0.25">
      <c r="A278" s="1" t="s">
        <v>162</v>
      </c>
      <c r="B278" s="6" t="s">
        <v>152</v>
      </c>
      <c r="C278" s="175" t="s">
        <v>538</v>
      </c>
      <c r="D278" s="1"/>
      <c r="E278" s="1"/>
      <c r="F278" s="2" t="s">
        <v>163</v>
      </c>
      <c r="G278" s="3" t="s">
        <v>164</v>
      </c>
      <c r="H278" s="3" t="s">
        <v>164</v>
      </c>
      <c r="I278" s="4" t="s">
        <v>120</v>
      </c>
      <c r="J278" s="1"/>
      <c r="K278" s="1"/>
      <c r="L278" s="2">
        <v>50</v>
      </c>
      <c r="M278" s="5">
        <v>230000000</v>
      </c>
      <c r="N278" s="2" t="s">
        <v>165</v>
      </c>
      <c r="O278" s="1" t="s">
        <v>144</v>
      </c>
      <c r="P278" s="1" t="s">
        <v>125</v>
      </c>
      <c r="Q278" s="9">
        <v>230000000</v>
      </c>
      <c r="R278" s="2" t="s">
        <v>382</v>
      </c>
      <c r="S278" s="1"/>
      <c r="T278" s="2" t="s">
        <v>167</v>
      </c>
      <c r="U278" s="1"/>
      <c r="V278" s="2"/>
      <c r="W278" s="16">
        <v>0</v>
      </c>
      <c r="X278" s="16">
        <v>90</v>
      </c>
      <c r="Y278" s="16">
        <v>10</v>
      </c>
      <c r="Z278" s="1"/>
      <c r="AA278" s="4" t="s">
        <v>138</v>
      </c>
      <c r="AB278" s="18"/>
      <c r="AC278" s="18"/>
      <c r="AD278" s="8">
        <v>488037500</v>
      </c>
      <c r="AE278" s="18">
        <f>AD278*1.12</f>
        <v>546602000</v>
      </c>
      <c r="AF278" s="18"/>
      <c r="AG278" s="18"/>
      <c r="AH278" s="18">
        <v>1265475000</v>
      </c>
      <c r="AI278" s="18">
        <f>AH278*1.12</f>
        <v>1417332000.0000002</v>
      </c>
      <c r="AJ278" s="18"/>
      <c r="AK278" s="18"/>
      <c r="AL278" s="18">
        <v>1265475000</v>
      </c>
      <c r="AM278" s="18">
        <f>AL278*1.12</f>
        <v>1417332000.0000002</v>
      </c>
      <c r="AN278" s="18"/>
      <c r="AO278" s="18"/>
      <c r="AP278" s="18">
        <v>1265475000</v>
      </c>
      <c r="AQ278" s="18">
        <f>AP278*1.12</f>
        <v>1417332000.0000002</v>
      </c>
      <c r="AR278" s="18"/>
      <c r="AS278" s="18"/>
      <c r="AT278" s="18">
        <v>1265475000</v>
      </c>
      <c r="AU278" s="18">
        <f>AT278*1.12</f>
        <v>1417332000.0000002</v>
      </c>
      <c r="AV278" s="18"/>
      <c r="AW278" s="41">
        <v>0</v>
      </c>
      <c r="AX278" s="41">
        <f t="shared" ref="AX278" si="205">AW278*1.12</f>
        <v>0</v>
      </c>
      <c r="AY278" s="6" t="s">
        <v>129</v>
      </c>
      <c r="AZ278" s="2" t="s">
        <v>168</v>
      </c>
      <c r="BA278" s="2" t="s">
        <v>168</v>
      </c>
      <c r="BB278" s="1"/>
      <c r="BC278" s="1"/>
      <c r="BD278" s="1"/>
      <c r="BE278" s="1"/>
      <c r="BF278" s="1"/>
      <c r="BG278" s="4"/>
      <c r="BH278" s="4"/>
      <c r="BI278" s="4"/>
      <c r="BJ278" s="32"/>
      <c r="BK278" s="27">
        <v>14</v>
      </c>
    </row>
    <row r="279" spans="1:64" s="187" customFormat="1" ht="12.95" customHeight="1" x14ac:dyDescent="0.25">
      <c r="A279" s="1" t="s">
        <v>162</v>
      </c>
      <c r="B279" s="1" t="s">
        <v>152</v>
      </c>
      <c r="C279" s="4" t="s">
        <v>730</v>
      </c>
      <c r="D279" s="1"/>
      <c r="E279" s="1"/>
      <c r="F279" s="2" t="s">
        <v>163</v>
      </c>
      <c r="G279" s="3" t="s">
        <v>164</v>
      </c>
      <c r="H279" s="3" t="s">
        <v>164</v>
      </c>
      <c r="I279" s="4" t="s">
        <v>120</v>
      </c>
      <c r="J279" s="1"/>
      <c r="K279" s="1"/>
      <c r="L279" s="2">
        <v>50</v>
      </c>
      <c r="M279" s="5">
        <v>230000000</v>
      </c>
      <c r="N279" s="5" t="s">
        <v>224</v>
      </c>
      <c r="O279" s="1" t="s">
        <v>398</v>
      </c>
      <c r="P279" s="1" t="s">
        <v>125</v>
      </c>
      <c r="Q279" s="9">
        <v>230000000</v>
      </c>
      <c r="R279" s="2" t="s">
        <v>382</v>
      </c>
      <c r="S279" s="1"/>
      <c r="T279" s="2" t="s">
        <v>167</v>
      </c>
      <c r="U279" s="1"/>
      <c r="V279" s="2"/>
      <c r="W279" s="16">
        <v>0</v>
      </c>
      <c r="X279" s="16">
        <v>90</v>
      </c>
      <c r="Y279" s="16">
        <v>10</v>
      </c>
      <c r="Z279" s="1"/>
      <c r="AA279" s="4" t="s">
        <v>138</v>
      </c>
      <c r="AB279" s="71"/>
      <c r="AC279" s="71"/>
      <c r="AD279" s="71">
        <v>488037500</v>
      </c>
      <c r="AE279" s="71">
        <f>AD279*1.12</f>
        <v>546602000</v>
      </c>
      <c r="AF279" s="71"/>
      <c r="AG279" s="71"/>
      <c r="AH279" s="71">
        <v>1265475000</v>
      </c>
      <c r="AI279" s="71">
        <f>AH279*1.12</f>
        <v>1417332000.0000002</v>
      </c>
      <c r="AJ279" s="71"/>
      <c r="AK279" s="71"/>
      <c r="AL279" s="71">
        <v>1265475000</v>
      </c>
      <c r="AM279" s="71">
        <f>AL279*1.12</f>
        <v>1417332000.0000002</v>
      </c>
      <c r="AN279" s="71"/>
      <c r="AO279" s="71"/>
      <c r="AP279" s="71">
        <v>1265475000</v>
      </c>
      <c r="AQ279" s="71">
        <f>AP279*1.12</f>
        <v>1417332000.0000002</v>
      </c>
      <c r="AR279" s="71"/>
      <c r="AS279" s="71"/>
      <c r="AT279" s="71">
        <v>1265475000</v>
      </c>
      <c r="AU279" s="71">
        <f>AT279*1.12</f>
        <v>1417332000.0000002</v>
      </c>
      <c r="AV279" s="71"/>
      <c r="AW279" s="42">
        <f t="shared" si="203"/>
        <v>5549937500</v>
      </c>
      <c r="AX279" s="42">
        <f t="shared" si="152"/>
        <v>6215930000.000001</v>
      </c>
      <c r="AY279" s="1" t="s">
        <v>129</v>
      </c>
      <c r="AZ279" s="2" t="s">
        <v>168</v>
      </c>
      <c r="BA279" s="2" t="s">
        <v>168</v>
      </c>
      <c r="BB279" s="1"/>
      <c r="BC279" s="1"/>
      <c r="BD279" s="1"/>
      <c r="BE279" s="1"/>
      <c r="BF279" s="1"/>
      <c r="BG279" s="4"/>
      <c r="BH279" s="4"/>
      <c r="BI279" s="4"/>
      <c r="BJ279" s="32"/>
      <c r="BK279" s="32">
        <v>14</v>
      </c>
    </row>
    <row r="280" spans="1:64" ht="12.95" customHeight="1" x14ac:dyDescent="0.25">
      <c r="A280" s="73" t="s">
        <v>169</v>
      </c>
      <c r="B280" s="6" t="s">
        <v>157</v>
      </c>
      <c r="C280" s="174" t="s">
        <v>308</v>
      </c>
      <c r="D280" s="1"/>
      <c r="E280" s="1"/>
      <c r="F280" s="74" t="s">
        <v>170</v>
      </c>
      <c r="G280" s="75" t="s">
        <v>171</v>
      </c>
      <c r="H280" s="75" t="s">
        <v>171</v>
      </c>
      <c r="I280" s="75" t="s">
        <v>172</v>
      </c>
      <c r="J280" s="76" t="s">
        <v>173</v>
      </c>
      <c r="K280" s="76"/>
      <c r="L280" s="74">
        <v>100</v>
      </c>
      <c r="M280" s="73">
        <v>230000000</v>
      </c>
      <c r="N280" s="77" t="s">
        <v>165</v>
      </c>
      <c r="O280" s="76" t="s">
        <v>124</v>
      </c>
      <c r="P280" s="73" t="s">
        <v>125</v>
      </c>
      <c r="Q280" s="73">
        <v>230000000</v>
      </c>
      <c r="R280" s="73" t="s">
        <v>174</v>
      </c>
      <c r="S280" s="1"/>
      <c r="T280" s="1"/>
      <c r="U280" s="76" t="s">
        <v>126</v>
      </c>
      <c r="V280" s="76" t="s">
        <v>127</v>
      </c>
      <c r="W280" s="78">
        <v>0</v>
      </c>
      <c r="X280" s="78">
        <v>100</v>
      </c>
      <c r="Y280" s="78">
        <v>0</v>
      </c>
      <c r="Z280" s="1"/>
      <c r="AA280" s="79" t="s">
        <v>138</v>
      </c>
      <c r="AB280" s="1"/>
      <c r="AC280" s="1"/>
      <c r="AD280" s="21">
        <v>43528810</v>
      </c>
      <c r="AE280" s="21">
        <v>48752267.200000003</v>
      </c>
      <c r="AF280" s="1"/>
      <c r="AG280" s="1"/>
      <c r="AH280" s="80">
        <v>45000000</v>
      </c>
      <c r="AI280" s="80">
        <v>50400000.000000007</v>
      </c>
      <c r="AJ280" s="1"/>
      <c r="AK280" s="1"/>
      <c r="AL280" s="80">
        <v>45000000</v>
      </c>
      <c r="AM280" s="80">
        <v>50400000.000000007</v>
      </c>
      <c r="AN280" s="1"/>
      <c r="AO280" s="1"/>
      <c r="AP280" s="80"/>
      <c r="AQ280" s="80"/>
      <c r="AR280" s="1"/>
      <c r="AS280" s="80"/>
      <c r="AT280" s="80"/>
      <c r="AU280" s="81"/>
      <c r="AV280" s="82"/>
      <c r="AW280" s="41">
        <v>0</v>
      </c>
      <c r="AX280" s="41">
        <f t="shared" si="152"/>
        <v>0</v>
      </c>
      <c r="AY280" s="6" t="s">
        <v>129</v>
      </c>
      <c r="AZ280" s="1" t="s">
        <v>175</v>
      </c>
      <c r="BA280" s="1" t="s">
        <v>176</v>
      </c>
      <c r="BB280" s="1"/>
      <c r="BC280" s="1"/>
      <c r="BD280" s="1"/>
      <c r="BE280" s="1"/>
      <c r="BF280" s="1"/>
      <c r="BG280" s="83"/>
      <c r="BH280" s="1"/>
      <c r="BI280" s="1"/>
      <c r="BJ280" s="28"/>
      <c r="BK280" s="28" t="s">
        <v>375</v>
      </c>
    </row>
    <row r="281" spans="1:64" ht="12.95" customHeight="1" x14ac:dyDescent="0.25">
      <c r="A281" s="73" t="s">
        <v>177</v>
      </c>
      <c r="B281" s="6" t="s">
        <v>152</v>
      </c>
      <c r="C281" s="174" t="s">
        <v>369</v>
      </c>
      <c r="D281" s="1"/>
      <c r="E281" s="1"/>
      <c r="F281" s="74" t="s">
        <v>178</v>
      </c>
      <c r="G281" s="75" t="s">
        <v>179</v>
      </c>
      <c r="H281" s="75" t="s">
        <v>180</v>
      </c>
      <c r="I281" s="75" t="s">
        <v>120</v>
      </c>
      <c r="J281" s="76"/>
      <c r="K281" s="76"/>
      <c r="L281" s="74">
        <v>100</v>
      </c>
      <c r="M281" s="73">
        <v>230000000</v>
      </c>
      <c r="N281" s="77" t="s">
        <v>123</v>
      </c>
      <c r="O281" s="76" t="s">
        <v>124</v>
      </c>
      <c r="P281" s="73" t="s">
        <v>125</v>
      </c>
      <c r="Q281" s="73">
        <v>230000000</v>
      </c>
      <c r="R281" s="73" t="s">
        <v>174</v>
      </c>
      <c r="S281" s="1"/>
      <c r="T281" s="1" t="s">
        <v>167</v>
      </c>
      <c r="U281" s="76"/>
      <c r="V281" s="76"/>
      <c r="W281" s="78">
        <v>0</v>
      </c>
      <c r="X281" s="78">
        <v>100</v>
      </c>
      <c r="Y281" s="78">
        <v>0</v>
      </c>
      <c r="Z281" s="1"/>
      <c r="AA281" s="79" t="s">
        <v>181</v>
      </c>
      <c r="AB281" s="1"/>
      <c r="AC281" s="1"/>
      <c r="AD281" s="21">
        <f>9143.46*1000</f>
        <v>9143460</v>
      </c>
      <c r="AE281" s="21">
        <f t="shared" ref="AE281:AE286" si="206">AD281*1.12</f>
        <v>10240675.200000001</v>
      </c>
      <c r="AF281" s="1"/>
      <c r="AG281" s="1"/>
      <c r="AH281" s="80">
        <f>9143.46*1000</f>
        <v>9143460</v>
      </c>
      <c r="AI281" s="80">
        <f t="shared" ref="AI281:AI286" si="207">AH281*1.12</f>
        <v>10240675.200000001</v>
      </c>
      <c r="AJ281" s="1"/>
      <c r="AK281" s="1"/>
      <c r="AL281" s="80">
        <f>9143.46*1000</f>
        <v>9143460</v>
      </c>
      <c r="AM281" s="80">
        <f>AL281*1.12</f>
        <v>10240675.200000001</v>
      </c>
      <c r="AN281" s="1"/>
      <c r="AO281" s="1"/>
      <c r="AP281" s="80">
        <f>9143.46*1000</f>
        <v>9143460</v>
      </c>
      <c r="AQ281" s="80">
        <f>AP281*1.12</f>
        <v>10240675.200000001</v>
      </c>
      <c r="AR281" s="1"/>
      <c r="AS281" s="80"/>
      <c r="AT281" s="80">
        <f>9143.46*1000</f>
        <v>9143460</v>
      </c>
      <c r="AU281" s="81">
        <f>AT281*1.12</f>
        <v>10240675.200000001</v>
      </c>
      <c r="AV281" s="82"/>
      <c r="AW281" s="41">
        <v>0</v>
      </c>
      <c r="AX281" s="41">
        <f t="shared" ref="AX281" si="208">AW281*1.12</f>
        <v>0</v>
      </c>
      <c r="AY281" s="6" t="s">
        <v>129</v>
      </c>
      <c r="AZ281" s="1" t="s">
        <v>182</v>
      </c>
      <c r="BA281" s="1" t="s">
        <v>183</v>
      </c>
      <c r="BB281" s="1"/>
      <c r="BC281" s="1"/>
      <c r="BD281" s="1"/>
      <c r="BE281" s="1"/>
      <c r="BF281" s="1"/>
      <c r="BG281" s="83"/>
      <c r="BH281" s="1"/>
      <c r="BI281" s="1"/>
      <c r="BJ281" s="28"/>
      <c r="BK281" s="28" t="s">
        <v>375</v>
      </c>
    </row>
    <row r="282" spans="1:64" s="164" customFormat="1" ht="12.95" customHeight="1" x14ac:dyDescent="0.25">
      <c r="A282" s="46" t="s">
        <v>361</v>
      </c>
      <c r="B282" s="46"/>
      <c r="C282" s="46" t="s">
        <v>341</v>
      </c>
      <c r="D282" s="46"/>
      <c r="E282" s="46"/>
      <c r="F282" s="46" t="s">
        <v>377</v>
      </c>
      <c r="G282" s="46" t="s">
        <v>378</v>
      </c>
      <c r="H282" s="46" t="s">
        <v>379</v>
      </c>
      <c r="I282" s="46" t="s">
        <v>643</v>
      </c>
      <c r="J282" s="46" t="s">
        <v>380</v>
      </c>
      <c r="K282" s="46"/>
      <c r="L282" s="47">
        <v>100</v>
      </c>
      <c r="M282" s="47" t="s">
        <v>197</v>
      </c>
      <c r="N282" s="46" t="s">
        <v>381</v>
      </c>
      <c r="O282" s="46" t="s">
        <v>126</v>
      </c>
      <c r="P282" s="46" t="s">
        <v>125</v>
      </c>
      <c r="Q282" s="46" t="s">
        <v>122</v>
      </c>
      <c r="R282" s="46" t="s">
        <v>382</v>
      </c>
      <c r="S282" s="46"/>
      <c r="T282" s="46" t="s">
        <v>146</v>
      </c>
      <c r="U282" s="46"/>
      <c r="V282" s="46"/>
      <c r="W282" s="46" t="s">
        <v>128</v>
      </c>
      <c r="X282" s="46" t="s">
        <v>121</v>
      </c>
      <c r="Y282" s="46" t="s">
        <v>128</v>
      </c>
      <c r="Z282" s="46"/>
      <c r="AA282" s="46" t="s">
        <v>138</v>
      </c>
      <c r="AB282" s="45"/>
      <c r="AC282" s="45"/>
      <c r="AD282" s="45">
        <v>174000000</v>
      </c>
      <c r="AE282" s="45">
        <f t="shared" si="206"/>
        <v>194880000.00000003</v>
      </c>
      <c r="AF282" s="45"/>
      <c r="AG282" s="45"/>
      <c r="AH282" s="48">
        <v>174000000</v>
      </c>
      <c r="AI282" s="45">
        <f t="shared" si="207"/>
        <v>194880000.00000003</v>
      </c>
      <c r="AJ282" s="45"/>
      <c r="AK282" s="45"/>
      <c r="AL282" s="48"/>
      <c r="AM282" s="45"/>
      <c r="AN282" s="45"/>
      <c r="AO282" s="45"/>
      <c r="AP282" s="45"/>
      <c r="AQ282" s="45"/>
      <c r="AR282" s="45"/>
      <c r="AS282" s="45"/>
      <c r="AT282" s="45"/>
      <c r="AU282" s="45"/>
      <c r="AV282" s="53"/>
      <c r="AW282" s="41">
        <v>0</v>
      </c>
      <c r="AX282" s="53">
        <f>AW282*1.12</f>
        <v>0</v>
      </c>
      <c r="AY282" s="1" t="s">
        <v>383</v>
      </c>
      <c r="AZ282" s="1" t="s">
        <v>384</v>
      </c>
      <c r="BA282" s="1" t="s">
        <v>385</v>
      </c>
      <c r="BB282" s="1"/>
      <c r="BC282" s="1"/>
      <c r="BD282" s="1"/>
      <c r="BE282" s="1"/>
      <c r="BF282" s="1"/>
      <c r="BG282" s="1"/>
      <c r="BH282" s="1"/>
      <c r="BI282" s="1"/>
      <c r="BJ282" s="28"/>
      <c r="BK282" s="28" t="s">
        <v>386</v>
      </c>
    </row>
    <row r="283" spans="1:64" s="164" customFormat="1" ht="12.95" customHeight="1" x14ac:dyDescent="0.25">
      <c r="A283" s="1" t="s">
        <v>361</v>
      </c>
      <c r="B283" s="1"/>
      <c r="C283" s="1" t="s">
        <v>641</v>
      </c>
      <c r="D283" s="1"/>
      <c r="E283" s="1"/>
      <c r="F283" s="1" t="s">
        <v>377</v>
      </c>
      <c r="G283" s="1" t="s">
        <v>378</v>
      </c>
      <c r="H283" s="1" t="s">
        <v>379</v>
      </c>
      <c r="I283" s="1" t="s">
        <v>643</v>
      </c>
      <c r="J283" s="1" t="s">
        <v>380</v>
      </c>
      <c r="K283" s="1"/>
      <c r="L283" s="15">
        <v>100</v>
      </c>
      <c r="M283" s="15" t="s">
        <v>197</v>
      </c>
      <c r="N283" s="1" t="s">
        <v>381</v>
      </c>
      <c r="O283" s="1" t="s">
        <v>166</v>
      </c>
      <c r="P283" s="1" t="s">
        <v>125</v>
      </c>
      <c r="Q283" s="1" t="s">
        <v>122</v>
      </c>
      <c r="R283" s="1" t="s">
        <v>382</v>
      </c>
      <c r="S283" s="1"/>
      <c r="T283" s="1" t="s">
        <v>146</v>
      </c>
      <c r="U283" s="1"/>
      <c r="V283" s="1"/>
      <c r="W283" s="1" t="s">
        <v>128</v>
      </c>
      <c r="X283" s="1" t="s">
        <v>121</v>
      </c>
      <c r="Y283" s="1" t="s">
        <v>128</v>
      </c>
      <c r="Z283" s="1"/>
      <c r="AA283" s="1" t="s">
        <v>138</v>
      </c>
      <c r="AB283" s="40"/>
      <c r="AC283" s="40"/>
      <c r="AD283" s="40">
        <v>174000000</v>
      </c>
      <c r="AE283" s="40">
        <f t="shared" si="206"/>
        <v>194880000.00000003</v>
      </c>
      <c r="AF283" s="40"/>
      <c r="AG283" s="40"/>
      <c r="AH283" s="102">
        <v>174000000</v>
      </c>
      <c r="AI283" s="40">
        <f t="shared" si="207"/>
        <v>194880000.00000003</v>
      </c>
      <c r="AJ283" s="40"/>
      <c r="AK283" s="40"/>
      <c r="AL283" s="102"/>
      <c r="AM283" s="40"/>
      <c r="AN283" s="40"/>
      <c r="AO283" s="40"/>
      <c r="AP283" s="40"/>
      <c r="AQ283" s="40"/>
      <c r="AR283" s="40"/>
      <c r="AS283" s="40"/>
      <c r="AT283" s="40"/>
      <c r="AU283" s="40"/>
      <c r="AV283" s="42"/>
      <c r="AW283" s="41">
        <v>0</v>
      </c>
      <c r="AX283" s="42">
        <f>AW283*1.12</f>
        <v>0</v>
      </c>
      <c r="AY283" s="1" t="s">
        <v>383</v>
      </c>
      <c r="AZ283" s="1" t="s">
        <v>384</v>
      </c>
      <c r="BA283" s="1" t="s">
        <v>385</v>
      </c>
      <c r="BB283" s="1"/>
      <c r="BC283" s="1"/>
      <c r="BD283" s="1"/>
      <c r="BE283" s="1"/>
      <c r="BF283" s="1"/>
      <c r="BG283" s="1"/>
      <c r="BH283" s="1"/>
      <c r="BI283" s="1"/>
      <c r="BJ283" s="28"/>
      <c r="BK283" s="27">
        <v>14</v>
      </c>
    </row>
    <row r="284" spans="1:64" ht="12.95" customHeight="1" x14ac:dyDescent="0.25">
      <c r="A284" s="397" t="s">
        <v>361</v>
      </c>
      <c r="B284" s="397"/>
      <c r="C284" s="397" t="s">
        <v>960</v>
      </c>
      <c r="D284" s="397"/>
      <c r="E284" s="397"/>
      <c r="F284" s="397" t="s">
        <v>377</v>
      </c>
      <c r="G284" s="397" t="s">
        <v>378</v>
      </c>
      <c r="H284" s="397" t="s">
        <v>379</v>
      </c>
      <c r="I284" s="397" t="s">
        <v>643</v>
      </c>
      <c r="J284" s="397" t="s">
        <v>380</v>
      </c>
      <c r="K284" s="397"/>
      <c r="L284" s="386">
        <v>100</v>
      </c>
      <c r="M284" s="386" t="s">
        <v>197</v>
      </c>
      <c r="N284" s="397" t="s">
        <v>381</v>
      </c>
      <c r="O284" s="397" t="s">
        <v>166</v>
      </c>
      <c r="P284" s="397" t="s">
        <v>125</v>
      </c>
      <c r="Q284" s="397" t="s">
        <v>122</v>
      </c>
      <c r="R284" s="397" t="s">
        <v>382</v>
      </c>
      <c r="S284" s="397"/>
      <c r="T284" s="397" t="s">
        <v>146</v>
      </c>
      <c r="U284" s="397"/>
      <c r="V284" s="397"/>
      <c r="W284" s="397" t="s">
        <v>128</v>
      </c>
      <c r="X284" s="397" t="s">
        <v>121</v>
      </c>
      <c r="Y284" s="397" t="s">
        <v>128</v>
      </c>
      <c r="Z284" s="397"/>
      <c r="AA284" s="397" t="s">
        <v>138</v>
      </c>
      <c r="AB284" s="398"/>
      <c r="AC284" s="398"/>
      <c r="AD284" s="399">
        <v>260982000</v>
      </c>
      <c r="AE284" s="399">
        <f t="shared" si="206"/>
        <v>292299840</v>
      </c>
      <c r="AF284" s="398"/>
      <c r="AG284" s="398"/>
      <c r="AH284" s="400">
        <v>174000000</v>
      </c>
      <c r="AI284" s="398">
        <f t="shared" si="207"/>
        <v>194880000.00000003</v>
      </c>
      <c r="AJ284" s="398"/>
      <c r="AK284" s="398"/>
      <c r="AL284" s="400"/>
      <c r="AM284" s="398"/>
      <c r="AN284" s="398"/>
      <c r="AO284" s="398"/>
      <c r="AP284" s="398"/>
      <c r="AQ284" s="398"/>
      <c r="AR284" s="398"/>
      <c r="AS284" s="398"/>
      <c r="AT284" s="398"/>
      <c r="AU284" s="398"/>
      <c r="AV284" s="401"/>
      <c r="AW284" s="396">
        <f t="shared" si="203"/>
        <v>434982000</v>
      </c>
      <c r="AX284" s="402">
        <f>AW284*1.12</f>
        <v>487179840.00000006</v>
      </c>
      <c r="AY284" s="397" t="s">
        <v>383</v>
      </c>
      <c r="AZ284" s="397" t="s">
        <v>384</v>
      </c>
      <c r="BA284" s="397" t="s">
        <v>385</v>
      </c>
      <c r="BB284" s="397"/>
      <c r="BC284" s="397"/>
      <c r="BD284" s="397"/>
      <c r="BE284" s="397"/>
      <c r="BF284" s="397"/>
      <c r="BG284" s="397"/>
      <c r="BH284" s="397"/>
      <c r="BI284" s="397"/>
      <c r="BJ284" s="403"/>
      <c r="BK284" s="404">
        <v>14</v>
      </c>
    </row>
    <row r="285" spans="1:64" ht="12.95" customHeight="1" x14ac:dyDescent="0.25">
      <c r="A285" s="57" t="s">
        <v>177</v>
      </c>
      <c r="B285" s="57" t="s">
        <v>152</v>
      </c>
      <c r="C285" s="189" t="s">
        <v>345</v>
      </c>
      <c r="D285" s="84"/>
      <c r="E285" s="1"/>
      <c r="F285" s="2" t="s">
        <v>178</v>
      </c>
      <c r="G285" s="3" t="s">
        <v>179</v>
      </c>
      <c r="H285" s="3" t="s">
        <v>180</v>
      </c>
      <c r="I285" s="4" t="s">
        <v>120</v>
      </c>
      <c r="J285" s="1"/>
      <c r="K285" s="1"/>
      <c r="L285" s="2">
        <v>100</v>
      </c>
      <c r="M285" s="1">
        <v>230000000</v>
      </c>
      <c r="N285" s="1" t="s">
        <v>123</v>
      </c>
      <c r="O285" s="1" t="s">
        <v>126</v>
      </c>
      <c r="P285" s="1" t="s">
        <v>125</v>
      </c>
      <c r="Q285" s="1">
        <v>230000000</v>
      </c>
      <c r="R285" s="1" t="s">
        <v>174</v>
      </c>
      <c r="S285" s="1"/>
      <c r="T285" s="1" t="s">
        <v>167</v>
      </c>
      <c r="U285" s="1"/>
      <c r="V285" s="1"/>
      <c r="W285" s="1">
        <v>0</v>
      </c>
      <c r="X285" s="1">
        <v>100</v>
      </c>
      <c r="Y285" s="1">
        <v>0</v>
      </c>
      <c r="Z285" s="1"/>
      <c r="AA285" s="4" t="s">
        <v>138</v>
      </c>
      <c r="AB285" s="21"/>
      <c r="AC285" s="18"/>
      <c r="AD285" s="21">
        <f>9143.46*1000</f>
        <v>9143460</v>
      </c>
      <c r="AE285" s="40">
        <f t="shared" si="206"/>
        <v>10240675.200000001</v>
      </c>
      <c r="AF285" s="18"/>
      <c r="AG285" s="18"/>
      <c r="AH285" s="18">
        <f>9143.46*1000</f>
        <v>9143460</v>
      </c>
      <c r="AI285" s="40">
        <f t="shared" si="207"/>
        <v>10240675.200000001</v>
      </c>
      <c r="AJ285" s="18"/>
      <c r="AK285" s="18"/>
      <c r="AL285" s="18">
        <f>9143.46*1000</f>
        <v>9143460</v>
      </c>
      <c r="AM285" s="40">
        <f>AL285*1.12</f>
        <v>10240675.200000001</v>
      </c>
      <c r="AN285" s="71"/>
      <c r="AO285" s="71"/>
      <c r="AP285" s="71">
        <f>9143.46*1000</f>
        <v>9143460</v>
      </c>
      <c r="AQ285" s="71">
        <f>AP285*1.12</f>
        <v>10240675.200000001</v>
      </c>
      <c r="AR285" s="71"/>
      <c r="AS285" s="71"/>
      <c r="AT285" s="71">
        <f>9143.46*1000</f>
        <v>9143460</v>
      </c>
      <c r="AU285" s="71">
        <f>AT285*1.12</f>
        <v>10240675.200000001</v>
      </c>
      <c r="AV285" s="85"/>
      <c r="AW285" s="42">
        <f t="shared" si="203"/>
        <v>45717300</v>
      </c>
      <c r="AX285" s="42">
        <f t="shared" ref="AX285:AX335" si="209">AW285*1.12</f>
        <v>51203376.000000007</v>
      </c>
      <c r="AY285" s="6" t="s">
        <v>129</v>
      </c>
      <c r="AZ285" s="6" t="s">
        <v>402</v>
      </c>
      <c r="BA285" s="6" t="s">
        <v>402</v>
      </c>
      <c r="BB285" s="1"/>
      <c r="BC285" s="1"/>
      <c r="BD285" s="1"/>
      <c r="BE285" s="1"/>
      <c r="BF285" s="1"/>
      <c r="BG285" s="1"/>
      <c r="BH285" s="1"/>
      <c r="BI285" s="1"/>
      <c r="BJ285" s="28"/>
      <c r="BK285" s="32"/>
    </row>
    <row r="286" spans="1:64" ht="12.95" customHeight="1" x14ac:dyDescent="0.25">
      <c r="A286" s="1" t="s">
        <v>116</v>
      </c>
      <c r="B286" s="1" t="s">
        <v>157</v>
      </c>
      <c r="C286" s="175" t="s">
        <v>350</v>
      </c>
      <c r="D286" s="28"/>
      <c r="E286" s="1"/>
      <c r="F286" s="2" t="s">
        <v>117</v>
      </c>
      <c r="G286" s="3" t="s">
        <v>118</v>
      </c>
      <c r="H286" s="3" t="s">
        <v>119</v>
      </c>
      <c r="I286" s="4" t="s">
        <v>120</v>
      </c>
      <c r="J286" s="1"/>
      <c r="K286" s="1"/>
      <c r="L286" s="2">
        <v>100</v>
      </c>
      <c r="M286" s="1" t="s">
        <v>122</v>
      </c>
      <c r="N286" s="1" t="s">
        <v>131</v>
      </c>
      <c r="O286" s="1" t="s">
        <v>126</v>
      </c>
      <c r="P286" s="1" t="s">
        <v>125</v>
      </c>
      <c r="Q286" s="1" t="s">
        <v>122</v>
      </c>
      <c r="R286" s="1" t="s">
        <v>338</v>
      </c>
      <c r="S286" s="1"/>
      <c r="T286" s="1" t="s">
        <v>127</v>
      </c>
      <c r="U286" s="1"/>
      <c r="V286" s="1"/>
      <c r="W286" s="1" t="s">
        <v>128</v>
      </c>
      <c r="X286" s="1" t="s">
        <v>121</v>
      </c>
      <c r="Y286" s="1" t="s">
        <v>128</v>
      </c>
      <c r="Z286" s="1" t="s">
        <v>500</v>
      </c>
      <c r="AA286" s="4" t="s">
        <v>138</v>
      </c>
      <c r="AB286" s="21">
        <v>1</v>
      </c>
      <c r="AC286" s="18">
        <v>99950400</v>
      </c>
      <c r="AD286" s="21">
        <v>99711040</v>
      </c>
      <c r="AE286" s="40">
        <f t="shared" si="206"/>
        <v>111676364.80000001</v>
      </c>
      <c r="AF286" s="18">
        <v>1</v>
      </c>
      <c r="AG286" s="18">
        <v>138674304</v>
      </c>
      <c r="AH286" s="18">
        <v>138674304</v>
      </c>
      <c r="AI286" s="40">
        <f t="shared" si="207"/>
        <v>155315220.48000002</v>
      </c>
      <c r="AJ286" s="18">
        <v>1</v>
      </c>
      <c r="AK286" s="18">
        <v>144231648</v>
      </c>
      <c r="AL286" s="18">
        <v>144231648</v>
      </c>
      <c r="AM286" s="40">
        <f>AL286*1.12</f>
        <v>161539445.76000002</v>
      </c>
      <c r="AN286" s="71">
        <v>0</v>
      </c>
      <c r="AO286" s="71">
        <v>0</v>
      </c>
      <c r="AP286" s="71">
        <v>0</v>
      </c>
      <c r="AQ286" s="71">
        <v>0</v>
      </c>
      <c r="AR286" s="71">
        <v>0</v>
      </c>
      <c r="AS286" s="71">
        <v>0</v>
      </c>
      <c r="AT286" s="71">
        <v>0</v>
      </c>
      <c r="AU286" s="71">
        <v>0</v>
      </c>
      <c r="AV286" s="85">
        <f>AB286+AF286+AJ286+AN286+AR286</f>
        <v>3</v>
      </c>
      <c r="AW286" s="42">
        <v>0</v>
      </c>
      <c r="AX286" s="42">
        <f t="shared" si="209"/>
        <v>0</v>
      </c>
      <c r="AY286" s="6" t="s">
        <v>129</v>
      </c>
      <c r="AZ286" s="6" t="s">
        <v>404</v>
      </c>
      <c r="BA286" s="6" t="s">
        <v>404</v>
      </c>
      <c r="BB286" s="1"/>
      <c r="BC286" s="1"/>
      <c r="BD286" s="1"/>
      <c r="BE286" s="1"/>
      <c r="BF286" s="1"/>
      <c r="BG286" s="1"/>
      <c r="BH286" s="1"/>
      <c r="BI286" s="1"/>
      <c r="BJ286" s="28"/>
      <c r="BK286" s="28" t="s">
        <v>375</v>
      </c>
      <c r="BL286" s="187"/>
    </row>
    <row r="287" spans="1:64" s="164" customFormat="1" ht="12.95" customHeight="1" x14ac:dyDescent="0.25">
      <c r="A287" s="15" t="s">
        <v>217</v>
      </c>
      <c r="B287" s="44"/>
      <c r="C287" s="175" t="s">
        <v>355</v>
      </c>
      <c r="D287" s="87"/>
      <c r="E287" s="44"/>
      <c r="F287" s="1" t="s">
        <v>519</v>
      </c>
      <c r="G287" s="1" t="s">
        <v>520</v>
      </c>
      <c r="H287" s="1" t="s">
        <v>520</v>
      </c>
      <c r="I287" s="1" t="s">
        <v>120</v>
      </c>
      <c r="J287" s="1"/>
      <c r="K287" s="1"/>
      <c r="L287" s="1">
        <v>80</v>
      </c>
      <c r="M287" s="112" t="s">
        <v>122</v>
      </c>
      <c r="N287" s="112" t="s">
        <v>224</v>
      </c>
      <c r="O287" s="112" t="s">
        <v>166</v>
      </c>
      <c r="P287" s="112" t="s">
        <v>125</v>
      </c>
      <c r="Q287" s="112">
        <v>230000000</v>
      </c>
      <c r="R287" s="1" t="s">
        <v>521</v>
      </c>
      <c r="S287" s="112"/>
      <c r="T287" s="112" t="s">
        <v>146</v>
      </c>
      <c r="U287" s="112"/>
      <c r="V287" s="112"/>
      <c r="W287" s="112">
        <v>0</v>
      </c>
      <c r="X287" s="112">
        <v>90</v>
      </c>
      <c r="Y287" s="112">
        <v>10</v>
      </c>
      <c r="Z287" s="114"/>
      <c r="AA287" s="113" t="s">
        <v>138</v>
      </c>
      <c r="AB287" s="112"/>
      <c r="AC287" s="112"/>
      <c r="AD287" s="114">
        <v>12960000</v>
      </c>
      <c r="AE287" s="114">
        <f t="shared" ref="AE287:AE319" si="210">AD287*1.12</f>
        <v>14515200.000000002</v>
      </c>
      <c r="AF287" s="114"/>
      <c r="AG287" s="114"/>
      <c r="AH287" s="114">
        <v>7653702</v>
      </c>
      <c r="AI287" s="21">
        <f t="shared" ref="AI287:AI319" si="211">AH287*1.12</f>
        <v>8572146.2400000002</v>
      </c>
      <c r="AJ287" s="114"/>
      <c r="AK287" s="114"/>
      <c r="AL287" s="114"/>
      <c r="AM287" s="21">
        <f t="shared" ref="AM287:AM319" si="212">AL287*1.12</f>
        <v>0</v>
      </c>
      <c r="AN287" s="114"/>
      <c r="AO287" s="114"/>
      <c r="AP287" s="114"/>
      <c r="AQ287" s="21">
        <f t="shared" ref="AQ287:AQ297" si="213">AP287*1.12</f>
        <v>0</v>
      </c>
      <c r="AR287" s="114"/>
      <c r="AS287" s="114"/>
      <c r="AT287" s="114"/>
      <c r="AU287" s="21">
        <f t="shared" ref="AU287:AU297" si="214">AT287*1.12</f>
        <v>0</v>
      </c>
      <c r="AV287" s="114"/>
      <c r="AW287" s="202">
        <f t="shared" ref="AW287:AW296" si="215">AD287+AH287+AL287+AP287+AT287</f>
        <v>20613702</v>
      </c>
      <c r="AX287" s="202">
        <f t="shared" si="209"/>
        <v>23087346.240000002</v>
      </c>
      <c r="AY287" s="112" t="s">
        <v>129</v>
      </c>
      <c r="AZ287" s="1" t="s">
        <v>522</v>
      </c>
      <c r="BA287" s="1" t="s">
        <v>523</v>
      </c>
      <c r="BB287" s="44"/>
      <c r="BC287" s="44"/>
      <c r="BD287" s="44"/>
      <c r="BE287" s="44"/>
      <c r="BF287" s="44"/>
      <c r="BG287" s="44"/>
      <c r="BH287" s="44"/>
      <c r="BI287" s="44"/>
      <c r="BJ287" s="87"/>
      <c r="BK287" s="28"/>
    </row>
    <row r="288" spans="1:64" s="164" customFormat="1" ht="12.95" customHeight="1" x14ac:dyDescent="0.25">
      <c r="A288" s="15" t="s">
        <v>217</v>
      </c>
      <c r="B288" s="44"/>
      <c r="C288" s="175" t="s">
        <v>362</v>
      </c>
      <c r="D288" s="87"/>
      <c r="E288" s="44"/>
      <c r="F288" s="1" t="s">
        <v>519</v>
      </c>
      <c r="G288" s="1" t="s">
        <v>520</v>
      </c>
      <c r="H288" s="1" t="s">
        <v>520</v>
      </c>
      <c r="I288" s="1" t="s">
        <v>143</v>
      </c>
      <c r="J288" s="152" t="s">
        <v>651</v>
      </c>
      <c r="K288" s="1"/>
      <c r="L288" s="1">
        <v>80</v>
      </c>
      <c r="M288" s="112" t="s">
        <v>122</v>
      </c>
      <c r="N288" s="112" t="s">
        <v>224</v>
      </c>
      <c r="O288" s="112" t="s">
        <v>166</v>
      </c>
      <c r="P288" s="112" t="s">
        <v>125</v>
      </c>
      <c r="Q288" s="112">
        <v>230000000</v>
      </c>
      <c r="R288" s="1" t="s">
        <v>521</v>
      </c>
      <c r="S288" s="112"/>
      <c r="T288" s="112" t="s">
        <v>146</v>
      </c>
      <c r="U288" s="112"/>
      <c r="V288" s="112"/>
      <c r="W288" s="112">
        <v>0</v>
      </c>
      <c r="X288" s="112">
        <v>90</v>
      </c>
      <c r="Y288" s="112">
        <v>10</v>
      </c>
      <c r="Z288" s="114"/>
      <c r="AA288" s="113" t="s">
        <v>138</v>
      </c>
      <c r="AB288" s="112"/>
      <c r="AC288" s="112"/>
      <c r="AD288" s="114">
        <v>4480000.0000000009</v>
      </c>
      <c r="AE288" s="114">
        <f t="shared" si="210"/>
        <v>5017600.0000000019</v>
      </c>
      <c r="AF288" s="114"/>
      <c r="AG288" s="114"/>
      <c r="AH288" s="114">
        <v>2645723.9999999991</v>
      </c>
      <c r="AI288" s="21">
        <f t="shared" si="211"/>
        <v>2963210.8799999994</v>
      </c>
      <c r="AJ288" s="114"/>
      <c r="AK288" s="114"/>
      <c r="AL288" s="114"/>
      <c r="AM288" s="21">
        <f t="shared" si="212"/>
        <v>0</v>
      </c>
      <c r="AN288" s="114"/>
      <c r="AO288" s="114"/>
      <c r="AP288" s="114"/>
      <c r="AQ288" s="21">
        <f t="shared" si="213"/>
        <v>0</v>
      </c>
      <c r="AR288" s="114"/>
      <c r="AS288" s="114"/>
      <c r="AT288" s="114"/>
      <c r="AU288" s="21">
        <f t="shared" si="214"/>
        <v>0</v>
      </c>
      <c r="AV288" s="114"/>
      <c r="AW288" s="41">
        <v>0</v>
      </c>
      <c r="AX288" s="41">
        <f t="shared" si="209"/>
        <v>0</v>
      </c>
      <c r="AY288" s="112" t="s">
        <v>129</v>
      </c>
      <c r="AZ288" s="1" t="s">
        <v>524</v>
      </c>
      <c r="BA288" s="1" t="s">
        <v>525</v>
      </c>
      <c r="BB288" s="44"/>
      <c r="BC288" s="44"/>
      <c r="BD288" s="44"/>
      <c r="BE288" s="44"/>
      <c r="BF288" s="44"/>
      <c r="BG288" s="44"/>
      <c r="BH288" s="44"/>
      <c r="BI288" s="44"/>
      <c r="BJ288" s="87"/>
      <c r="BK288" s="28"/>
    </row>
    <row r="289" spans="1:63" s="164" customFormat="1" ht="12.95" customHeight="1" x14ac:dyDescent="0.25">
      <c r="A289" s="4" t="s">
        <v>217</v>
      </c>
      <c r="B289" s="44"/>
      <c r="C289" s="4" t="s">
        <v>731</v>
      </c>
      <c r="D289" s="44"/>
      <c r="E289" s="44"/>
      <c r="F289" s="1" t="s">
        <v>519</v>
      </c>
      <c r="G289" s="1" t="s">
        <v>520</v>
      </c>
      <c r="H289" s="1" t="s">
        <v>520</v>
      </c>
      <c r="I289" s="1" t="s">
        <v>143</v>
      </c>
      <c r="J289" s="1" t="s">
        <v>651</v>
      </c>
      <c r="K289" s="1"/>
      <c r="L289" s="1">
        <v>80</v>
      </c>
      <c r="M289" s="1" t="s">
        <v>122</v>
      </c>
      <c r="N289" s="5" t="s">
        <v>224</v>
      </c>
      <c r="O289" s="1" t="s">
        <v>144</v>
      </c>
      <c r="P289" s="1" t="s">
        <v>125</v>
      </c>
      <c r="Q289" s="1">
        <v>230000000</v>
      </c>
      <c r="R289" s="1" t="s">
        <v>521</v>
      </c>
      <c r="S289" s="1"/>
      <c r="T289" s="1" t="s">
        <v>146</v>
      </c>
      <c r="U289" s="1"/>
      <c r="V289" s="1"/>
      <c r="W289" s="1">
        <v>0</v>
      </c>
      <c r="X289" s="1">
        <v>90</v>
      </c>
      <c r="Y289" s="1">
        <v>10</v>
      </c>
      <c r="Z289" s="21"/>
      <c r="AA289" s="5" t="s">
        <v>138</v>
      </c>
      <c r="AB289" s="71"/>
      <c r="AC289" s="71"/>
      <c r="AD289" s="71">
        <v>4480000.0000000009</v>
      </c>
      <c r="AE289" s="71">
        <f t="shared" si="210"/>
        <v>5017600.0000000019</v>
      </c>
      <c r="AF289" s="71"/>
      <c r="AG289" s="71"/>
      <c r="AH289" s="71">
        <v>2645723.9999999991</v>
      </c>
      <c r="AI289" s="71">
        <f t="shared" si="211"/>
        <v>2963210.8799999994</v>
      </c>
      <c r="AJ289" s="71"/>
      <c r="AK289" s="71"/>
      <c r="AL289" s="71"/>
      <c r="AM289" s="71"/>
      <c r="AN289" s="71"/>
      <c r="AO289" s="71"/>
      <c r="AP289" s="71"/>
      <c r="AQ289" s="71"/>
      <c r="AR289" s="71"/>
      <c r="AS289" s="71"/>
      <c r="AT289" s="71"/>
      <c r="AU289" s="71"/>
      <c r="AV289" s="71"/>
      <c r="AW289" s="41">
        <v>0</v>
      </c>
      <c r="AX289" s="41">
        <f>AW289*1.12</f>
        <v>0</v>
      </c>
      <c r="AY289" s="1" t="s">
        <v>129</v>
      </c>
      <c r="AZ289" s="1" t="s">
        <v>524</v>
      </c>
      <c r="BA289" s="1" t="s">
        <v>525</v>
      </c>
      <c r="BB289" s="44"/>
      <c r="BC289" s="44"/>
      <c r="BD289" s="44"/>
      <c r="BE289" s="44"/>
      <c r="BF289" s="44"/>
      <c r="BG289" s="44"/>
      <c r="BH289" s="44"/>
      <c r="BI289" s="44"/>
      <c r="BJ289" s="87"/>
      <c r="BK289" s="32">
        <v>14</v>
      </c>
    </row>
    <row r="290" spans="1:63" s="164" customFormat="1" ht="12.95" customHeight="1" x14ac:dyDescent="0.25">
      <c r="A290" s="4" t="s">
        <v>217</v>
      </c>
      <c r="B290" s="44"/>
      <c r="C290" s="4" t="s">
        <v>771</v>
      </c>
      <c r="D290" s="44"/>
      <c r="E290" s="44"/>
      <c r="F290" s="1" t="s">
        <v>519</v>
      </c>
      <c r="G290" s="1" t="s">
        <v>520</v>
      </c>
      <c r="H290" s="1" t="s">
        <v>520</v>
      </c>
      <c r="I290" s="1" t="s">
        <v>143</v>
      </c>
      <c r="J290" s="1" t="s">
        <v>651</v>
      </c>
      <c r="K290" s="1"/>
      <c r="L290" s="1">
        <v>80</v>
      </c>
      <c r="M290" s="1" t="s">
        <v>122</v>
      </c>
      <c r="N290" s="5" t="s">
        <v>224</v>
      </c>
      <c r="O290" s="1" t="s">
        <v>398</v>
      </c>
      <c r="P290" s="1" t="s">
        <v>125</v>
      </c>
      <c r="Q290" s="1">
        <v>230000000</v>
      </c>
      <c r="R290" s="1" t="s">
        <v>521</v>
      </c>
      <c r="S290" s="1"/>
      <c r="T290" s="1" t="s">
        <v>146</v>
      </c>
      <c r="U290" s="1"/>
      <c r="V290" s="1"/>
      <c r="W290" s="1">
        <v>0</v>
      </c>
      <c r="X290" s="16">
        <v>100</v>
      </c>
      <c r="Y290" s="1">
        <v>0</v>
      </c>
      <c r="Z290" s="21"/>
      <c r="AA290" s="5" t="s">
        <v>138</v>
      </c>
      <c r="AB290" s="71"/>
      <c r="AC290" s="71"/>
      <c r="AD290" s="71">
        <v>4480000.0000000009</v>
      </c>
      <c r="AE290" s="71">
        <f t="shared" si="210"/>
        <v>5017600.0000000019</v>
      </c>
      <c r="AF290" s="71"/>
      <c r="AG290" s="71"/>
      <c r="AH290" s="71">
        <v>2645723.9999999991</v>
      </c>
      <c r="AI290" s="71">
        <f t="shared" si="211"/>
        <v>2963210.8799999994</v>
      </c>
      <c r="AJ290" s="71"/>
      <c r="AK290" s="71"/>
      <c r="AL290" s="71"/>
      <c r="AM290" s="71"/>
      <c r="AN290" s="71"/>
      <c r="AO290" s="71"/>
      <c r="AP290" s="71"/>
      <c r="AQ290" s="71"/>
      <c r="AR290" s="71"/>
      <c r="AS290" s="71"/>
      <c r="AT290" s="71"/>
      <c r="AU290" s="71"/>
      <c r="AV290" s="71"/>
      <c r="AW290" s="42">
        <f t="shared" si="215"/>
        <v>7125724</v>
      </c>
      <c r="AX290" s="42">
        <f t="shared" si="209"/>
        <v>7980810.8800000008</v>
      </c>
      <c r="AY290" s="1" t="s">
        <v>129</v>
      </c>
      <c r="AZ290" s="1" t="s">
        <v>524</v>
      </c>
      <c r="BA290" s="1" t="s">
        <v>525</v>
      </c>
      <c r="BB290" s="44"/>
      <c r="BC290" s="44"/>
      <c r="BD290" s="44"/>
      <c r="BE290" s="44"/>
      <c r="BF290" s="44"/>
      <c r="BG290" s="44"/>
      <c r="BH290" s="44"/>
      <c r="BI290" s="44"/>
      <c r="BJ290" s="87"/>
      <c r="BK290" s="32" t="s">
        <v>772</v>
      </c>
    </row>
    <row r="291" spans="1:63" s="164" customFormat="1" ht="12.95" customHeight="1" x14ac:dyDescent="0.25">
      <c r="A291" s="15" t="s">
        <v>217</v>
      </c>
      <c r="B291" s="44"/>
      <c r="C291" s="175" t="s">
        <v>526</v>
      </c>
      <c r="D291" s="87"/>
      <c r="E291" s="44"/>
      <c r="F291" s="1" t="s">
        <v>519</v>
      </c>
      <c r="G291" s="1" t="s">
        <v>520</v>
      </c>
      <c r="H291" s="1" t="s">
        <v>520</v>
      </c>
      <c r="I291" s="1" t="s">
        <v>120</v>
      </c>
      <c r="J291" s="1"/>
      <c r="K291" s="1"/>
      <c r="L291" s="1">
        <v>80</v>
      </c>
      <c r="M291" s="112" t="s">
        <v>122</v>
      </c>
      <c r="N291" s="112" t="s">
        <v>224</v>
      </c>
      <c r="O291" s="112" t="s">
        <v>166</v>
      </c>
      <c r="P291" s="112" t="s">
        <v>125</v>
      </c>
      <c r="Q291" s="112">
        <v>230000000</v>
      </c>
      <c r="R291" s="1" t="s">
        <v>511</v>
      </c>
      <c r="S291" s="112"/>
      <c r="T291" s="112" t="s">
        <v>146</v>
      </c>
      <c r="U291" s="112"/>
      <c r="V291" s="112"/>
      <c r="W291" s="112">
        <v>0</v>
      </c>
      <c r="X291" s="112">
        <v>90</v>
      </c>
      <c r="Y291" s="112">
        <v>10</v>
      </c>
      <c r="Z291" s="114"/>
      <c r="AA291" s="113" t="s">
        <v>138</v>
      </c>
      <c r="AB291" s="112"/>
      <c r="AC291" s="112"/>
      <c r="AD291" s="114">
        <v>24451411</v>
      </c>
      <c r="AE291" s="114">
        <f t="shared" si="210"/>
        <v>27385580.320000004</v>
      </c>
      <c r="AF291" s="114"/>
      <c r="AG291" s="114"/>
      <c r="AH291" s="114">
        <v>16200000</v>
      </c>
      <c r="AI291" s="21">
        <f t="shared" si="211"/>
        <v>18144000</v>
      </c>
      <c r="AJ291" s="114"/>
      <c r="AK291" s="114"/>
      <c r="AL291" s="114"/>
      <c r="AM291" s="21">
        <f t="shared" si="212"/>
        <v>0</v>
      </c>
      <c r="AN291" s="114"/>
      <c r="AO291" s="114"/>
      <c r="AP291" s="114"/>
      <c r="AQ291" s="21">
        <f t="shared" si="213"/>
        <v>0</v>
      </c>
      <c r="AR291" s="114"/>
      <c r="AS291" s="114"/>
      <c r="AT291" s="114"/>
      <c r="AU291" s="21">
        <f t="shared" si="214"/>
        <v>0</v>
      </c>
      <c r="AV291" s="114"/>
      <c r="AW291" s="41">
        <v>0</v>
      </c>
      <c r="AX291" s="41">
        <f>AW291*1.12</f>
        <v>0</v>
      </c>
      <c r="AY291" s="112" t="s">
        <v>129</v>
      </c>
      <c r="AZ291" s="1" t="s">
        <v>527</v>
      </c>
      <c r="BA291" s="1" t="s">
        <v>528</v>
      </c>
      <c r="BB291" s="44"/>
      <c r="BC291" s="44"/>
      <c r="BD291" s="44"/>
      <c r="BE291" s="44"/>
      <c r="BF291" s="44"/>
      <c r="BG291" s="44"/>
      <c r="BH291" s="44"/>
      <c r="BI291" s="44"/>
      <c r="BJ291" s="87"/>
      <c r="BK291" s="28"/>
    </row>
    <row r="292" spans="1:63" s="164" customFormat="1" ht="12.95" customHeight="1" x14ac:dyDescent="0.25">
      <c r="A292" s="15" t="s">
        <v>217</v>
      </c>
      <c r="B292" s="44"/>
      <c r="C292" s="178" t="s">
        <v>773</v>
      </c>
      <c r="D292" s="87"/>
      <c r="E292" s="44"/>
      <c r="F292" s="1" t="s">
        <v>519</v>
      </c>
      <c r="G292" s="1" t="s">
        <v>520</v>
      </c>
      <c r="H292" s="1" t="s">
        <v>520</v>
      </c>
      <c r="I292" s="1" t="s">
        <v>120</v>
      </c>
      <c r="J292" s="1"/>
      <c r="K292" s="1"/>
      <c r="L292" s="1">
        <v>80</v>
      </c>
      <c r="M292" s="118" t="s">
        <v>122</v>
      </c>
      <c r="N292" s="5" t="s">
        <v>224</v>
      </c>
      <c r="O292" s="1" t="s">
        <v>398</v>
      </c>
      <c r="P292" s="118" t="s">
        <v>125</v>
      </c>
      <c r="Q292" s="118">
        <v>230000000</v>
      </c>
      <c r="R292" s="1" t="s">
        <v>511</v>
      </c>
      <c r="S292" s="118"/>
      <c r="T292" s="118" t="s">
        <v>146</v>
      </c>
      <c r="U292" s="118"/>
      <c r="V292" s="118"/>
      <c r="W292" s="118">
        <v>0</v>
      </c>
      <c r="X292" s="118">
        <v>90</v>
      </c>
      <c r="Y292" s="118">
        <v>10</v>
      </c>
      <c r="Z292" s="116"/>
      <c r="AA292" s="171" t="s">
        <v>138</v>
      </c>
      <c r="AB292" s="118"/>
      <c r="AC292" s="118"/>
      <c r="AD292" s="116">
        <v>24451411</v>
      </c>
      <c r="AE292" s="71">
        <f t="shared" si="210"/>
        <v>27385580.320000004</v>
      </c>
      <c r="AF292" s="116"/>
      <c r="AG292" s="116"/>
      <c r="AH292" s="116">
        <v>16200000</v>
      </c>
      <c r="AI292" s="71">
        <f t="shared" si="211"/>
        <v>18144000</v>
      </c>
      <c r="AJ292" s="116"/>
      <c r="AK292" s="116"/>
      <c r="AL292" s="116"/>
      <c r="AM292" s="21"/>
      <c r="AN292" s="116"/>
      <c r="AO292" s="116"/>
      <c r="AP292" s="116"/>
      <c r="AQ292" s="21"/>
      <c r="AR292" s="116"/>
      <c r="AS292" s="116"/>
      <c r="AT292" s="116"/>
      <c r="AU292" s="21"/>
      <c r="AV292" s="116"/>
      <c r="AW292" s="42">
        <f t="shared" si="215"/>
        <v>40651411</v>
      </c>
      <c r="AX292" s="42">
        <f t="shared" si="209"/>
        <v>45529580.320000008</v>
      </c>
      <c r="AY292" s="118" t="s">
        <v>129</v>
      </c>
      <c r="AZ292" s="1" t="s">
        <v>527</v>
      </c>
      <c r="BA292" s="1" t="s">
        <v>528</v>
      </c>
      <c r="BB292" s="44"/>
      <c r="BC292" s="44"/>
      <c r="BD292" s="44"/>
      <c r="BE292" s="44"/>
      <c r="BF292" s="44"/>
      <c r="BG292" s="44"/>
      <c r="BH292" s="44"/>
      <c r="BI292" s="44"/>
      <c r="BJ292" s="87"/>
      <c r="BK292" s="28" t="s">
        <v>60</v>
      </c>
    </row>
    <row r="293" spans="1:63" s="164" customFormat="1" ht="12.95" customHeight="1" x14ac:dyDescent="0.25">
      <c r="A293" s="15" t="s">
        <v>217</v>
      </c>
      <c r="B293" s="44"/>
      <c r="C293" s="175" t="s">
        <v>529</v>
      </c>
      <c r="D293" s="87"/>
      <c r="E293" s="44"/>
      <c r="F293" s="1" t="s">
        <v>519</v>
      </c>
      <c r="G293" s="1" t="s">
        <v>520</v>
      </c>
      <c r="H293" s="1" t="s">
        <v>520</v>
      </c>
      <c r="I293" s="1" t="s">
        <v>143</v>
      </c>
      <c r="J293" s="152" t="s">
        <v>651</v>
      </c>
      <c r="K293" s="1"/>
      <c r="L293" s="1">
        <v>80</v>
      </c>
      <c r="M293" s="112" t="s">
        <v>122</v>
      </c>
      <c r="N293" s="112" t="s">
        <v>224</v>
      </c>
      <c r="O293" s="112" t="s">
        <v>166</v>
      </c>
      <c r="P293" s="112" t="s">
        <v>125</v>
      </c>
      <c r="Q293" s="112">
        <v>230000000</v>
      </c>
      <c r="R293" s="1" t="s">
        <v>511</v>
      </c>
      <c r="S293" s="112"/>
      <c r="T293" s="112" t="s">
        <v>146</v>
      </c>
      <c r="U293" s="112"/>
      <c r="V293" s="112"/>
      <c r="W293" s="112">
        <v>0</v>
      </c>
      <c r="X293" s="112">
        <v>90</v>
      </c>
      <c r="Y293" s="112">
        <v>10</v>
      </c>
      <c r="Z293" s="114"/>
      <c r="AA293" s="113" t="s">
        <v>138</v>
      </c>
      <c r="AB293" s="112"/>
      <c r="AC293" s="112"/>
      <c r="AD293" s="114">
        <v>8452339</v>
      </c>
      <c r="AE293" s="114">
        <f t="shared" si="210"/>
        <v>9466619.6800000016</v>
      </c>
      <c r="AF293" s="114"/>
      <c r="AG293" s="114"/>
      <c r="AH293" s="114">
        <v>5600000</v>
      </c>
      <c r="AI293" s="21">
        <f t="shared" si="211"/>
        <v>6272000.0000000009</v>
      </c>
      <c r="AJ293" s="114"/>
      <c r="AK293" s="114"/>
      <c r="AL293" s="114"/>
      <c r="AM293" s="21">
        <f t="shared" si="212"/>
        <v>0</v>
      </c>
      <c r="AN293" s="114"/>
      <c r="AO293" s="114"/>
      <c r="AP293" s="114"/>
      <c r="AQ293" s="21">
        <f t="shared" si="213"/>
        <v>0</v>
      </c>
      <c r="AR293" s="114"/>
      <c r="AS293" s="114"/>
      <c r="AT293" s="114"/>
      <c r="AU293" s="21">
        <f t="shared" si="214"/>
        <v>0</v>
      </c>
      <c r="AV293" s="114"/>
      <c r="AW293" s="41">
        <v>0</v>
      </c>
      <c r="AX293" s="41">
        <f t="shared" si="209"/>
        <v>0</v>
      </c>
      <c r="AY293" s="112" t="s">
        <v>129</v>
      </c>
      <c r="AZ293" s="1" t="s">
        <v>530</v>
      </c>
      <c r="BA293" s="1" t="s">
        <v>531</v>
      </c>
      <c r="BB293" s="44"/>
      <c r="BC293" s="44"/>
      <c r="BD293" s="44"/>
      <c r="BE293" s="44"/>
      <c r="BF293" s="44"/>
      <c r="BG293" s="44"/>
      <c r="BH293" s="44"/>
      <c r="BI293" s="44"/>
      <c r="BJ293" s="87"/>
      <c r="BK293" s="28"/>
    </row>
    <row r="294" spans="1:63" s="164" customFormat="1" ht="12.95" customHeight="1" x14ac:dyDescent="0.25">
      <c r="A294" s="4" t="s">
        <v>217</v>
      </c>
      <c r="B294" s="44"/>
      <c r="C294" s="4" t="s">
        <v>732</v>
      </c>
      <c r="D294" s="44"/>
      <c r="E294" s="44"/>
      <c r="F294" s="1" t="s">
        <v>519</v>
      </c>
      <c r="G294" s="1" t="s">
        <v>520</v>
      </c>
      <c r="H294" s="1" t="s">
        <v>520</v>
      </c>
      <c r="I294" s="1" t="s">
        <v>143</v>
      </c>
      <c r="J294" s="1" t="s">
        <v>651</v>
      </c>
      <c r="K294" s="1"/>
      <c r="L294" s="1">
        <v>80</v>
      </c>
      <c r="M294" s="1" t="s">
        <v>122</v>
      </c>
      <c r="N294" s="5" t="s">
        <v>224</v>
      </c>
      <c r="O294" s="1" t="s">
        <v>144</v>
      </c>
      <c r="P294" s="1" t="s">
        <v>125</v>
      </c>
      <c r="Q294" s="1">
        <v>230000000</v>
      </c>
      <c r="R294" s="1" t="s">
        <v>511</v>
      </c>
      <c r="S294" s="1"/>
      <c r="T294" s="1" t="s">
        <v>146</v>
      </c>
      <c r="U294" s="1"/>
      <c r="V294" s="1"/>
      <c r="W294" s="1">
        <v>0</v>
      </c>
      <c r="X294" s="1">
        <v>90</v>
      </c>
      <c r="Y294" s="1">
        <v>10</v>
      </c>
      <c r="Z294" s="21"/>
      <c r="AA294" s="5" t="s">
        <v>138</v>
      </c>
      <c r="AB294" s="71"/>
      <c r="AC294" s="71"/>
      <c r="AD294" s="71">
        <v>8452339</v>
      </c>
      <c r="AE294" s="71">
        <v>9466619.6800000016</v>
      </c>
      <c r="AF294" s="71"/>
      <c r="AG294" s="71"/>
      <c r="AH294" s="71">
        <v>5600000</v>
      </c>
      <c r="AI294" s="71">
        <v>6272000.0000000009</v>
      </c>
      <c r="AJ294" s="71"/>
      <c r="AK294" s="71"/>
      <c r="AL294" s="71"/>
      <c r="AM294" s="71"/>
      <c r="AN294" s="71"/>
      <c r="AO294" s="71"/>
      <c r="AP294" s="71"/>
      <c r="AQ294" s="71"/>
      <c r="AR294" s="71"/>
      <c r="AS294" s="71"/>
      <c r="AT294" s="71"/>
      <c r="AU294" s="71"/>
      <c r="AV294" s="71"/>
      <c r="AW294" s="41">
        <v>0</v>
      </c>
      <c r="AX294" s="41">
        <f>AW294*1.12</f>
        <v>0</v>
      </c>
      <c r="AY294" s="1" t="s">
        <v>129</v>
      </c>
      <c r="AZ294" s="1" t="s">
        <v>530</v>
      </c>
      <c r="BA294" s="1" t="s">
        <v>531</v>
      </c>
      <c r="BB294" s="44"/>
      <c r="BC294" s="44"/>
      <c r="BD294" s="44"/>
      <c r="BE294" s="44"/>
      <c r="BF294" s="44"/>
      <c r="BG294" s="44"/>
      <c r="BH294" s="44"/>
      <c r="BI294" s="44"/>
      <c r="BJ294" s="87"/>
      <c r="BK294" s="32">
        <v>14</v>
      </c>
    </row>
    <row r="295" spans="1:63" s="164" customFormat="1" ht="12.95" customHeight="1" x14ac:dyDescent="0.25">
      <c r="A295" s="4" t="s">
        <v>217</v>
      </c>
      <c r="B295" s="44"/>
      <c r="C295" s="4" t="s">
        <v>774</v>
      </c>
      <c r="D295" s="44"/>
      <c r="E295" s="44"/>
      <c r="F295" s="1" t="s">
        <v>519</v>
      </c>
      <c r="G295" s="1" t="s">
        <v>520</v>
      </c>
      <c r="H295" s="1" t="s">
        <v>520</v>
      </c>
      <c r="I295" s="1" t="s">
        <v>143</v>
      </c>
      <c r="J295" s="1" t="s">
        <v>651</v>
      </c>
      <c r="K295" s="1"/>
      <c r="L295" s="1">
        <v>80</v>
      </c>
      <c r="M295" s="1" t="s">
        <v>122</v>
      </c>
      <c r="N295" s="5" t="s">
        <v>224</v>
      </c>
      <c r="O295" s="1" t="s">
        <v>398</v>
      </c>
      <c r="P295" s="1" t="s">
        <v>125</v>
      </c>
      <c r="Q295" s="1">
        <v>230000000</v>
      </c>
      <c r="R295" s="1" t="s">
        <v>511</v>
      </c>
      <c r="S295" s="1"/>
      <c r="T295" s="1" t="s">
        <v>146</v>
      </c>
      <c r="U295" s="1"/>
      <c r="V295" s="1"/>
      <c r="W295" s="1">
        <v>0</v>
      </c>
      <c r="X295" s="16">
        <v>100</v>
      </c>
      <c r="Y295" s="1">
        <v>0</v>
      </c>
      <c r="Z295" s="21"/>
      <c r="AA295" s="5" t="s">
        <v>138</v>
      </c>
      <c r="AB295" s="71"/>
      <c r="AC295" s="71"/>
      <c r="AD295" s="71">
        <v>8452339</v>
      </c>
      <c r="AE295" s="71">
        <f t="shared" ref="AE295" si="216">AD295*1.12</f>
        <v>9466619.6800000016</v>
      </c>
      <c r="AF295" s="71"/>
      <c r="AG295" s="71"/>
      <c r="AH295" s="71">
        <v>5600000</v>
      </c>
      <c r="AI295" s="71">
        <f t="shared" ref="AI295" si="217">AH295*1.12</f>
        <v>6272000.0000000009</v>
      </c>
      <c r="AJ295" s="71"/>
      <c r="AK295" s="71"/>
      <c r="AL295" s="71"/>
      <c r="AM295" s="71"/>
      <c r="AN295" s="71"/>
      <c r="AO295" s="71"/>
      <c r="AP295" s="71"/>
      <c r="AQ295" s="71"/>
      <c r="AR295" s="71"/>
      <c r="AS295" s="71"/>
      <c r="AT295" s="71"/>
      <c r="AU295" s="71"/>
      <c r="AV295" s="71"/>
      <c r="AW295" s="42">
        <f t="shared" ref="AW295" si="218">AD295+AH295+AL295+AP295+AT295</f>
        <v>14052339</v>
      </c>
      <c r="AX295" s="42">
        <f t="shared" ref="AX295" si="219">AW295*1.12</f>
        <v>15738619.680000002</v>
      </c>
      <c r="AY295" s="1" t="s">
        <v>129</v>
      </c>
      <c r="AZ295" s="1" t="s">
        <v>530</v>
      </c>
      <c r="BA295" s="1" t="s">
        <v>531</v>
      </c>
      <c r="BB295" s="44"/>
      <c r="BC295" s="44"/>
      <c r="BD295" s="44"/>
      <c r="BE295" s="44"/>
      <c r="BF295" s="44"/>
      <c r="BG295" s="44"/>
      <c r="BH295" s="44"/>
      <c r="BI295" s="44"/>
      <c r="BJ295" s="87"/>
      <c r="BK295" s="32" t="s">
        <v>772</v>
      </c>
    </row>
    <row r="296" spans="1:63" s="164" customFormat="1" ht="12.95" customHeight="1" x14ac:dyDescent="0.25">
      <c r="A296" s="15" t="s">
        <v>217</v>
      </c>
      <c r="B296" s="44"/>
      <c r="C296" s="175" t="s">
        <v>532</v>
      </c>
      <c r="D296" s="87"/>
      <c r="E296" s="44"/>
      <c r="F296" s="1" t="s">
        <v>519</v>
      </c>
      <c r="G296" s="1" t="s">
        <v>520</v>
      </c>
      <c r="H296" s="1" t="s">
        <v>520</v>
      </c>
      <c r="I296" s="1" t="s">
        <v>120</v>
      </c>
      <c r="J296" s="1"/>
      <c r="K296" s="1"/>
      <c r="L296" s="1">
        <v>80</v>
      </c>
      <c r="M296" s="112" t="s">
        <v>122</v>
      </c>
      <c r="N296" s="112" t="s">
        <v>224</v>
      </c>
      <c r="O296" s="112" t="s">
        <v>166</v>
      </c>
      <c r="P296" s="112" t="s">
        <v>125</v>
      </c>
      <c r="Q296" s="112">
        <v>230000000</v>
      </c>
      <c r="R296" s="1" t="s">
        <v>511</v>
      </c>
      <c r="S296" s="112"/>
      <c r="T296" s="112" t="s">
        <v>146</v>
      </c>
      <c r="U296" s="112"/>
      <c r="V296" s="112"/>
      <c r="W296" s="112">
        <v>0</v>
      </c>
      <c r="X296" s="112">
        <v>90</v>
      </c>
      <c r="Y296" s="112">
        <v>10</v>
      </c>
      <c r="Z296" s="114"/>
      <c r="AA296" s="113" t="s">
        <v>138</v>
      </c>
      <c r="AB296" s="112"/>
      <c r="AC296" s="112"/>
      <c r="AD296" s="114">
        <v>4731862</v>
      </c>
      <c r="AE296" s="114">
        <f t="shared" si="210"/>
        <v>5299685.4400000004</v>
      </c>
      <c r="AF296" s="114"/>
      <c r="AG296" s="114"/>
      <c r="AH296" s="114">
        <v>6097534</v>
      </c>
      <c r="AI296" s="21">
        <f t="shared" si="211"/>
        <v>6829238.080000001</v>
      </c>
      <c r="AJ296" s="114"/>
      <c r="AK296" s="114"/>
      <c r="AL296" s="114"/>
      <c r="AM296" s="21">
        <f t="shared" si="212"/>
        <v>0</v>
      </c>
      <c r="AN296" s="114"/>
      <c r="AO296" s="114"/>
      <c r="AP296" s="114"/>
      <c r="AQ296" s="21">
        <f t="shared" si="213"/>
        <v>0</v>
      </c>
      <c r="AR296" s="114"/>
      <c r="AS296" s="114"/>
      <c r="AT296" s="114"/>
      <c r="AU296" s="21">
        <f t="shared" si="214"/>
        <v>0</v>
      </c>
      <c r="AV296" s="114"/>
      <c r="AW296" s="202">
        <f t="shared" si="215"/>
        <v>10829396</v>
      </c>
      <c r="AX296" s="202">
        <f t="shared" si="209"/>
        <v>12128923.520000001</v>
      </c>
      <c r="AY296" s="112" t="s">
        <v>129</v>
      </c>
      <c r="AZ296" s="1" t="s">
        <v>533</v>
      </c>
      <c r="BA296" s="1" t="s">
        <v>534</v>
      </c>
      <c r="BB296" s="44"/>
      <c r="BC296" s="44"/>
      <c r="BD296" s="44"/>
      <c r="BE296" s="44"/>
      <c r="BF296" s="44"/>
      <c r="BG296" s="44"/>
      <c r="BH296" s="44"/>
      <c r="BI296" s="44"/>
      <c r="BJ296" s="87"/>
      <c r="BK296" s="28"/>
    </row>
    <row r="297" spans="1:63" s="164" customFormat="1" ht="12.95" customHeight="1" x14ac:dyDescent="0.25">
      <c r="A297" s="15" t="s">
        <v>217</v>
      </c>
      <c r="B297" s="44"/>
      <c r="C297" s="175" t="s">
        <v>535</v>
      </c>
      <c r="D297" s="87"/>
      <c r="E297" s="44"/>
      <c r="F297" s="1" t="s">
        <v>519</v>
      </c>
      <c r="G297" s="1" t="s">
        <v>520</v>
      </c>
      <c r="H297" s="1" t="s">
        <v>520</v>
      </c>
      <c r="I297" s="1" t="s">
        <v>143</v>
      </c>
      <c r="J297" s="152" t="s">
        <v>651</v>
      </c>
      <c r="K297" s="1"/>
      <c r="L297" s="1">
        <v>80</v>
      </c>
      <c r="M297" s="112" t="s">
        <v>122</v>
      </c>
      <c r="N297" s="112" t="s">
        <v>224</v>
      </c>
      <c r="O297" s="112" t="s">
        <v>166</v>
      </c>
      <c r="P297" s="112" t="s">
        <v>125</v>
      </c>
      <c r="Q297" s="112">
        <v>230000000</v>
      </c>
      <c r="R297" s="1" t="s">
        <v>511</v>
      </c>
      <c r="S297" s="112"/>
      <c r="T297" s="112" t="s">
        <v>146</v>
      </c>
      <c r="U297" s="112"/>
      <c r="V297" s="112"/>
      <c r="W297" s="112">
        <v>0</v>
      </c>
      <c r="X297" s="112">
        <v>90</v>
      </c>
      <c r="Y297" s="112">
        <v>10</v>
      </c>
      <c r="Z297" s="114"/>
      <c r="AA297" s="113" t="s">
        <v>138</v>
      </c>
      <c r="AB297" s="112"/>
      <c r="AC297" s="112"/>
      <c r="AD297" s="114">
        <v>1635705</v>
      </c>
      <c r="AE297" s="114">
        <f t="shared" si="210"/>
        <v>1831989.6</v>
      </c>
      <c r="AF297" s="114"/>
      <c r="AG297" s="114"/>
      <c r="AH297" s="114">
        <v>2107790</v>
      </c>
      <c r="AI297" s="21">
        <f t="shared" si="211"/>
        <v>2360724.8000000003</v>
      </c>
      <c r="AJ297" s="114"/>
      <c r="AK297" s="114"/>
      <c r="AL297" s="114"/>
      <c r="AM297" s="21">
        <f t="shared" si="212"/>
        <v>0</v>
      </c>
      <c r="AN297" s="114"/>
      <c r="AO297" s="114"/>
      <c r="AP297" s="114"/>
      <c r="AQ297" s="21">
        <f t="shared" si="213"/>
        <v>0</v>
      </c>
      <c r="AR297" s="114"/>
      <c r="AS297" s="114"/>
      <c r="AT297" s="114"/>
      <c r="AU297" s="21">
        <f t="shared" si="214"/>
        <v>0</v>
      </c>
      <c r="AV297" s="114"/>
      <c r="AW297" s="41">
        <v>0</v>
      </c>
      <c r="AX297" s="41">
        <f t="shared" si="209"/>
        <v>0</v>
      </c>
      <c r="AY297" s="112" t="s">
        <v>129</v>
      </c>
      <c r="AZ297" s="1" t="s">
        <v>536</v>
      </c>
      <c r="BA297" s="1" t="s">
        <v>537</v>
      </c>
      <c r="BB297" s="44"/>
      <c r="BC297" s="44"/>
      <c r="BD297" s="44"/>
      <c r="BE297" s="44"/>
      <c r="BF297" s="44"/>
      <c r="BG297" s="44"/>
      <c r="BH297" s="44"/>
      <c r="BI297" s="44"/>
      <c r="BJ297" s="87"/>
      <c r="BK297" s="28"/>
    </row>
    <row r="298" spans="1:63" s="164" customFormat="1" ht="12.95" customHeight="1" x14ac:dyDescent="0.25">
      <c r="A298" s="4" t="s">
        <v>217</v>
      </c>
      <c r="B298" s="44"/>
      <c r="C298" s="4" t="s">
        <v>733</v>
      </c>
      <c r="D298" s="44"/>
      <c r="E298" s="44"/>
      <c r="F298" s="1" t="s">
        <v>519</v>
      </c>
      <c r="G298" s="1" t="s">
        <v>520</v>
      </c>
      <c r="H298" s="1" t="s">
        <v>520</v>
      </c>
      <c r="I298" s="1" t="s">
        <v>143</v>
      </c>
      <c r="J298" s="1" t="s">
        <v>651</v>
      </c>
      <c r="K298" s="1"/>
      <c r="L298" s="1">
        <v>80</v>
      </c>
      <c r="M298" s="1" t="s">
        <v>122</v>
      </c>
      <c r="N298" s="5" t="s">
        <v>224</v>
      </c>
      <c r="O298" s="1" t="s">
        <v>144</v>
      </c>
      <c r="P298" s="1" t="s">
        <v>125</v>
      </c>
      <c r="Q298" s="1">
        <v>230000000</v>
      </c>
      <c r="R298" s="1" t="s">
        <v>511</v>
      </c>
      <c r="S298" s="1"/>
      <c r="T298" s="1" t="s">
        <v>146</v>
      </c>
      <c r="U298" s="1"/>
      <c r="V298" s="1"/>
      <c r="W298" s="1">
        <v>0</v>
      </c>
      <c r="X298" s="1">
        <v>90</v>
      </c>
      <c r="Y298" s="1">
        <v>10</v>
      </c>
      <c r="Z298" s="21"/>
      <c r="AA298" s="5" t="s">
        <v>138</v>
      </c>
      <c r="AB298" s="71"/>
      <c r="AC298" s="71"/>
      <c r="AD298" s="71">
        <v>1635705</v>
      </c>
      <c r="AE298" s="71">
        <v>1831989.6</v>
      </c>
      <c r="AF298" s="71"/>
      <c r="AG298" s="71"/>
      <c r="AH298" s="71">
        <v>2107790</v>
      </c>
      <c r="AI298" s="71">
        <v>2360724.8000000003</v>
      </c>
      <c r="AJ298" s="71"/>
      <c r="AK298" s="71"/>
      <c r="AL298" s="71"/>
      <c r="AM298" s="71"/>
      <c r="AN298" s="71"/>
      <c r="AO298" s="71"/>
      <c r="AP298" s="71"/>
      <c r="AQ298" s="71"/>
      <c r="AR298" s="71"/>
      <c r="AS298" s="71"/>
      <c r="AT298" s="71"/>
      <c r="AU298" s="71"/>
      <c r="AV298" s="71"/>
      <c r="AW298" s="41">
        <v>0</v>
      </c>
      <c r="AX298" s="41">
        <f>AW298*1.12</f>
        <v>0</v>
      </c>
      <c r="AY298" s="1" t="s">
        <v>129</v>
      </c>
      <c r="AZ298" s="1" t="s">
        <v>536</v>
      </c>
      <c r="BA298" s="1" t="s">
        <v>537</v>
      </c>
      <c r="BB298" s="44"/>
      <c r="BC298" s="44"/>
      <c r="BD298" s="44"/>
      <c r="BE298" s="44"/>
      <c r="BF298" s="44"/>
      <c r="BG298" s="44"/>
      <c r="BH298" s="44"/>
      <c r="BI298" s="44"/>
      <c r="BJ298" s="87"/>
      <c r="BK298" s="32">
        <v>14</v>
      </c>
    </row>
    <row r="299" spans="1:63" s="164" customFormat="1" ht="12.95" customHeight="1" x14ac:dyDescent="0.25">
      <c r="A299" s="4" t="s">
        <v>217</v>
      </c>
      <c r="B299" s="44"/>
      <c r="C299" s="4" t="s">
        <v>775</v>
      </c>
      <c r="D299" s="44"/>
      <c r="E299" s="44"/>
      <c r="F299" s="1" t="s">
        <v>519</v>
      </c>
      <c r="G299" s="1" t="s">
        <v>520</v>
      </c>
      <c r="H299" s="1" t="s">
        <v>520</v>
      </c>
      <c r="I299" s="1" t="s">
        <v>143</v>
      </c>
      <c r="J299" s="1" t="s">
        <v>651</v>
      </c>
      <c r="K299" s="1"/>
      <c r="L299" s="1">
        <v>80</v>
      </c>
      <c r="M299" s="1" t="s">
        <v>122</v>
      </c>
      <c r="N299" s="5" t="s">
        <v>224</v>
      </c>
      <c r="O299" s="1" t="s">
        <v>398</v>
      </c>
      <c r="P299" s="1" t="s">
        <v>125</v>
      </c>
      <c r="Q299" s="1">
        <v>230000000</v>
      </c>
      <c r="R299" s="1" t="s">
        <v>511</v>
      </c>
      <c r="S299" s="1"/>
      <c r="T299" s="1" t="s">
        <v>146</v>
      </c>
      <c r="U299" s="1"/>
      <c r="V299" s="1"/>
      <c r="W299" s="1">
        <v>0</v>
      </c>
      <c r="X299" s="16">
        <v>100</v>
      </c>
      <c r="Y299" s="1">
        <v>0</v>
      </c>
      <c r="Z299" s="21"/>
      <c r="AA299" s="5" t="s">
        <v>138</v>
      </c>
      <c r="AB299" s="71"/>
      <c r="AC299" s="71"/>
      <c r="AD299" s="71">
        <v>1635705</v>
      </c>
      <c r="AE299" s="71">
        <f t="shared" ref="AE299" si="220">AD299*1.12</f>
        <v>1831989.6</v>
      </c>
      <c r="AF299" s="71"/>
      <c r="AG299" s="71"/>
      <c r="AH299" s="71">
        <v>2107790</v>
      </c>
      <c r="AI299" s="71">
        <f t="shared" ref="AI299" si="221">AH299*1.12</f>
        <v>2360724.8000000003</v>
      </c>
      <c r="AJ299" s="71"/>
      <c r="AK299" s="71"/>
      <c r="AL299" s="71"/>
      <c r="AM299" s="71"/>
      <c r="AN299" s="71"/>
      <c r="AO299" s="71"/>
      <c r="AP299" s="71"/>
      <c r="AQ299" s="71"/>
      <c r="AR299" s="71"/>
      <c r="AS299" s="71"/>
      <c r="AT299" s="71"/>
      <c r="AU299" s="71"/>
      <c r="AV299" s="71"/>
      <c r="AW299" s="42">
        <f t="shared" ref="AW299" si="222">AD299+AH299+AL299+AP299+AT299</f>
        <v>3743495</v>
      </c>
      <c r="AX299" s="42">
        <f t="shared" ref="AX299" si="223">AW299*1.12</f>
        <v>4192714.4000000004</v>
      </c>
      <c r="AY299" s="1" t="s">
        <v>129</v>
      </c>
      <c r="AZ299" s="1" t="s">
        <v>536</v>
      </c>
      <c r="BA299" s="1" t="s">
        <v>537</v>
      </c>
      <c r="BB299" s="44"/>
      <c r="BC299" s="44"/>
      <c r="BD299" s="44"/>
      <c r="BE299" s="44"/>
      <c r="BF299" s="44"/>
      <c r="BG299" s="44"/>
      <c r="BH299" s="44"/>
      <c r="BI299" s="44"/>
      <c r="BJ299" s="87"/>
      <c r="BK299" s="32" t="s">
        <v>772</v>
      </c>
    </row>
    <row r="300" spans="1:63" s="164" customFormat="1" ht="12.95" customHeight="1" x14ac:dyDescent="0.25">
      <c r="A300" s="115" t="s">
        <v>133</v>
      </c>
      <c r="B300" s="27" t="s">
        <v>218</v>
      </c>
      <c r="C300" s="4" t="s">
        <v>583</v>
      </c>
      <c r="D300" s="4"/>
      <c r="E300" s="216"/>
      <c r="F300" s="22" t="s">
        <v>293</v>
      </c>
      <c r="G300" s="22" t="s">
        <v>294</v>
      </c>
      <c r="H300" s="22" t="s">
        <v>294</v>
      </c>
      <c r="I300" s="23" t="s">
        <v>120</v>
      </c>
      <c r="J300" s="23"/>
      <c r="K300" s="23"/>
      <c r="L300" s="22">
        <v>100</v>
      </c>
      <c r="M300" s="5">
        <v>230000000</v>
      </c>
      <c r="N300" s="5" t="s">
        <v>123</v>
      </c>
      <c r="O300" s="1" t="s">
        <v>166</v>
      </c>
      <c r="P300" s="23" t="s">
        <v>125</v>
      </c>
      <c r="Q300" s="24">
        <v>230000000</v>
      </c>
      <c r="R300" s="25" t="s">
        <v>257</v>
      </c>
      <c r="S300" s="25"/>
      <c r="T300" s="23" t="s">
        <v>127</v>
      </c>
      <c r="U300" s="5"/>
      <c r="V300" s="23"/>
      <c r="W300" s="23">
        <v>0</v>
      </c>
      <c r="X300" s="23">
        <v>100</v>
      </c>
      <c r="Y300" s="23">
        <v>0</v>
      </c>
      <c r="Z300" s="39"/>
      <c r="AA300" s="5" t="s">
        <v>138</v>
      </c>
      <c r="AB300" s="26"/>
      <c r="AC300" s="26"/>
      <c r="AD300" s="26">
        <v>30708000</v>
      </c>
      <c r="AE300" s="18">
        <f t="shared" si="210"/>
        <v>34392960</v>
      </c>
      <c r="AF300" s="26"/>
      <c r="AG300" s="26"/>
      <c r="AH300" s="26">
        <v>40944000</v>
      </c>
      <c r="AI300" s="18">
        <f t="shared" si="211"/>
        <v>45857280.000000007</v>
      </c>
      <c r="AJ300" s="19"/>
      <c r="AK300" s="19"/>
      <c r="AL300" s="26">
        <v>40944000</v>
      </c>
      <c r="AM300" s="18">
        <f t="shared" si="212"/>
        <v>45857280.000000007</v>
      </c>
      <c r="AN300" s="1"/>
      <c r="AO300" s="44"/>
      <c r="AP300" s="44"/>
      <c r="AQ300" s="44"/>
      <c r="AR300" s="44"/>
      <c r="AS300" s="44"/>
      <c r="AT300" s="44"/>
      <c r="AU300" s="21"/>
      <c r="AV300" s="116"/>
      <c r="AW300" s="41">
        <f>AD300+AH300+AL300+AP300+AT300</f>
        <v>112596000</v>
      </c>
      <c r="AX300" s="41">
        <f t="shared" si="209"/>
        <v>126107520.00000001</v>
      </c>
      <c r="AY300" s="9" t="s">
        <v>129</v>
      </c>
      <c r="AZ300" s="1" t="s">
        <v>584</v>
      </c>
      <c r="BA300" s="1" t="s">
        <v>585</v>
      </c>
      <c r="BB300" s="116"/>
      <c r="BC300" s="44"/>
      <c r="BD300" s="44"/>
      <c r="BE300" s="44"/>
      <c r="BF300" s="44"/>
      <c r="BG300" s="44"/>
      <c r="BH300" s="44"/>
      <c r="BI300" s="44"/>
      <c r="BJ300" s="87"/>
      <c r="BK300" s="28"/>
    </row>
    <row r="301" spans="1:63" s="164" customFormat="1" ht="12.95" customHeight="1" x14ac:dyDescent="0.25">
      <c r="A301" s="115" t="s">
        <v>133</v>
      </c>
      <c r="B301" s="27" t="s">
        <v>218</v>
      </c>
      <c r="C301" s="4" t="s">
        <v>586</v>
      </c>
      <c r="D301" s="4"/>
      <c r="E301" s="216"/>
      <c r="F301" s="22" t="s">
        <v>293</v>
      </c>
      <c r="G301" s="22" t="s">
        <v>294</v>
      </c>
      <c r="H301" s="22" t="s">
        <v>294</v>
      </c>
      <c r="I301" s="23" t="s">
        <v>120</v>
      </c>
      <c r="J301" s="23"/>
      <c r="K301" s="23"/>
      <c r="L301" s="22">
        <v>100</v>
      </c>
      <c r="M301" s="5">
        <v>230000000</v>
      </c>
      <c r="N301" s="5" t="s">
        <v>123</v>
      </c>
      <c r="O301" s="1" t="s">
        <v>166</v>
      </c>
      <c r="P301" s="23" t="s">
        <v>125</v>
      </c>
      <c r="Q301" s="24">
        <v>230000000</v>
      </c>
      <c r="R301" s="25" t="s">
        <v>262</v>
      </c>
      <c r="S301" s="25"/>
      <c r="T301" s="23" t="s">
        <v>127</v>
      </c>
      <c r="U301" s="5"/>
      <c r="V301" s="23"/>
      <c r="W301" s="23">
        <v>0</v>
      </c>
      <c r="X301" s="23">
        <v>100</v>
      </c>
      <c r="Y301" s="23">
        <v>0</v>
      </c>
      <c r="Z301" s="39"/>
      <c r="AA301" s="5" t="s">
        <v>138</v>
      </c>
      <c r="AB301" s="26"/>
      <c r="AC301" s="26"/>
      <c r="AD301" s="26">
        <v>10700032</v>
      </c>
      <c r="AE301" s="18">
        <f t="shared" si="210"/>
        <v>11984035.840000002</v>
      </c>
      <c r="AF301" s="26"/>
      <c r="AG301" s="26"/>
      <c r="AH301" s="26">
        <v>14193920</v>
      </c>
      <c r="AI301" s="18">
        <f t="shared" si="211"/>
        <v>15897190.400000002</v>
      </c>
      <c r="AJ301" s="19"/>
      <c r="AK301" s="19"/>
      <c r="AL301" s="26">
        <v>14193920</v>
      </c>
      <c r="AM301" s="18">
        <f t="shared" si="212"/>
        <v>15897190.400000002</v>
      </c>
      <c r="AN301" s="1"/>
      <c r="AO301" s="44"/>
      <c r="AP301" s="44"/>
      <c r="AQ301" s="44"/>
      <c r="AR301" s="44"/>
      <c r="AS301" s="44"/>
      <c r="AT301" s="44"/>
      <c r="AU301" s="21"/>
      <c r="AV301" s="116"/>
      <c r="AW301" s="41">
        <f t="shared" ref="AW301:AW315" si="224">AD301+AH301+AL301+AP301+AT301</f>
        <v>39087872</v>
      </c>
      <c r="AX301" s="41">
        <f t="shared" si="209"/>
        <v>43778416.640000001</v>
      </c>
      <c r="AY301" s="9" t="s">
        <v>129</v>
      </c>
      <c r="AZ301" s="1" t="s">
        <v>587</v>
      </c>
      <c r="BA301" s="1" t="s">
        <v>588</v>
      </c>
      <c r="BB301" s="116"/>
      <c r="BC301" s="44"/>
      <c r="BD301" s="44"/>
      <c r="BE301" s="44"/>
      <c r="BF301" s="44"/>
      <c r="BG301" s="44"/>
      <c r="BH301" s="44"/>
      <c r="BI301" s="44"/>
      <c r="BJ301" s="87"/>
      <c r="BK301" s="28"/>
    </row>
    <row r="302" spans="1:63" s="164" customFormat="1" ht="12.95" customHeight="1" x14ac:dyDescent="0.25">
      <c r="A302" s="115" t="s">
        <v>133</v>
      </c>
      <c r="B302" s="27" t="s">
        <v>218</v>
      </c>
      <c r="C302" s="4" t="s">
        <v>589</v>
      </c>
      <c r="D302" s="4"/>
      <c r="E302" s="216"/>
      <c r="F302" s="22" t="s">
        <v>293</v>
      </c>
      <c r="G302" s="22" t="s">
        <v>294</v>
      </c>
      <c r="H302" s="22" t="s">
        <v>294</v>
      </c>
      <c r="I302" s="23" t="s">
        <v>120</v>
      </c>
      <c r="J302" s="23"/>
      <c r="K302" s="23"/>
      <c r="L302" s="22">
        <v>100</v>
      </c>
      <c r="M302" s="5">
        <v>230000000</v>
      </c>
      <c r="N302" s="5" t="s">
        <v>123</v>
      </c>
      <c r="O302" s="1" t="s">
        <v>166</v>
      </c>
      <c r="P302" s="23" t="s">
        <v>125</v>
      </c>
      <c r="Q302" s="24">
        <v>230000000</v>
      </c>
      <c r="R302" s="25" t="s">
        <v>266</v>
      </c>
      <c r="S302" s="25"/>
      <c r="T302" s="23" t="s">
        <v>127</v>
      </c>
      <c r="U302" s="5"/>
      <c r="V302" s="23"/>
      <c r="W302" s="23">
        <v>0</v>
      </c>
      <c r="X302" s="23">
        <v>100</v>
      </c>
      <c r="Y302" s="23">
        <v>0</v>
      </c>
      <c r="Z302" s="39"/>
      <c r="AA302" s="5" t="s">
        <v>138</v>
      </c>
      <c r="AB302" s="26"/>
      <c r="AC302" s="26"/>
      <c r="AD302" s="26">
        <v>37668480</v>
      </c>
      <c r="AE302" s="18">
        <f t="shared" si="210"/>
        <v>42188697.600000001</v>
      </c>
      <c r="AF302" s="26"/>
      <c r="AG302" s="26"/>
      <c r="AH302" s="26">
        <v>46403200</v>
      </c>
      <c r="AI302" s="18">
        <f t="shared" si="211"/>
        <v>51971584.000000007</v>
      </c>
      <c r="AJ302" s="19"/>
      <c r="AK302" s="19"/>
      <c r="AL302" s="26">
        <v>46403200</v>
      </c>
      <c r="AM302" s="18">
        <f t="shared" si="212"/>
        <v>51971584.000000007</v>
      </c>
      <c r="AN302" s="1"/>
      <c r="AO302" s="44"/>
      <c r="AP302" s="44"/>
      <c r="AQ302" s="44"/>
      <c r="AR302" s="44"/>
      <c r="AS302" s="44"/>
      <c r="AT302" s="44"/>
      <c r="AU302" s="21"/>
      <c r="AV302" s="116"/>
      <c r="AW302" s="41">
        <f t="shared" si="224"/>
        <v>130474880</v>
      </c>
      <c r="AX302" s="41">
        <f t="shared" si="209"/>
        <v>146131865.60000002</v>
      </c>
      <c r="AY302" s="9" t="s">
        <v>129</v>
      </c>
      <c r="AZ302" s="1" t="s">
        <v>590</v>
      </c>
      <c r="BA302" s="1" t="s">
        <v>591</v>
      </c>
      <c r="BB302" s="116"/>
      <c r="BC302" s="44"/>
      <c r="BD302" s="44"/>
      <c r="BE302" s="44"/>
      <c r="BF302" s="44"/>
      <c r="BG302" s="44"/>
      <c r="BH302" s="44"/>
      <c r="BI302" s="44"/>
      <c r="BJ302" s="87"/>
      <c r="BK302" s="28"/>
    </row>
    <row r="303" spans="1:63" s="164" customFormat="1" ht="12.95" customHeight="1" x14ac:dyDescent="0.25">
      <c r="A303" s="115" t="s">
        <v>133</v>
      </c>
      <c r="B303" s="27" t="s">
        <v>218</v>
      </c>
      <c r="C303" s="4" t="s">
        <v>592</v>
      </c>
      <c r="D303" s="4"/>
      <c r="E303" s="216"/>
      <c r="F303" s="22" t="s">
        <v>298</v>
      </c>
      <c r="G303" s="22" t="s">
        <v>299</v>
      </c>
      <c r="H303" s="22" t="s">
        <v>299</v>
      </c>
      <c r="I303" s="23" t="s">
        <v>120</v>
      </c>
      <c r="J303" s="23"/>
      <c r="K303" s="23"/>
      <c r="L303" s="22">
        <v>100</v>
      </c>
      <c r="M303" s="5">
        <v>230000000</v>
      </c>
      <c r="N303" s="5" t="s">
        <v>137</v>
      </c>
      <c r="O303" s="1" t="s">
        <v>166</v>
      </c>
      <c r="P303" s="23" t="s">
        <v>125</v>
      </c>
      <c r="Q303" s="24">
        <v>230000000</v>
      </c>
      <c r="R303" s="25" t="s">
        <v>145</v>
      </c>
      <c r="S303" s="25"/>
      <c r="T303" s="23" t="s">
        <v>127</v>
      </c>
      <c r="U303" s="5"/>
      <c r="V303" s="23"/>
      <c r="W303" s="23">
        <v>0</v>
      </c>
      <c r="X303" s="23">
        <v>100</v>
      </c>
      <c r="Y303" s="23">
        <v>0</v>
      </c>
      <c r="Z303" s="39"/>
      <c r="AA303" s="5" t="s">
        <v>138</v>
      </c>
      <c r="AB303" s="26"/>
      <c r="AC303" s="26"/>
      <c r="AD303" s="26">
        <v>19626200</v>
      </c>
      <c r="AE303" s="18">
        <f t="shared" si="210"/>
        <v>21981344.000000004</v>
      </c>
      <c r="AF303" s="26"/>
      <c r="AG303" s="26"/>
      <c r="AH303" s="26">
        <v>26049320</v>
      </c>
      <c r="AI303" s="18">
        <f t="shared" si="211"/>
        <v>29175238.400000002</v>
      </c>
      <c r="AJ303" s="19"/>
      <c r="AK303" s="19"/>
      <c r="AL303" s="26">
        <v>26049320</v>
      </c>
      <c r="AM303" s="18">
        <f t="shared" si="212"/>
        <v>29175238.400000002</v>
      </c>
      <c r="AN303" s="1"/>
      <c r="AO303" s="44"/>
      <c r="AP303" s="44"/>
      <c r="AQ303" s="44"/>
      <c r="AR303" s="44"/>
      <c r="AS303" s="44"/>
      <c r="AT303" s="44"/>
      <c r="AU303" s="21"/>
      <c r="AV303" s="116"/>
      <c r="AW303" s="41">
        <f t="shared" si="224"/>
        <v>71724840</v>
      </c>
      <c r="AX303" s="41">
        <f t="shared" si="209"/>
        <v>80331820.800000012</v>
      </c>
      <c r="AY303" s="9" t="s">
        <v>129</v>
      </c>
      <c r="AZ303" s="1" t="s">
        <v>593</v>
      </c>
      <c r="BA303" s="1" t="s">
        <v>594</v>
      </c>
      <c r="BB303" s="116"/>
      <c r="BC303" s="44"/>
      <c r="BD303" s="44"/>
      <c r="BE303" s="44"/>
      <c r="BF303" s="44"/>
      <c r="BG303" s="44"/>
      <c r="BH303" s="44"/>
      <c r="BI303" s="44"/>
      <c r="BJ303" s="87"/>
      <c r="BK303" s="28"/>
    </row>
    <row r="304" spans="1:63" s="164" customFormat="1" ht="12.95" customHeight="1" x14ac:dyDescent="0.25">
      <c r="A304" s="115" t="s">
        <v>133</v>
      </c>
      <c r="B304" s="27" t="s">
        <v>218</v>
      </c>
      <c r="C304" s="4" t="s">
        <v>595</v>
      </c>
      <c r="D304" s="4"/>
      <c r="E304" s="216"/>
      <c r="F304" s="22" t="s">
        <v>298</v>
      </c>
      <c r="G304" s="22" t="s">
        <v>299</v>
      </c>
      <c r="H304" s="22" t="s">
        <v>299</v>
      </c>
      <c r="I304" s="23" t="s">
        <v>120</v>
      </c>
      <c r="J304" s="23"/>
      <c r="K304" s="23"/>
      <c r="L304" s="22">
        <v>100</v>
      </c>
      <c r="M304" s="5">
        <v>230000000</v>
      </c>
      <c r="N304" s="5" t="s">
        <v>137</v>
      </c>
      <c r="O304" s="1" t="s">
        <v>166</v>
      </c>
      <c r="P304" s="23" t="s">
        <v>125</v>
      </c>
      <c r="Q304" s="24">
        <v>230000000</v>
      </c>
      <c r="R304" s="25" t="s">
        <v>257</v>
      </c>
      <c r="S304" s="25"/>
      <c r="T304" s="23" t="s">
        <v>127</v>
      </c>
      <c r="U304" s="5"/>
      <c r="V304" s="23"/>
      <c r="W304" s="23">
        <v>0</v>
      </c>
      <c r="X304" s="23">
        <v>100</v>
      </c>
      <c r="Y304" s="23">
        <v>0</v>
      </c>
      <c r="Z304" s="39"/>
      <c r="AA304" s="5" t="s">
        <v>138</v>
      </c>
      <c r="AB304" s="26"/>
      <c r="AC304" s="26"/>
      <c r="AD304" s="26">
        <v>196389050</v>
      </c>
      <c r="AE304" s="18">
        <f t="shared" si="210"/>
        <v>219955736.00000003</v>
      </c>
      <c r="AF304" s="26"/>
      <c r="AG304" s="26"/>
      <c r="AH304" s="26">
        <v>260661830</v>
      </c>
      <c r="AI304" s="18">
        <f t="shared" si="211"/>
        <v>291941249.60000002</v>
      </c>
      <c r="AJ304" s="19"/>
      <c r="AK304" s="19"/>
      <c r="AL304" s="26">
        <v>260661830</v>
      </c>
      <c r="AM304" s="18">
        <f t="shared" si="212"/>
        <v>291941249.60000002</v>
      </c>
      <c r="AN304" s="1"/>
      <c r="AO304" s="44"/>
      <c r="AP304" s="44"/>
      <c r="AQ304" s="44"/>
      <c r="AR304" s="44"/>
      <c r="AS304" s="44"/>
      <c r="AT304" s="44"/>
      <c r="AU304" s="21"/>
      <c r="AV304" s="116"/>
      <c r="AW304" s="41">
        <f t="shared" si="224"/>
        <v>717712710</v>
      </c>
      <c r="AX304" s="41">
        <f t="shared" si="209"/>
        <v>803838235.20000005</v>
      </c>
      <c r="AY304" s="9" t="s">
        <v>129</v>
      </c>
      <c r="AZ304" s="1" t="s">
        <v>596</v>
      </c>
      <c r="BA304" s="1" t="s">
        <v>597</v>
      </c>
      <c r="BB304" s="116"/>
      <c r="BC304" s="44"/>
      <c r="BD304" s="44"/>
      <c r="BE304" s="44"/>
      <c r="BF304" s="44"/>
      <c r="BG304" s="44"/>
      <c r="BH304" s="44"/>
      <c r="BI304" s="44"/>
      <c r="BJ304" s="87"/>
      <c r="BK304" s="28"/>
    </row>
    <row r="305" spans="1:63" s="164" customFormat="1" ht="12.95" customHeight="1" x14ac:dyDescent="0.25">
      <c r="A305" s="115" t="s">
        <v>133</v>
      </c>
      <c r="B305" s="27" t="s">
        <v>218</v>
      </c>
      <c r="C305" s="4" t="s">
        <v>598</v>
      </c>
      <c r="D305" s="4"/>
      <c r="E305" s="216"/>
      <c r="F305" s="22" t="s">
        <v>298</v>
      </c>
      <c r="G305" s="22" t="s">
        <v>299</v>
      </c>
      <c r="H305" s="22" t="s">
        <v>299</v>
      </c>
      <c r="I305" s="23" t="s">
        <v>120</v>
      </c>
      <c r="J305" s="23"/>
      <c r="K305" s="23"/>
      <c r="L305" s="22">
        <v>100</v>
      </c>
      <c r="M305" s="5">
        <v>230000000</v>
      </c>
      <c r="N305" s="5" t="s">
        <v>137</v>
      </c>
      <c r="O305" s="1" t="s">
        <v>166</v>
      </c>
      <c r="P305" s="23" t="s">
        <v>125</v>
      </c>
      <c r="Q305" s="24">
        <v>230000000</v>
      </c>
      <c r="R305" s="25" t="s">
        <v>262</v>
      </c>
      <c r="S305" s="25"/>
      <c r="T305" s="23" t="s">
        <v>127</v>
      </c>
      <c r="U305" s="5"/>
      <c r="V305" s="23"/>
      <c r="W305" s="23">
        <v>0</v>
      </c>
      <c r="X305" s="23">
        <v>100</v>
      </c>
      <c r="Y305" s="23">
        <v>0</v>
      </c>
      <c r="Z305" s="39"/>
      <c r="AA305" s="5" t="s">
        <v>138</v>
      </c>
      <c r="AB305" s="26"/>
      <c r="AC305" s="26"/>
      <c r="AD305" s="26">
        <v>103576000</v>
      </c>
      <c r="AE305" s="18">
        <f t="shared" si="210"/>
        <v>116005120.00000001</v>
      </c>
      <c r="AF305" s="26"/>
      <c r="AG305" s="26"/>
      <c r="AH305" s="26">
        <v>137473600</v>
      </c>
      <c r="AI305" s="18">
        <f t="shared" si="211"/>
        <v>153970432</v>
      </c>
      <c r="AJ305" s="19"/>
      <c r="AK305" s="19"/>
      <c r="AL305" s="26">
        <v>137473600</v>
      </c>
      <c r="AM305" s="18">
        <f t="shared" si="212"/>
        <v>153970432</v>
      </c>
      <c r="AN305" s="1"/>
      <c r="AO305" s="44"/>
      <c r="AP305" s="44"/>
      <c r="AQ305" s="44"/>
      <c r="AR305" s="44"/>
      <c r="AS305" s="44"/>
      <c r="AT305" s="44"/>
      <c r="AU305" s="21"/>
      <c r="AV305" s="116"/>
      <c r="AW305" s="41">
        <f t="shared" si="224"/>
        <v>378523200</v>
      </c>
      <c r="AX305" s="41">
        <f t="shared" si="209"/>
        <v>423945984.00000006</v>
      </c>
      <c r="AY305" s="9" t="s">
        <v>129</v>
      </c>
      <c r="AZ305" s="1" t="s">
        <v>599</v>
      </c>
      <c r="BA305" s="1" t="s">
        <v>600</v>
      </c>
      <c r="BB305" s="116"/>
      <c r="BC305" s="44"/>
      <c r="BD305" s="44"/>
      <c r="BE305" s="44"/>
      <c r="BF305" s="44"/>
      <c r="BG305" s="44"/>
      <c r="BH305" s="44"/>
      <c r="BI305" s="44"/>
      <c r="BJ305" s="87"/>
      <c r="BK305" s="28"/>
    </row>
    <row r="306" spans="1:63" s="164" customFormat="1" ht="12.95" customHeight="1" x14ac:dyDescent="0.25">
      <c r="A306" s="115" t="s">
        <v>133</v>
      </c>
      <c r="B306" s="27" t="s">
        <v>218</v>
      </c>
      <c r="C306" s="4" t="s">
        <v>601</v>
      </c>
      <c r="D306" s="4"/>
      <c r="E306" s="216"/>
      <c r="F306" s="22" t="s">
        <v>298</v>
      </c>
      <c r="G306" s="22" t="s">
        <v>299</v>
      </c>
      <c r="H306" s="22" t="s">
        <v>299</v>
      </c>
      <c r="I306" s="23" t="s">
        <v>120</v>
      </c>
      <c r="J306" s="23"/>
      <c r="K306" s="23"/>
      <c r="L306" s="22">
        <v>100</v>
      </c>
      <c r="M306" s="5">
        <v>230000000</v>
      </c>
      <c r="N306" s="5" t="s">
        <v>137</v>
      </c>
      <c r="O306" s="1" t="s">
        <v>166</v>
      </c>
      <c r="P306" s="23" t="s">
        <v>125</v>
      </c>
      <c r="Q306" s="24">
        <v>230000000</v>
      </c>
      <c r="R306" s="25" t="s">
        <v>266</v>
      </c>
      <c r="S306" s="25"/>
      <c r="T306" s="23" t="s">
        <v>127</v>
      </c>
      <c r="U306" s="5"/>
      <c r="V306" s="23"/>
      <c r="W306" s="23">
        <v>0</v>
      </c>
      <c r="X306" s="23">
        <v>100</v>
      </c>
      <c r="Y306" s="23">
        <v>0</v>
      </c>
      <c r="Z306" s="39"/>
      <c r="AA306" s="5" t="s">
        <v>138</v>
      </c>
      <c r="AB306" s="26"/>
      <c r="AC306" s="26"/>
      <c r="AD306" s="26">
        <v>75694600</v>
      </c>
      <c r="AE306" s="18">
        <f t="shared" si="210"/>
        <v>84777952.000000015</v>
      </c>
      <c r="AF306" s="26"/>
      <c r="AG306" s="26"/>
      <c r="AH306" s="26">
        <v>97117600</v>
      </c>
      <c r="AI306" s="18">
        <f t="shared" si="211"/>
        <v>108771712.00000001</v>
      </c>
      <c r="AJ306" s="19"/>
      <c r="AK306" s="19"/>
      <c r="AL306" s="26">
        <v>97117600</v>
      </c>
      <c r="AM306" s="18">
        <f t="shared" si="212"/>
        <v>108771712.00000001</v>
      </c>
      <c r="AN306" s="1"/>
      <c r="AO306" s="44"/>
      <c r="AP306" s="44"/>
      <c r="AQ306" s="44"/>
      <c r="AR306" s="44"/>
      <c r="AS306" s="44"/>
      <c r="AT306" s="44"/>
      <c r="AU306" s="21"/>
      <c r="AV306" s="116"/>
      <c r="AW306" s="41">
        <f t="shared" si="224"/>
        <v>269929800</v>
      </c>
      <c r="AX306" s="41">
        <f t="shared" si="209"/>
        <v>302321376</v>
      </c>
      <c r="AY306" s="9" t="s">
        <v>129</v>
      </c>
      <c r="AZ306" s="1" t="s">
        <v>602</v>
      </c>
      <c r="BA306" s="1" t="s">
        <v>603</v>
      </c>
      <c r="BB306" s="116"/>
      <c r="BC306" s="44"/>
      <c r="BD306" s="44"/>
      <c r="BE306" s="44"/>
      <c r="BF306" s="44"/>
      <c r="BG306" s="44"/>
      <c r="BH306" s="44"/>
      <c r="BI306" s="44"/>
      <c r="BJ306" s="87"/>
      <c r="BK306" s="28"/>
    </row>
    <row r="307" spans="1:63" s="164" customFormat="1" ht="12.95" customHeight="1" x14ac:dyDescent="0.25">
      <c r="A307" s="115" t="s">
        <v>133</v>
      </c>
      <c r="B307" s="27" t="s">
        <v>218</v>
      </c>
      <c r="C307" s="4" t="s">
        <v>604</v>
      </c>
      <c r="D307" s="4"/>
      <c r="E307" s="216"/>
      <c r="F307" s="22" t="s">
        <v>303</v>
      </c>
      <c r="G307" s="22" t="s">
        <v>304</v>
      </c>
      <c r="H307" s="22" t="s">
        <v>304</v>
      </c>
      <c r="I307" s="23" t="s">
        <v>120</v>
      </c>
      <c r="J307" s="23"/>
      <c r="K307" s="23"/>
      <c r="L307" s="22">
        <v>100</v>
      </c>
      <c r="M307" s="5">
        <v>230000000</v>
      </c>
      <c r="N307" s="5" t="s">
        <v>137</v>
      </c>
      <c r="O307" s="1" t="s">
        <v>166</v>
      </c>
      <c r="P307" s="23" t="s">
        <v>125</v>
      </c>
      <c r="Q307" s="24">
        <v>230000000</v>
      </c>
      <c r="R307" s="25" t="s">
        <v>145</v>
      </c>
      <c r="S307" s="25"/>
      <c r="T307" s="23" t="s">
        <v>127</v>
      </c>
      <c r="U307" s="5"/>
      <c r="V307" s="23"/>
      <c r="W307" s="23">
        <v>0</v>
      </c>
      <c r="X307" s="23">
        <v>100</v>
      </c>
      <c r="Y307" s="23">
        <v>0</v>
      </c>
      <c r="Z307" s="39"/>
      <c r="AA307" s="5" t="s">
        <v>138</v>
      </c>
      <c r="AB307" s="26"/>
      <c r="AC307" s="26"/>
      <c r="AD307" s="26">
        <v>63653886</v>
      </c>
      <c r="AE307" s="18">
        <f t="shared" si="210"/>
        <v>71292352.320000008</v>
      </c>
      <c r="AF307" s="26"/>
      <c r="AG307" s="26"/>
      <c r="AH307" s="26">
        <v>84101652</v>
      </c>
      <c r="AI307" s="18">
        <f t="shared" si="211"/>
        <v>94193850.24000001</v>
      </c>
      <c r="AJ307" s="19"/>
      <c r="AK307" s="19"/>
      <c r="AL307" s="26">
        <v>84101652</v>
      </c>
      <c r="AM307" s="18">
        <f t="shared" si="212"/>
        <v>94193850.24000001</v>
      </c>
      <c r="AN307" s="1"/>
      <c r="AO307" s="44"/>
      <c r="AP307" s="44"/>
      <c r="AQ307" s="44"/>
      <c r="AR307" s="44"/>
      <c r="AS307" s="44"/>
      <c r="AT307" s="44"/>
      <c r="AU307" s="21"/>
      <c r="AV307" s="116"/>
      <c r="AW307" s="41">
        <f t="shared" si="224"/>
        <v>231857190</v>
      </c>
      <c r="AX307" s="41">
        <f t="shared" si="209"/>
        <v>259680052.80000001</v>
      </c>
      <c r="AY307" s="9" t="s">
        <v>129</v>
      </c>
      <c r="AZ307" s="1" t="s">
        <v>605</v>
      </c>
      <c r="BA307" s="1" t="s">
        <v>606</v>
      </c>
      <c r="BB307" s="116"/>
      <c r="BC307" s="44"/>
      <c r="BD307" s="44"/>
      <c r="BE307" s="44"/>
      <c r="BF307" s="44"/>
      <c r="BG307" s="44"/>
      <c r="BH307" s="44"/>
      <c r="BI307" s="44"/>
      <c r="BJ307" s="87"/>
      <c r="BK307" s="28"/>
    </row>
    <row r="308" spans="1:63" s="164" customFormat="1" ht="12.95" customHeight="1" x14ac:dyDescent="0.25">
      <c r="A308" s="115" t="s">
        <v>133</v>
      </c>
      <c r="B308" s="27" t="s">
        <v>218</v>
      </c>
      <c r="C308" s="4" t="s">
        <v>607</v>
      </c>
      <c r="D308" s="4"/>
      <c r="E308" s="216"/>
      <c r="F308" s="22" t="s">
        <v>303</v>
      </c>
      <c r="G308" s="22" t="s">
        <v>304</v>
      </c>
      <c r="H308" s="22" t="s">
        <v>304</v>
      </c>
      <c r="I308" s="23" t="s">
        <v>120</v>
      </c>
      <c r="J308" s="23"/>
      <c r="K308" s="23"/>
      <c r="L308" s="22">
        <v>100</v>
      </c>
      <c r="M308" s="5">
        <v>230000000</v>
      </c>
      <c r="N308" s="5" t="s">
        <v>137</v>
      </c>
      <c r="O308" s="1" t="s">
        <v>166</v>
      </c>
      <c r="P308" s="23" t="s">
        <v>125</v>
      </c>
      <c r="Q308" s="24">
        <v>230000000</v>
      </c>
      <c r="R308" s="25" t="s">
        <v>257</v>
      </c>
      <c r="S308" s="25"/>
      <c r="T308" s="23" t="s">
        <v>127</v>
      </c>
      <c r="U308" s="5"/>
      <c r="V308" s="23"/>
      <c r="W308" s="23">
        <v>0</v>
      </c>
      <c r="X308" s="23">
        <v>100</v>
      </c>
      <c r="Y308" s="23">
        <v>0</v>
      </c>
      <c r="Z308" s="39"/>
      <c r="AA308" s="5" t="s">
        <v>138</v>
      </c>
      <c r="AB308" s="26"/>
      <c r="AC308" s="26"/>
      <c r="AD308" s="26">
        <v>27769520</v>
      </c>
      <c r="AE308" s="18">
        <f t="shared" si="210"/>
        <v>31101862.400000002</v>
      </c>
      <c r="AF308" s="26"/>
      <c r="AG308" s="26"/>
      <c r="AH308" s="26">
        <v>35533600</v>
      </c>
      <c r="AI308" s="18">
        <f t="shared" si="211"/>
        <v>39797632.000000007</v>
      </c>
      <c r="AJ308" s="19"/>
      <c r="AK308" s="19"/>
      <c r="AL308" s="26">
        <v>35533600</v>
      </c>
      <c r="AM308" s="18">
        <f t="shared" si="212"/>
        <v>39797632.000000007</v>
      </c>
      <c r="AN308" s="1"/>
      <c r="AO308" s="44"/>
      <c r="AP308" s="44"/>
      <c r="AQ308" s="44"/>
      <c r="AR308" s="44"/>
      <c r="AS308" s="44"/>
      <c r="AT308" s="44"/>
      <c r="AU308" s="21"/>
      <c r="AV308" s="116"/>
      <c r="AW308" s="41">
        <f t="shared" si="224"/>
        <v>98836720</v>
      </c>
      <c r="AX308" s="41">
        <f t="shared" si="209"/>
        <v>110697126.40000001</v>
      </c>
      <c r="AY308" s="9" t="s">
        <v>129</v>
      </c>
      <c r="AZ308" s="1" t="s">
        <v>608</v>
      </c>
      <c r="BA308" s="1" t="s">
        <v>609</v>
      </c>
      <c r="BB308" s="116"/>
      <c r="BC308" s="44"/>
      <c r="BD308" s="44"/>
      <c r="BE308" s="44"/>
      <c r="BF308" s="44"/>
      <c r="BG308" s="44"/>
      <c r="BH308" s="44"/>
      <c r="BI308" s="44"/>
      <c r="BJ308" s="87"/>
      <c r="BK308" s="28"/>
    </row>
    <row r="309" spans="1:63" s="164" customFormat="1" ht="12.95" customHeight="1" x14ac:dyDescent="0.25">
      <c r="A309" s="115" t="s">
        <v>133</v>
      </c>
      <c r="B309" s="27" t="s">
        <v>218</v>
      </c>
      <c r="C309" s="4" t="s">
        <v>610</v>
      </c>
      <c r="D309" s="4"/>
      <c r="E309" s="216"/>
      <c r="F309" s="22" t="s">
        <v>303</v>
      </c>
      <c r="G309" s="22" t="s">
        <v>304</v>
      </c>
      <c r="H309" s="22" t="s">
        <v>304</v>
      </c>
      <c r="I309" s="23" t="s">
        <v>120</v>
      </c>
      <c r="J309" s="23"/>
      <c r="K309" s="23"/>
      <c r="L309" s="22">
        <v>100</v>
      </c>
      <c r="M309" s="5">
        <v>230000000</v>
      </c>
      <c r="N309" s="5" t="s">
        <v>137</v>
      </c>
      <c r="O309" s="1" t="s">
        <v>166</v>
      </c>
      <c r="P309" s="23" t="s">
        <v>125</v>
      </c>
      <c r="Q309" s="24">
        <v>230000000</v>
      </c>
      <c r="R309" s="25" t="s">
        <v>262</v>
      </c>
      <c r="S309" s="25"/>
      <c r="T309" s="23" t="s">
        <v>127</v>
      </c>
      <c r="U309" s="5"/>
      <c r="V309" s="23"/>
      <c r="W309" s="23">
        <v>0</v>
      </c>
      <c r="X309" s="23">
        <v>100</v>
      </c>
      <c r="Y309" s="23">
        <v>0</v>
      </c>
      <c r="Z309" s="39"/>
      <c r="AA309" s="5" t="s">
        <v>138</v>
      </c>
      <c r="AB309" s="26"/>
      <c r="AC309" s="26"/>
      <c r="AD309" s="26">
        <v>36443000</v>
      </c>
      <c r="AE309" s="18">
        <f t="shared" si="210"/>
        <v>40816160.000000007</v>
      </c>
      <c r="AF309" s="26"/>
      <c r="AG309" s="26"/>
      <c r="AH309" s="26">
        <v>48369800</v>
      </c>
      <c r="AI309" s="18">
        <f t="shared" si="211"/>
        <v>54174176.000000007</v>
      </c>
      <c r="AJ309" s="19"/>
      <c r="AK309" s="19"/>
      <c r="AL309" s="26">
        <v>48369800</v>
      </c>
      <c r="AM309" s="18">
        <f t="shared" si="212"/>
        <v>54174176.000000007</v>
      </c>
      <c r="AN309" s="1"/>
      <c r="AO309" s="44"/>
      <c r="AP309" s="44"/>
      <c r="AQ309" s="44"/>
      <c r="AR309" s="44"/>
      <c r="AS309" s="44"/>
      <c r="AT309" s="44"/>
      <c r="AU309" s="21"/>
      <c r="AV309" s="116"/>
      <c r="AW309" s="41">
        <f t="shared" si="224"/>
        <v>133182600</v>
      </c>
      <c r="AX309" s="41">
        <f t="shared" si="209"/>
        <v>149164512</v>
      </c>
      <c r="AY309" s="9" t="s">
        <v>129</v>
      </c>
      <c r="AZ309" s="1" t="s">
        <v>611</v>
      </c>
      <c r="BA309" s="1" t="s">
        <v>612</v>
      </c>
      <c r="BB309" s="116"/>
      <c r="BC309" s="44"/>
      <c r="BD309" s="44"/>
      <c r="BE309" s="44"/>
      <c r="BF309" s="44"/>
      <c r="BG309" s="44"/>
      <c r="BH309" s="44"/>
      <c r="BI309" s="44"/>
      <c r="BJ309" s="87"/>
      <c r="BK309" s="28"/>
    </row>
    <row r="310" spans="1:63" s="164" customFormat="1" ht="12.95" customHeight="1" x14ac:dyDescent="0.25">
      <c r="A310" s="115" t="s">
        <v>133</v>
      </c>
      <c r="B310" s="27" t="s">
        <v>218</v>
      </c>
      <c r="C310" s="4" t="s">
        <v>613</v>
      </c>
      <c r="D310" s="4"/>
      <c r="E310" s="216"/>
      <c r="F310" s="22" t="s">
        <v>303</v>
      </c>
      <c r="G310" s="22" t="s">
        <v>304</v>
      </c>
      <c r="H310" s="22" t="s">
        <v>304</v>
      </c>
      <c r="I310" s="23" t="s">
        <v>120</v>
      </c>
      <c r="J310" s="23"/>
      <c r="K310" s="23"/>
      <c r="L310" s="22">
        <v>100</v>
      </c>
      <c r="M310" s="5">
        <v>230000000</v>
      </c>
      <c r="N310" s="5" t="s">
        <v>137</v>
      </c>
      <c r="O310" s="1" t="s">
        <v>166</v>
      </c>
      <c r="P310" s="23" t="s">
        <v>125</v>
      </c>
      <c r="Q310" s="24">
        <v>230000000</v>
      </c>
      <c r="R310" s="25" t="s">
        <v>266</v>
      </c>
      <c r="S310" s="25"/>
      <c r="T310" s="23" t="s">
        <v>127</v>
      </c>
      <c r="U310" s="5"/>
      <c r="V310" s="23"/>
      <c r="W310" s="23">
        <v>0</v>
      </c>
      <c r="X310" s="23">
        <v>100</v>
      </c>
      <c r="Y310" s="23">
        <v>0</v>
      </c>
      <c r="Z310" s="39"/>
      <c r="AA310" s="5" t="s">
        <v>138</v>
      </c>
      <c r="AB310" s="26"/>
      <c r="AC310" s="26"/>
      <c r="AD310" s="26">
        <v>60883830</v>
      </c>
      <c r="AE310" s="18">
        <f t="shared" si="210"/>
        <v>68189889.600000009</v>
      </c>
      <c r="AF310" s="26"/>
      <c r="AG310" s="26"/>
      <c r="AH310" s="26">
        <v>75102600</v>
      </c>
      <c r="AI310" s="18">
        <f t="shared" si="211"/>
        <v>84114912.000000015</v>
      </c>
      <c r="AJ310" s="19"/>
      <c r="AK310" s="19"/>
      <c r="AL310" s="26">
        <v>75102600</v>
      </c>
      <c r="AM310" s="18">
        <f t="shared" si="212"/>
        <v>84114912.000000015</v>
      </c>
      <c r="AN310" s="1"/>
      <c r="AO310" s="44"/>
      <c r="AP310" s="44"/>
      <c r="AQ310" s="44"/>
      <c r="AR310" s="44"/>
      <c r="AS310" s="44"/>
      <c r="AT310" s="44"/>
      <c r="AU310" s="21"/>
      <c r="AV310" s="116"/>
      <c r="AW310" s="41">
        <f t="shared" si="224"/>
        <v>211089030</v>
      </c>
      <c r="AX310" s="41">
        <f t="shared" si="209"/>
        <v>236419713.60000002</v>
      </c>
      <c r="AY310" s="9" t="s">
        <v>129</v>
      </c>
      <c r="AZ310" s="1" t="s">
        <v>614</v>
      </c>
      <c r="BA310" s="1" t="s">
        <v>615</v>
      </c>
      <c r="BB310" s="116"/>
      <c r="BC310" s="44"/>
      <c r="BD310" s="44"/>
      <c r="BE310" s="44"/>
      <c r="BF310" s="44"/>
      <c r="BG310" s="44"/>
      <c r="BH310" s="44"/>
      <c r="BI310" s="44"/>
      <c r="BJ310" s="87"/>
      <c r="BK310" s="28"/>
    </row>
    <row r="311" spans="1:63" s="164" customFormat="1" ht="12.95" customHeight="1" x14ac:dyDescent="0.25">
      <c r="A311" s="115" t="s">
        <v>133</v>
      </c>
      <c r="B311" s="27" t="s">
        <v>218</v>
      </c>
      <c r="C311" s="4" t="s">
        <v>616</v>
      </c>
      <c r="D311" s="4"/>
      <c r="E311" s="216"/>
      <c r="F311" s="22" t="s">
        <v>309</v>
      </c>
      <c r="G311" s="22" t="s">
        <v>310</v>
      </c>
      <c r="H311" s="22" t="s">
        <v>310</v>
      </c>
      <c r="I311" s="23" t="s">
        <v>120</v>
      </c>
      <c r="J311" s="23"/>
      <c r="K311" s="23"/>
      <c r="L311" s="22">
        <v>100</v>
      </c>
      <c r="M311" s="5">
        <v>230000000</v>
      </c>
      <c r="N311" s="5" t="s">
        <v>137</v>
      </c>
      <c r="O311" s="1" t="s">
        <v>166</v>
      </c>
      <c r="P311" s="23" t="s">
        <v>125</v>
      </c>
      <c r="Q311" s="24">
        <v>230000000</v>
      </c>
      <c r="R311" s="25" t="s">
        <v>145</v>
      </c>
      <c r="S311" s="25"/>
      <c r="T311" s="23" t="s">
        <v>127</v>
      </c>
      <c r="U311" s="5"/>
      <c r="V311" s="23"/>
      <c r="W311" s="23">
        <v>0</v>
      </c>
      <c r="X311" s="23">
        <v>100</v>
      </c>
      <c r="Y311" s="23">
        <v>0</v>
      </c>
      <c r="Z311" s="39"/>
      <c r="AA311" s="5" t="s">
        <v>138</v>
      </c>
      <c r="AB311" s="26"/>
      <c r="AC311" s="26"/>
      <c r="AD311" s="26">
        <v>43635990</v>
      </c>
      <c r="AE311" s="18">
        <f t="shared" si="210"/>
        <v>48872308.800000004</v>
      </c>
      <c r="AF311" s="26"/>
      <c r="AG311" s="26"/>
      <c r="AH311" s="26">
        <v>56569380</v>
      </c>
      <c r="AI311" s="18">
        <f t="shared" si="211"/>
        <v>63357705.600000009</v>
      </c>
      <c r="AJ311" s="19"/>
      <c r="AK311" s="19"/>
      <c r="AL311" s="26">
        <v>56569380</v>
      </c>
      <c r="AM311" s="18">
        <f t="shared" si="212"/>
        <v>63357705.600000009</v>
      </c>
      <c r="AN311" s="1"/>
      <c r="AO311" s="44"/>
      <c r="AP311" s="44"/>
      <c r="AQ311" s="44"/>
      <c r="AR311" s="44"/>
      <c r="AS311" s="44"/>
      <c r="AT311" s="44"/>
      <c r="AU311" s="21"/>
      <c r="AV311" s="116"/>
      <c r="AW311" s="41">
        <f t="shared" si="224"/>
        <v>156774750</v>
      </c>
      <c r="AX311" s="41">
        <f t="shared" si="209"/>
        <v>175587720.00000003</v>
      </c>
      <c r="AY311" s="9" t="s">
        <v>129</v>
      </c>
      <c r="AZ311" s="1" t="s">
        <v>617</v>
      </c>
      <c r="BA311" s="1" t="s">
        <v>618</v>
      </c>
      <c r="BB311" s="116"/>
      <c r="BC311" s="44"/>
      <c r="BD311" s="44"/>
      <c r="BE311" s="44"/>
      <c r="BF311" s="44"/>
      <c r="BG311" s="44"/>
      <c r="BH311" s="44"/>
      <c r="BI311" s="44"/>
      <c r="BJ311" s="87"/>
      <c r="BK311" s="28"/>
    </row>
    <row r="312" spans="1:63" s="164" customFormat="1" ht="12.95" customHeight="1" x14ac:dyDescent="0.25">
      <c r="A312" s="115" t="s">
        <v>133</v>
      </c>
      <c r="B312" s="27" t="s">
        <v>218</v>
      </c>
      <c r="C312" s="4" t="s">
        <v>619</v>
      </c>
      <c r="D312" s="4"/>
      <c r="E312" s="216"/>
      <c r="F312" s="22" t="s">
        <v>309</v>
      </c>
      <c r="G312" s="22" t="s">
        <v>310</v>
      </c>
      <c r="H312" s="22" t="s">
        <v>310</v>
      </c>
      <c r="I312" s="23" t="s">
        <v>120</v>
      </c>
      <c r="J312" s="23"/>
      <c r="K312" s="23"/>
      <c r="L312" s="22">
        <v>100</v>
      </c>
      <c r="M312" s="5">
        <v>230000000</v>
      </c>
      <c r="N312" s="5" t="s">
        <v>137</v>
      </c>
      <c r="O312" s="1" t="s">
        <v>166</v>
      </c>
      <c r="P312" s="23" t="s">
        <v>125</v>
      </c>
      <c r="Q312" s="24">
        <v>230000000</v>
      </c>
      <c r="R312" s="25" t="s">
        <v>257</v>
      </c>
      <c r="S312" s="25"/>
      <c r="T312" s="23" t="s">
        <v>127</v>
      </c>
      <c r="U312" s="5"/>
      <c r="V312" s="23"/>
      <c r="W312" s="23">
        <v>0</v>
      </c>
      <c r="X312" s="23">
        <v>100</v>
      </c>
      <c r="Y312" s="23">
        <v>0</v>
      </c>
      <c r="Z312" s="39"/>
      <c r="AA312" s="5" t="s">
        <v>138</v>
      </c>
      <c r="AB312" s="26"/>
      <c r="AC312" s="26"/>
      <c r="AD312" s="26">
        <v>137246180</v>
      </c>
      <c r="AE312" s="18">
        <f t="shared" si="210"/>
        <v>153715721.60000002</v>
      </c>
      <c r="AF312" s="26"/>
      <c r="AG312" s="26"/>
      <c r="AH312" s="26">
        <v>180367400</v>
      </c>
      <c r="AI312" s="18">
        <f t="shared" si="211"/>
        <v>202011488.00000003</v>
      </c>
      <c r="AJ312" s="19"/>
      <c r="AK312" s="19"/>
      <c r="AL312" s="26">
        <v>180367400</v>
      </c>
      <c r="AM312" s="18">
        <f t="shared" si="212"/>
        <v>202011488.00000003</v>
      </c>
      <c r="AN312" s="1"/>
      <c r="AO312" s="44"/>
      <c r="AP312" s="44"/>
      <c r="AQ312" s="44"/>
      <c r="AR312" s="44"/>
      <c r="AS312" s="44"/>
      <c r="AT312" s="44"/>
      <c r="AU312" s="21"/>
      <c r="AV312" s="116"/>
      <c r="AW312" s="41">
        <f t="shared" si="224"/>
        <v>497980980</v>
      </c>
      <c r="AX312" s="41">
        <f t="shared" si="209"/>
        <v>557738697.60000002</v>
      </c>
      <c r="AY312" s="9" t="s">
        <v>129</v>
      </c>
      <c r="AZ312" s="1" t="s">
        <v>620</v>
      </c>
      <c r="BA312" s="1" t="s">
        <v>621</v>
      </c>
      <c r="BB312" s="116"/>
      <c r="BC312" s="44"/>
      <c r="BD312" s="44"/>
      <c r="BE312" s="44"/>
      <c r="BF312" s="44"/>
      <c r="BG312" s="44"/>
      <c r="BH312" s="44"/>
      <c r="BI312" s="44"/>
      <c r="BJ312" s="87"/>
      <c r="BK312" s="28"/>
    </row>
    <row r="313" spans="1:63" s="165" customFormat="1" ht="12.95" customHeight="1" x14ac:dyDescent="0.25">
      <c r="A313" s="117" t="s">
        <v>133</v>
      </c>
      <c r="B313" s="27" t="s">
        <v>218</v>
      </c>
      <c r="C313" s="4" t="s">
        <v>622</v>
      </c>
      <c r="D313" s="4"/>
      <c r="E313" s="216"/>
      <c r="F313" s="22" t="s">
        <v>309</v>
      </c>
      <c r="G313" s="22" t="s">
        <v>310</v>
      </c>
      <c r="H313" s="22" t="s">
        <v>310</v>
      </c>
      <c r="I313" s="23" t="s">
        <v>120</v>
      </c>
      <c r="J313" s="23"/>
      <c r="K313" s="23"/>
      <c r="L313" s="22">
        <v>100</v>
      </c>
      <c r="M313" s="5">
        <v>230000000</v>
      </c>
      <c r="N313" s="5" t="s">
        <v>137</v>
      </c>
      <c r="O313" s="1" t="s">
        <v>166</v>
      </c>
      <c r="P313" s="23" t="s">
        <v>125</v>
      </c>
      <c r="Q313" s="24">
        <v>230000000</v>
      </c>
      <c r="R313" s="25" t="s">
        <v>262</v>
      </c>
      <c r="S313" s="25"/>
      <c r="T313" s="23" t="s">
        <v>127</v>
      </c>
      <c r="U313" s="5"/>
      <c r="V313" s="23"/>
      <c r="W313" s="23">
        <v>0</v>
      </c>
      <c r="X313" s="23">
        <v>100</v>
      </c>
      <c r="Y313" s="23">
        <v>0</v>
      </c>
      <c r="Z313" s="39"/>
      <c r="AA313" s="5" t="s">
        <v>138</v>
      </c>
      <c r="AB313" s="26"/>
      <c r="AC313" s="26"/>
      <c r="AD313" s="26">
        <v>24452658</v>
      </c>
      <c r="AE313" s="18">
        <f t="shared" si="210"/>
        <v>27386976.960000001</v>
      </c>
      <c r="AF313" s="26"/>
      <c r="AG313" s="26"/>
      <c r="AH313" s="26">
        <v>31572520</v>
      </c>
      <c r="AI313" s="18">
        <f t="shared" si="211"/>
        <v>35361222.400000006</v>
      </c>
      <c r="AJ313" s="19"/>
      <c r="AK313" s="19"/>
      <c r="AL313" s="26">
        <v>31572520</v>
      </c>
      <c r="AM313" s="18">
        <f t="shared" si="212"/>
        <v>35361222.400000006</v>
      </c>
      <c r="AN313" s="5"/>
      <c r="AO313" s="15"/>
      <c r="AP313" s="15"/>
      <c r="AQ313" s="15"/>
      <c r="AR313" s="15"/>
      <c r="AS313" s="15"/>
      <c r="AT313" s="15"/>
      <c r="AU313" s="19"/>
      <c r="AV313" s="64"/>
      <c r="AW313" s="41">
        <f t="shared" si="224"/>
        <v>87597698</v>
      </c>
      <c r="AX313" s="41">
        <f t="shared" si="209"/>
        <v>98109421.760000005</v>
      </c>
      <c r="AY313" s="9" t="s">
        <v>129</v>
      </c>
      <c r="AZ313" s="1" t="s">
        <v>623</v>
      </c>
      <c r="BA313" s="1" t="s">
        <v>624</v>
      </c>
      <c r="BB313" s="19"/>
      <c r="BC313" s="5"/>
      <c r="BD313" s="5"/>
      <c r="BE313" s="5"/>
      <c r="BF313" s="5"/>
      <c r="BG313" s="5"/>
      <c r="BH313" s="5"/>
      <c r="BI313" s="5"/>
      <c r="BJ313" s="167"/>
      <c r="BK313" s="28"/>
    </row>
    <row r="314" spans="1:63" s="165" customFormat="1" ht="12.95" customHeight="1" x14ac:dyDescent="0.25">
      <c r="A314" s="117" t="s">
        <v>133</v>
      </c>
      <c r="B314" s="27" t="s">
        <v>218</v>
      </c>
      <c r="C314" s="4" t="s">
        <v>625</v>
      </c>
      <c r="D314" s="4"/>
      <c r="E314" s="216"/>
      <c r="F314" s="22" t="s">
        <v>309</v>
      </c>
      <c r="G314" s="22" t="s">
        <v>310</v>
      </c>
      <c r="H314" s="22" t="s">
        <v>310</v>
      </c>
      <c r="I314" s="23" t="s">
        <v>120</v>
      </c>
      <c r="J314" s="23"/>
      <c r="K314" s="23"/>
      <c r="L314" s="22">
        <v>100</v>
      </c>
      <c r="M314" s="5">
        <v>230000000</v>
      </c>
      <c r="N314" s="5" t="s">
        <v>137</v>
      </c>
      <c r="O314" s="1" t="s">
        <v>166</v>
      </c>
      <c r="P314" s="23" t="s">
        <v>125</v>
      </c>
      <c r="Q314" s="24">
        <v>230000000</v>
      </c>
      <c r="R314" s="25" t="s">
        <v>266</v>
      </c>
      <c r="S314" s="25"/>
      <c r="T314" s="23" t="s">
        <v>127</v>
      </c>
      <c r="U314" s="5"/>
      <c r="V314" s="23"/>
      <c r="W314" s="23">
        <v>0</v>
      </c>
      <c r="X314" s="23">
        <v>100</v>
      </c>
      <c r="Y314" s="23">
        <v>0</v>
      </c>
      <c r="Z314" s="39"/>
      <c r="AA314" s="5" t="s">
        <v>138</v>
      </c>
      <c r="AB314" s="26"/>
      <c r="AC314" s="26"/>
      <c r="AD314" s="26">
        <v>119464650</v>
      </c>
      <c r="AE314" s="18">
        <f t="shared" si="210"/>
        <v>133800408.00000001</v>
      </c>
      <c r="AF314" s="26"/>
      <c r="AG314" s="26"/>
      <c r="AH314" s="26">
        <v>153275400</v>
      </c>
      <c r="AI314" s="18">
        <f t="shared" si="211"/>
        <v>171668448.00000003</v>
      </c>
      <c r="AJ314" s="19"/>
      <c r="AK314" s="19"/>
      <c r="AL314" s="26">
        <v>153275400</v>
      </c>
      <c r="AM314" s="18">
        <f t="shared" si="212"/>
        <v>171668448.00000003</v>
      </c>
      <c r="AN314" s="5"/>
      <c r="AO314" s="15"/>
      <c r="AP314" s="15"/>
      <c r="AQ314" s="15"/>
      <c r="AR314" s="15"/>
      <c r="AS314" s="15"/>
      <c r="AT314" s="15"/>
      <c r="AU314" s="19"/>
      <c r="AV314" s="64"/>
      <c r="AW314" s="41">
        <f t="shared" si="224"/>
        <v>426015450</v>
      </c>
      <c r="AX314" s="41">
        <f t="shared" si="209"/>
        <v>477137304.00000006</v>
      </c>
      <c r="AY314" s="9" t="s">
        <v>129</v>
      </c>
      <c r="AZ314" s="1" t="s">
        <v>626</v>
      </c>
      <c r="BA314" s="1" t="s">
        <v>627</v>
      </c>
      <c r="BB314" s="19"/>
      <c r="BC314" s="5"/>
      <c r="BD314" s="5"/>
      <c r="BE314" s="5"/>
      <c r="BF314" s="5"/>
      <c r="BG314" s="5"/>
      <c r="BH314" s="5"/>
      <c r="BI314" s="5"/>
      <c r="BJ314" s="167"/>
      <c r="BK314" s="28"/>
    </row>
    <row r="315" spans="1:63" s="165" customFormat="1" ht="12.95" customHeight="1" x14ac:dyDescent="0.25">
      <c r="A315" s="117" t="s">
        <v>133</v>
      </c>
      <c r="B315" s="27" t="s">
        <v>218</v>
      </c>
      <c r="C315" s="4" t="s">
        <v>628</v>
      </c>
      <c r="D315" s="4"/>
      <c r="E315" s="216"/>
      <c r="F315" s="22" t="s">
        <v>309</v>
      </c>
      <c r="G315" s="22" t="s">
        <v>310</v>
      </c>
      <c r="H315" s="22" t="s">
        <v>310</v>
      </c>
      <c r="I315" s="23" t="s">
        <v>120</v>
      </c>
      <c r="J315" s="23"/>
      <c r="K315" s="23"/>
      <c r="L315" s="22">
        <v>100</v>
      </c>
      <c r="M315" s="5">
        <v>230000000</v>
      </c>
      <c r="N315" s="5" t="s">
        <v>137</v>
      </c>
      <c r="O315" s="1" t="s">
        <v>166</v>
      </c>
      <c r="P315" s="23" t="s">
        <v>125</v>
      </c>
      <c r="Q315" s="24">
        <v>230000000</v>
      </c>
      <c r="R315" s="118" t="s">
        <v>174</v>
      </c>
      <c r="S315" s="25"/>
      <c r="T315" s="23" t="s">
        <v>127</v>
      </c>
      <c r="U315" s="5"/>
      <c r="V315" s="23"/>
      <c r="W315" s="23">
        <v>0</v>
      </c>
      <c r="X315" s="23">
        <v>100</v>
      </c>
      <c r="Y315" s="23">
        <v>0</v>
      </c>
      <c r="Z315" s="39"/>
      <c r="AA315" s="5" t="s">
        <v>138</v>
      </c>
      <c r="AB315" s="26"/>
      <c r="AC315" s="26"/>
      <c r="AD315" s="26">
        <v>72311937</v>
      </c>
      <c r="AE315" s="18">
        <f t="shared" si="210"/>
        <v>80989369.440000013</v>
      </c>
      <c r="AF315" s="26"/>
      <c r="AG315" s="26"/>
      <c r="AH315" s="26">
        <v>95900127</v>
      </c>
      <c r="AI315" s="18">
        <f t="shared" si="211"/>
        <v>107408142.24000001</v>
      </c>
      <c r="AJ315" s="19"/>
      <c r="AK315" s="19"/>
      <c r="AL315" s="26">
        <v>95900127</v>
      </c>
      <c r="AM315" s="18">
        <f t="shared" si="212"/>
        <v>107408142.24000001</v>
      </c>
      <c r="AN315" s="5"/>
      <c r="AO315" s="15"/>
      <c r="AP315" s="15"/>
      <c r="AQ315" s="15"/>
      <c r="AR315" s="15"/>
      <c r="AS315" s="15"/>
      <c r="AT315" s="15"/>
      <c r="AU315" s="19"/>
      <c r="AV315" s="64"/>
      <c r="AW315" s="41">
        <f t="shared" si="224"/>
        <v>264112191</v>
      </c>
      <c r="AX315" s="41">
        <f t="shared" si="209"/>
        <v>295805653.92000002</v>
      </c>
      <c r="AY315" s="9" t="s">
        <v>129</v>
      </c>
      <c r="AZ315" s="118" t="s">
        <v>629</v>
      </c>
      <c r="BA315" s="1" t="s">
        <v>630</v>
      </c>
      <c r="BB315" s="19"/>
      <c r="BC315" s="5"/>
      <c r="BD315" s="5"/>
      <c r="BE315" s="5"/>
      <c r="BF315" s="5"/>
      <c r="BG315" s="5"/>
      <c r="BH315" s="5"/>
      <c r="BI315" s="5"/>
      <c r="BJ315" s="167"/>
      <c r="BK315" s="28"/>
    </row>
    <row r="316" spans="1:63" s="187" customFormat="1" ht="12.95" customHeight="1" x14ac:dyDescent="0.25">
      <c r="A316" s="1" t="s">
        <v>217</v>
      </c>
      <c r="B316" s="1"/>
      <c r="C316" s="178" t="s">
        <v>756</v>
      </c>
      <c r="D316" s="1"/>
      <c r="E316" s="1"/>
      <c r="F316" s="2" t="s">
        <v>519</v>
      </c>
      <c r="G316" s="3" t="s">
        <v>520</v>
      </c>
      <c r="H316" s="3" t="s">
        <v>520</v>
      </c>
      <c r="I316" s="4" t="s">
        <v>120</v>
      </c>
      <c r="J316" s="1"/>
      <c r="K316" s="1"/>
      <c r="L316" s="2">
        <v>80</v>
      </c>
      <c r="M316" s="5" t="s">
        <v>122</v>
      </c>
      <c r="N316" s="2" t="s">
        <v>224</v>
      </c>
      <c r="O316" s="1" t="s">
        <v>144</v>
      </c>
      <c r="P316" s="1" t="s">
        <v>125</v>
      </c>
      <c r="Q316" s="9">
        <v>230000000</v>
      </c>
      <c r="R316" s="2" t="s">
        <v>521</v>
      </c>
      <c r="S316" s="1"/>
      <c r="T316" s="2" t="s">
        <v>167</v>
      </c>
      <c r="U316" s="1"/>
      <c r="V316" s="2"/>
      <c r="W316" s="16">
        <v>0</v>
      </c>
      <c r="X316" s="16">
        <v>90</v>
      </c>
      <c r="Y316" s="16">
        <v>10</v>
      </c>
      <c r="Z316" s="1"/>
      <c r="AA316" s="4" t="s">
        <v>138</v>
      </c>
      <c r="AB316" s="71"/>
      <c r="AC316" s="71"/>
      <c r="AD316" s="71">
        <v>26244000.000000004</v>
      </c>
      <c r="AE316" s="71">
        <f t="shared" si="210"/>
        <v>29393280.000000007</v>
      </c>
      <c r="AF316" s="71"/>
      <c r="AG316" s="71"/>
      <c r="AH316" s="71">
        <v>23133600.000000004</v>
      </c>
      <c r="AI316" s="71">
        <f t="shared" si="211"/>
        <v>25909632.000000007</v>
      </c>
      <c r="AJ316" s="71"/>
      <c r="AK316" s="71"/>
      <c r="AL316" s="71">
        <v>22670928.000000004</v>
      </c>
      <c r="AM316" s="71">
        <f t="shared" si="212"/>
        <v>25391439.360000007</v>
      </c>
      <c r="AN316" s="71"/>
      <c r="AO316" s="71"/>
      <c r="AP316" s="71">
        <v>23804474.400000002</v>
      </c>
      <c r="AQ316" s="71">
        <f t="shared" ref="AQ316:AQ319" si="225">AP316*1.12</f>
        <v>26661011.328000005</v>
      </c>
      <c r="AR316" s="71"/>
      <c r="AS316" s="71"/>
      <c r="AT316" s="71">
        <v>24994698.120000005</v>
      </c>
      <c r="AU316" s="71">
        <f t="shared" ref="AU316:AU319" si="226">AT316*1.12</f>
        <v>27994061.894400008</v>
      </c>
      <c r="AV316" s="71"/>
      <c r="AW316" s="42">
        <v>0</v>
      </c>
      <c r="AX316" s="42">
        <f t="shared" si="209"/>
        <v>0</v>
      </c>
      <c r="AY316" s="1" t="s">
        <v>129</v>
      </c>
      <c r="AZ316" s="2" t="s">
        <v>734</v>
      </c>
      <c r="BA316" s="2" t="s">
        <v>735</v>
      </c>
      <c r="BB316" s="1"/>
      <c r="BC316" s="1"/>
      <c r="BD316" s="1"/>
      <c r="BE316" s="1"/>
      <c r="BF316" s="1"/>
      <c r="BG316" s="4"/>
      <c r="BH316" s="4"/>
      <c r="BI316" s="4"/>
      <c r="BJ316" s="32"/>
      <c r="BK316" s="28" t="s">
        <v>375</v>
      </c>
    </row>
    <row r="317" spans="1:63" s="187" customFormat="1" ht="12.95" customHeight="1" x14ac:dyDescent="0.25">
      <c r="A317" s="1" t="s">
        <v>217</v>
      </c>
      <c r="B317" s="1"/>
      <c r="C317" s="178" t="s">
        <v>757</v>
      </c>
      <c r="D317" s="1"/>
      <c r="E317" s="1"/>
      <c r="F317" s="2" t="s">
        <v>519</v>
      </c>
      <c r="G317" s="3" t="s">
        <v>520</v>
      </c>
      <c r="H317" s="3" t="s">
        <v>520</v>
      </c>
      <c r="I317" s="4" t="s">
        <v>120</v>
      </c>
      <c r="J317" s="1"/>
      <c r="K317" s="1"/>
      <c r="L317" s="2">
        <v>80</v>
      </c>
      <c r="M317" s="5" t="s">
        <v>122</v>
      </c>
      <c r="N317" s="2" t="s">
        <v>224</v>
      </c>
      <c r="O317" s="1" t="s">
        <v>144</v>
      </c>
      <c r="P317" s="1" t="s">
        <v>125</v>
      </c>
      <c r="Q317" s="9">
        <v>230000000</v>
      </c>
      <c r="R317" s="2" t="s">
        <v>225</v>
      </c>
      <c r="S317" s="1"/>
      <c r="T317" s="2" t="s">
        <v>167</v>
      </c>
      <c r="U317" s="1"/>
      <c r="V317" s="2"/>
      <c r="W317" s="16">
        <v>0</v>
      </c>
      <c r="X317" s="16">
        <v>90</v>
      </c>
      <c r="Y317" s="16">
        <v>10</v>
      </c>
      <c r="Z317" s="1"/>
      <c r="AA317" s="4" t="s">
        <v>138</v>
      </c>
      <c r="AB317" s="71"/>
      <c r="AC317" s="71"/>
      <c r="AD317" s="71">
        <v>17010000.000000004</v>
      </c>
      <c r="AE317" s="71">
        <f t="shared" si="210"/>
        <v>19051200.000000007</v>
      </c>
      <c r="AF317" s="71"/>
      <c r="AG317" s="71"/>
      <c r="AH317" s="71">
        <v>14418000.000000002</v>
      </c>
      <c r="AI317" s="71">
        <f t="shared" si="211"/>
        <v>16148160.000000004</v>
      </c>
      <c r="AJ317" s="71"/>
      <c r="AK317" s="71"/>
      <c r="AL317" s="71">
        <v>15973200.000000002</v>
      </c>
      <c r="AM317" s="71">
        <f t="shared" si="212"/>
        <v>17889984.000000004</v>
      </c>
      <c r="AN317" s="71"/>
      <c r="AO317" s="71"/>
      <c r="AP317" s="71">
        <v>16771860.000000002</v>
      </c>
      <c r="AQ317" s="71">
        <f t="shared" si="225"/>
        <v>18784483.200000003</v>
      </c>
      <c r="AR317" s="71"/>
      <c r="AS317" s="71"/>
      <c r="AT317" s="71">
        <v>17610453.000000004</v>
      </c>
      <c r="AU317" s="71">
        <f t="shared" si="226"/>
        <v>19723707.360000007</v>
      </c>
      <c r="AV317" s="71"/>
      <c r="AW317" s="42">
        <v>0</v>
      </c>
      <c r="AX317" s="42">
        <f t="shared" si="209"/>
        <v>0</v>
      </c>
      <c r="AY317" s="1" t="s">
        <v>129</v>
      </c>
      <c r="AZ317" s="2" t="s">
        <v>736</v>
      </c>
      <c r="BA317" s="2" t="s">
        <v>737</v>
      </c>
      <c r="BB317" s="1"/>
      <c r="BC317" s="1"/>
      <c r="BD317" s="1"/>
      <c r="BE317" s="1"/>
      <c r="BF317" s="1"/>
      <c r="BG317" s="4"/>
      <c r="BH317" s="4"/>
      <c r="BI317" s="4"/>
      <c r="BJ317" s="32"/>
      <c r="BK317" s="28" t="s">
        <v>375</v>
      </c>
    </row>
    <row r="318" spans="1:63" s="187" customFormat="1" ht="12.95" customHeight="1" x14ac:dyDescent="0.25">
      <c r="A318" s="1" t="s">
        <v>217</v>
      </c>
      <c r="B318" s="1"/>
      <c r="C318" s="178" t="s">
        <v>758</v>
      </c>
      <c r="D318" s="1"/>
      <c r="E318" s="1"/>
      <c r="F318" s="2" t="s">
        <v>519</v>
      </c>
      <c r="G318" s="3" t="s">
        <v>520</v>
      </c>
      <c r="H318" s="3" t="s">
        <v>520</v>
      </c>
      <c r="I318" s="4" t="s">
        <v>120</v>
      </c>
      <c r="J318" s="1"/>
      <c r="K318" s="1"/>
      <c r="L318" s="2">
        <v>80</v>
      </c>
      <c r="M318" s="5" t="s">
        <v>122</v>
      </c>
      <c r="N318" s="2" t="s">
        <v>224</v>
      </c>
      <c r="O318" s="1" t="s">
        <v>144</v>
      </c>
      <c r="P318" s="1" t="s">
        <v>125</v>
      </c>
      <c r="Q318" s="9">
        <v>230000000</v>
      </c>
      <c r="R318" s="2" t="s">
        <v>231</v>
      </c>
      <c r="S318" s="1"/>
      <c r="T318" s="2" t="s">
        <v>167</v>
      </c>
      <c r="U318" s="1"/>
      <c r="V318" s="2"/>
      <c r="W318" s="16">
        <v>0</v>
      </c>
      <c r="X318" s="16">
        <v>90</v>
      </c>
      <c r="Y318" s="16">
        <v>10</v>
      </c>
      <c r="Z318" s="1"/>
      <c r="AA318" s="4" t="s">
        <v>138</v>
      </c>
      <c r="AB318" s="71"/>
      <c r="AC318" s="71"/>
      <c r="AD318" s="71">
        <v>30630811.348800004</v>
      </c>
      <c r="AE318" s="71">
        <f t="shared" si="210"/>
        <v>34306508.71065601</v>
      </c>
      <c r="AF318" s="71"/>
      <c r="AG318" s="71"/>
      <c r="AH318" s="71">
        <v>7128000.0000000009</v>
      </c>
      <c r="AI318" s="71">
        <f t="shared" si="211"/>
        <v>7983360.0000000019</v>
      </c>
      <c r="AJ318" s="71"/>
      <c r="AK318" s="71"/>
      <c r="AL318" s="71">
        <v>7128000.0000000009</v>
      </c>
      <c r="AM318" s="71">
        <f t="shared" si="212"/>
        <v>7983360.0000000019</v>
      </c>
      <c r="AN318" s="71"/>
      <c r="AO318" s="71"/>
      <c r="AP318" s="71">
        <v>7128000.0000000009</v>
      </c>
      <c r="AQ318" s="71">
        <f t="shared" si="225"/>
        <v>7983360.0000000019</v>
      </c>
      <c r="AR318" s="71"/>
      <c r="AS318" s="71"/>
      <c r="AT318" s="71">
        <v>7128000.0000000009</v>
      </c>
      <c r="AU318" s="71">
        <f t="shared" si="226"/>
        <v>7983360.0000000019</v>
      </c>
      <c r="AV318" s="71"/>
      <c r="AW318" s="42">
        <v>0</v>
      </c>
      <c r="AX318" s="42">
        <f t="shared" si="209"/>
        <v>0</v>
      </c>
      <c r="AY318" s="1" t="s">
        <v>129</v>
      </c>
      <c r="AZ318" s="2" t="s">
        <v>738</v>
      </c>
      <c r="BA318" s="2" t="s">
        <v>739</v>
      </c>
      <c r="BB318" s="1"/>
      <c r="BC318" s="1"/>
      <c r="BD318" s="1"/>
      <c r="BE318" s="1"/>
      <c r="BF318" s="1"/>
      <c r="BG318" s="4"/>
      <c r="BH318" s="4"/>
      <c r="BI318" s="4"/>
      <c r="BJ318" s="32"/>
      <c r="BK318" s="28" t="s">
        <v>375</v>
      </c>
    </row>
    <row r="319" spans="1:63" s="187" customFormat="1" ht="12.95" customHeight="1" x14ac:dyDescent="0.25">
      <c r="A319" s="1" t="s">
        <v>217</v>
      </c>
      <c r="B319" s="1"/>
      <c r="C319" s="178" t="s">
        <v>759</v>
      </c>
      <c r="D319" s="1"/>
      <c r="E319" s="1"/>
      <c r="F319" s="2" t="s">
        <v>519</v>
      </c>
      <c r="G319" s="3" t="s">
        <v>520</v>
      </c>
      <c r="H319" s="3" t="s">
        <v>520</v>
      </c>
      <c r="I319" s="4" t="s">
        <v>120</v>
      </c>
      <c r="J319" s="1"/>
      <c r="K319" s="1"/>
      <c r="L319" s="2">
        <v>80</v>
      </c>
      <c r="M319" s="5" t="s">
        <v>122</v>
      </c>
      <c r="N319" s="2" t="s">
        <v>224</v>
      </c>
      <c r="O319" s="1" t="s">
        <v>144</v>
      </c>
      <c r="P319" s="1" t="s">
        <v>125</v>
      </c>
      <c r="Q319" s="9">
        <v>230000000</v>
      </c>
      <c r="R319" s="2" t="s">
        <v>511</v>
      </c>
      <c r="S319" s="1"/>
      <c r="T319" s="2" t="s">
        <v>167</v>
      </c>
      <c r="U319" s="1"/>
      <c r="V319" s="2"/>
      <c r="W319" s="16">
        <v>0</v>
      </c>
      <c r="X319" s="16">
        <v>90</v>
      </c>
      <c r="Y319" s="16">
        <v>10</v>
      </c>
      <c r="Z319" s="1"/>
      <c r="AA319" s="4" t="s">
        <v>138</v>
      </c>
      <c r="AB319" s="71"/>
      <c r="AC319" s="71"/>
      <c r="AD319" s="71">
        <v>18625198.320000004</v>
      </c>
      <c r="AE319" s="71">
        <f t="shared" si="210"/>
        <v>20860222.118400007</v>
      </c>
      <c r="AF319" s="71"/>
      <c r="AG319" s="71"/>
      <c r="AH319" s="71">
        <v>8100000.0000000009</v>
      </c>
      <c r="AI319" s="71">
        <f t="shared" si="211"/>
        <v>9072000.0000000019</v>
      </c>
      <c r="AJ319" s="71"/>
      <c r="AK319" s="71"/>
      <c r="AL319" s="71">
        <v>8586000.0000000019</v>
      </c>
      <c r="AM319" s="71">
        <f t="shared" si="212"/>
        <v>9616320.0000000037</v>
      </c>
      <c r="AN319" s="71"/>
      <c r="AO319" s="71"/>
      <c r="AP319" s="71">
        <v>8586000.0000000019</v>
      </c>
      <c r="AQ319" s="71">
        <f t="shared" si="225"/>
        <v>9616320.0000000037</v>
      </c>
      <c r="AR319" s="71"/>
      <c r="AS319" s="71"/>
      <c r="AT319" s="71">
        <v>8586000.0000000019</v>
      </c>
      <c r="AU319" s="71">
        <f t="shared" si="226"/>
        <v>9616320.0000000037</v>
      </c>
      <c r="AV319" s="71"/>
      <c r="AW319" s="42">
        <v>0</v>
      </c>
      <c r="AX319" s="42">
        <f t="shared" si="209"/>
        <v>0</v>
      </c>
      <c r="AY319" s="1" t="s">
        <v>129</v>
      </c>
      <c r="AZ319" s="2" t="s">
        <v>740</v>
      </c>
      <c r="BA319" s="2" t="s">
        <v>741</v>
      </c>
      <c r="BB319" s="1"/>
      <c r="BC319" s="1"/>
      <c r="BD319" s="1"/>
      <c r="BE319" s="1"/>
      <c r="BF319" s="1"/>
      <c r="BG319" s="4"/>
      <c r="BH319" s="4"/>
      <c r="BI319" s="4"/>
      <c r="BJ319" s="32"/>
      <c r="BK319" s="28" t="s">
        <v>375</v>
      </c>
    </row>
    <row r="320" spans="1:63" s="187" customFormat="1" ht="12.75" customHeight="1" x14ac:dyDescent="0.25">
      <c r="A320" s="1" t="s">
        <v>133</v>
      </c>
      <c r="B320" s="1"/>
      <c r="C320" s="178" t="s">
        <v>760</v>
      </c>
      <c r="D320" s="1"/>
      <c r="E320" s="1"/>
      <c r="F320" s="2" t="s">
        <v>237</v>
      </c>
      <c r="G320" s="3" t="s">
        <v>238</v>
      </c>
      <c r="H320" s="3" t="s">
        <v>238</v>
      </c>
      <c r="I320" s="4" t="s">
        <v>120</v>
      </c>
      <c r="J320" s="1"/>
      <c r="K320" s="1"/>
      <c r="L320" s="2">
        <v>100</v>
      </c>
      <c r="M320" s="5">
        <v>230000000</v>
      </c>
      <c r="N320" s="2" t="s">
        <v>137</v>
      </c>
      <c r="O320" s="1" t="s">
        <v>144</v>
      </c>
      <c r="P320" s="1" t="s">
        <v>125</v>
      </c>
      <c r="Q320" s="9">
        <v>230000000</v>
      </c>
      <c r="R320" s="2" t="s">
        <v>174</v>
      </c>
      <c r="S320" s="1"/>
      <c r="T320" s="2" t="s">
        <v>127</v>
      </c>
      <c r="U320" s="1"/>
      <c r="V320" s="2"/>
      <c r="W320" s="16">
        <v>0</v>
      </c>
      <c r="X320" s="16">
        <v>100</v>
      </c>
      <c r="Y320" s="16">
        <v>0</v>
      </c>
      <c r="Z320" s="1"/>
      <c r="AA320" s="4" t="s">
        <v>138</v>
      </c>
      <c r="AB320" s="71"/>
      <c r="AC320" s="71"/>
      <c r="AD320" s="71">
        <v>183877705</v>
      </c>
      <c r="AE320" s="71">
        <f>AD320*1.12</f>
        <v>205943029.60000002</v>
      </c>
      <c r="AF320" s="71"/>
      <c r="AG320" s="71"/>
      <c r="AH320" s="71">
        <v>244204314</v>
      </c>
      <c r="AI320" s="71">
        <v>273508831.68000001</v>
      </c>
      <c r="AJ320" s="71"/>
      <c r="AK320" s="71"/>
      <c r="AL320" s="71">
        <v>244204314</v>
      </c>
      <c r="AM320" s="71">
        <v>273508831.68000001</v>
      </c>
      <c r="AN320" s="71"/>
      <c r="AO320" s="71"/>
      <c r="AP320" s="71"/>
      <c r="AQ320" s="71"/>
      <c r="AR320" s="71"/>
      <c r="AS320" s="71"/>
      <c r="AT320" s="71"/>
      <c r="AU320" s="71"/>
      <c r="AV320" s="71"/>
      <c r="AW320" s="42">
        <v>0</v>
      </c>
      <c r="AX320" s="42">
        <f t="shared" si="209"/>
        <v>0</v>
      </c>
      <c r="AY320" s="1" t="s">
        <v>129</v>
      </c>
      <c r="AZ320" s="2" t="s">
        <v>271</v>
      </c>
      <c r="BA320" s="2" t="s">
        <v>272</v>
      </c>
      <c r="BB320" s="1"/>
      <c r="BC320" s="1"/>
      <c r="BD320" s="1"/>
      <c r="BE320" s="1"/>
      <c r="BF320" s="1"/>
      <c r="BG320" s="4"/>
      <c r="BH320" s="4"/>
      <c r="BI320" s="4"/>
      <c r="BJ320" s="32"/>
      <c r="BK320" s="32"/>
    </row>
    <row r="321" spans="1:66" s="165" customFormat="1" ht="12.95" customHeight="1" x14ac:dyDescent="0.25">
      <c r="A321" s="1" t="s">
        <v>133</v>
      </c>
      <c r="B321" s="1"/>
      <c r="C321" s="174" t="s">
        <v>896</v>
      </c>
      <c r="D321" s="174"/>
      <c r="E321" s="174"/>
      <c r="F321" s="2" t="s">
        <v>237</v>
      </c>
      <c r="G321" s="3" t="s">
        <v>238</v>
      </c>
      <c r="H321" s="3" t="s">
        <v>238</v>
      </c>
      <c r="I321" s="4" t="s">
        <v>120</v>
      </c>
      <c r="J321" s="23"/>
      <c r="K321" s="23"/>
      <c r="L321" s="22">
        <v>100</v>
      </c>
      <c r="M321" s="5">
        <v>230000000</v>
      </c>
      <c r="N321" s="2" t="s">
        <v>137</v>
      </c>
      <c r="O321" s="1" t="s">
        <v>144</v>
      </c>
      <c r="P321" s="1" t="s">
        <v>125</v>
      </c>
      <c r="Q321" s="9">
        <v>230000000</v>
      </c>
      <c r="R321" s="2" t="s">
        <v>174</v>
      </c>
      <c r="S321" s="25"/>
      <c r="T321" s="2" t="s">
        <v>127</v>
      </c>
      <c r="U321" s="5"/>
      <c r="V321" s="23"/>
      <c r="W321" s="16">
        <v>0</v>
      </c>
      <c r="X321" s="16">
        <v>100</v>
      </c>
      <c r="Y321" s="16">
        <v>0</v>
      </c>
      <c r="Z321" s="1"/>
      <c r="AA321" s="4" t="s">
        <v>138</v>
      </c>
      <c r="AB321" s="26"/>
      <c r="AC321" s="26"/>
      <c r="AD321" s="305">
        <v>154278814.19957</v>
      </c>
      <c r="AE321" s="296">
        <f t="shared" ref="AE321" si="227">AD321*1.12</f>
        <v>172792271.90351841</v>
      </c>
      <c r="AF321" s="305"/>
      <c r="AG321" s="305"/>
      <c r="AH321" s="305">
        <v>244204314</v>
      </c>
      <c r="AI321" s="305">
        <v>273508831.68000001</v>
      </c>
      <c r="AJ321" s="71"/>
      <c r="AK321" s="71"/>
      <c r="AL321" s="71">
        <v>244204314</v>
      </c>
      <c r="AM321" s="71">
        <v>273508831.68000001</v>
      </c>
      <c r="AN321" s="19"/>
      <c r="AO321" s="19"/>
      <c r="AP321" s="19"/>
      <c r="AQ321" s="19"/>
      <c r="AR321" s="19"/>
      <c r="AS321" s="19"/>
      <c r="AT321" s="19"/>
      <c r="AU321" s="19"/>
      <c r="AV321" s="19"/>
      <c r="AW321" s="19">
        <v>642687442.19956994</v>
      </c>
      <c r="AX321" s="19">
        <v>719809935.26351845</v>
      </c>
      <c r="AY321" s="19" t="s">
        <v>129</v>
      </c>
      <c r="AZ321" s="41" t="s">
        <v>271</v>
      </c>
      <c r="BA321" s="41" t="s">
        <v>272</v>
      </c>
      <c r="BB321" s="41"/>
      <c r="BC321" s="9"/>
      <c r="BD321" s="2"/>
      <c r="BE321" s="2"/>
      <c r="BF321" s="5"/>
      <c r="BG321" s="5"/>
      <c r="BH321" s="5"/>
      <c r="BI321" s="5"/>
      <c r="BJ321" s="5"/>
      <c r="BK321" s="167" t="s">
        <v>892</v>
      </c>
      <c r="BL321" s="38"/>
      <c r="BM321" s="38"/>
      <c r="BN321" s="38"/>
    </row>
    <row r="322" spans="1:66" s="187" customFormat="1" ht="12.95" customHeight="1" x14ac:dyDescent="0.25">
      <c r="A322" s="1" t="s">
        <v>217</v>
      </c>
      <c r="B322" s="1"/>
      <c r="C322" s="174" t="s">
        <v>786</v>
      </c>
      <c r="D322" s="1"/>
      <c r="E322" s="1"/>
      <c r="F322" s="2" t="s">
        <v>519</v>
      </c>
      <c r="G322" s="3" t="s">
        <v>520</v>
      </c>
      <c r="H322" s="3" t="s">
        <v>520</v>
      </c>
      <c r="I322" s="4" t="s">
        <v>120</v>
      </c>
      <c r="J322" s="1"/>
      <c r="K322" s="1"/>
      <c r="L322" s="2">
        <v>80</v>
      </c>
      <c r="M322" s="5" t="s">
        <v>122</v>
      </c>
      <c r="N322" s="2" t="s">
        <v>224</v>
      </c>
      <c r="O322" s="1" t="s">
        <v>398</v>
      </c>
      <c r="P322" s="1" t="s">
        <v>125</v>
      </c>
      <c r="Q322" s="9">
        <v>230000000</v>
      </c>
      <c r="R322" s="2" t="s">
        <v>521</v>
      </c>
      <c r="S322" s="1"/>
      <c r="T322" s="2" t="s">
        <v>167</v>
      </c>
      <c r="U322" s="1"/>
      <c r="V322" s="2"/>
      <c r="W322" s="16">
        <v>0</v>
      </c>
      <c r="X322" s="16">
        <v>90</v>
      </c>
      <c r="Y322" s="16">
        <v>10</v>
      </c>
      <c r="Z322" s="1"/>
      <c r="AA322" s="4" t="s">
        <v>138</v>
      </c>
      <c r="AB322" s="71"/>
      <c r="AC322" s="71"/>
      <c r="AD322" s="71">
        <v>32400000</v>
      </c>
      <c r="AE322" s="71">
        <f>AD322*1.12</f>
        <v>36288000</v>
      </c>
      <c r="AF322" s="71"/>
      <c r="AG322" s="71"/>
      <c r="AH322" s="71">
        <v>64800000</v>
      </c>
      <c r="AI322" s="71">
        <f t="shared" ref="AI322:AI335" si="228">AH322*1.12</f>
        <v>72576000</v>
      </c>
      <c r="AJ322" s="71"/>
      <c r="AK322" s="71"/>
      <c r="AL322" s="71">
        <v>64800000</v>
      </c>
      <c r="AM322" s="71">
        <f t="shared" ref="AM322:AM335" si="229">AL322*1.12</f>
        <v>72576000</v>
      </c>
      <c r="AN322" s="71"/>
      <c r="AO322" s="71"/>
      <c r="AP322" s="71">
        <v>64800000</v>
      </c>
      <c r="AQ322" s="71">
        <f t="shared" ref="AQ322:AQ335" si="230">AP322*1.12</f>
        <v>72576000</v>
      </c>
      <c r="AR322" s="71"/>
      <c r="AS322" s="71"/>
      <c r="AT322" s="71">
        <v>64800000</v>
      </c>
      <c r="AU322" s="71">
        <f t="shared" ref="AU322:AU335" si="231">AT322*1.12</f>
        <v>72576000</v>
      </c>
      <c r="AV322" s="71"/>
      <c r="AW322" s="42">
        <v>0</v>
      </c>
      <c r="AX322" s="42">
        <f t="shared" si="209"/>
        <v>0</v>
      </c>
      <c r="AY322" s="1" t="s">
        <v>129</v>
      </c>
      <c r="AZ322" s="2" t="s">
        <v>778</v>
      </c>
      <c r="BA322" s="2" t="s">
        <v>779</v>
      </c>
      <c r="BB322" s="1"/>
      <c r="BC322" s="1"/>
      <c r="BD322" s="1"/>
      <c r="BE322" s="1"/>
      <c r="BF322" s="1"/>
      <c r="BG322" s="4"/>
      <c r="BH322" s="4"/>
      <c r="BI322" s="4"/>
      <c r="BJ322" s="32"/>
      <c r="BK322" s="32" t="s">
        <v>403</v>
      </c>
    </row>
    <row r="323" spans="1:66" s="162" customFormat="1" ht="12.95" customHeight="1" x14ac:dyDescent="0.25">
      <c r="A323" s="217" t="s">
        <v>217</v>
      </c>
      <c r="B323" s="217"/>
      <c r="C323" s="232" t="s">
        <v>813</v>
      </c>
      <c r="D323" s="217"/>
      <c r="E323" s="217"/>
      <c r="F323" s="233" t="s">
        <v>519</v>
      </c>
      <c r="G323" s="234" t="s">
        <v>520</v>
      </c>
      <c r="H323" s="234" t="s">
        <v>520</v>
      </c>
      <c r="I323" s="235" t="s">
        <v>120</v>
      </c>
      <c r="J323" s="217"/>
      <c r="K323" s="217"/>
      <c r="L323" s="233">
        <v>80</v>
      </c>
      <c r="M323" s="236" t="s">
        <v>122</v>
      </c>
      <c r="N323" s="233" t="s">
        <v>224</v>
      </c>
      <c r="O323" s="217" t="s">
        <v>694</v>
      </c>
      <c r="P323" s="217" t="s">
        <v>125</v>
      </c>
      <c r="Q323" s="237">
        <v>230000000</v>
      </c>
      <c r="R323" s="233" t="s">
        <v>521</v>
      </c>
      <c r="S323" s="217"/>
      <c r="T323" s="233" t="s">
        <v>167</v>
      </c>
      <c r="U323" s="217"/>
      <c r="V323" s="233"/>
      <c r="W323" s="238">
        <v>0</v>
      </c>
      <c r="X323" s="238">
        <v>90</v>
      </c>
      <c r="Y323" s="238">
        <v>10</v>
      </c>
      <c r="Z323" s="217"/>
      <c r="AA323" s="235" t="s">
        <v>138</v>
      </c>
      <c r="AB323" s="239"/>
      <c r="AC323" s="239"/>
      <c r="AD323" s="239">
        <v>32400000</v>
      </c>
      <c r="AE323" s="239">
        <f>AD323*1.12</f>
        <v>36288000</v>
      </c>
      <c r="AF323" s="239"/>
      <c r="AG323" s="239"/>
      <c r="AH323" s="239">
        <v>64800000</v>
      </c>
      <c r="AI323" s="239">
        <f t="shared" si="228"/>
        <v>72576000</v>
      </c>
      <c r="AJ323" s="239"/>
      <c r="AK323" s="239"/>
      <c r="AL323" s="239">
        <v>64800000</v>
      </c>
      <c r="AM323" s="239">
        <f t="shared" si="229"/>
        <v>72576000</v>
      </c>
      <c r="AN323" s="239"/>
      <c r="AO323" s="239"/>
      <c r="AP323" s="239">
        <v>64800000</v>
      </c>
      <c r="AQ323" s="239">
        <f t="shared" si="230"/>
        <v>72576000</v>
      </c>
      <c r="AR323" s="239"/>
      <c r="AS323" s="239"/>
      <c r="AT323" s="239">
        <v>64800000</v>
      </c>
      <c r="AU323" s="239">
        <f t="shared" si="231"/>
        <v>72576000</v>
      </c>
      <c r="AV323" s="239"/>
      <c r="AW323" s="240">
        <v>0</v>
      </c>
      <c r="AX323" s="240">
        <f t="shared" si="209"/>
        <v>0</v>
      </c>
      <c r="AY323" s="217" t="s">
        <v>129</v>
      </c>
      <c r="AZ323" s="233" t="s">
        <v>778</v>
      </c>
      <c r="BA323" s="233" t="s">
        <v>779</v>
      </c>
      <c r="BB323" s="217"/>
      <c r="BC323" s="217"/>
      <c r="BD323" s="217"/>
      <c r="BE323" s="217"/>
      <c r="BF323" s="217"/>
      <c r="BG323" s="235"/>
      <c r="BH323" s="235"/>
      <c r="BI323" s="235"/>
      <c r="BJ323" s="241"/>
      <c r="BK323" s="241"/>
    </row>
    <row r="324" spans="1:66" ht="12.95" customHeight="1" x14ac:dyDescent="0.25">
      <c r="A324" s="242" t="s">
        <v>217</v>
      </c>
      <c r="B324" s="1"/>
      <c r="C324" s="232" t="s">
        <v>813</v>
      </c>
      <c r="D324" s="28"/>
      <c r="E324" s="1"/>
      <c r="F324" s="2" t="s">
        <v>519</v>
      </c>
      <c r="G324" s="3" t="s">
        <v>520</v>
      </c>
      <c r="H324" s="3" t="s">
        <v>520</v>
      </c>
      <c r="I324" s="4" t="s">
        <v>120</v>
      </c>
      <c r="J324" s="1"/>
      <c r="K324" s="1"/>
      <c r="L324" s="2">
        <v>80</v>
      </c>
      <c r="M324" s="1" t="s">
        <v>122</v>
      </c>
      <c r="N324" s="1" t="s">
        <v>224</v>
      </c>
      <c r="O324" s="242" t="s">
        <v>806</v>
      </c>
      <c r="P324" s="1" t="s">
        <v>125</v>
      </c>
      <c r="Q324" s="1">
        <v>230000000</v>
      </c>
      <c r="R324" s="1" t="s">
        <v>521</v>
      </c>
      <c r="S324" s="1"/>
      <c r="T324" s="1" t="s">
        <v>167</v>
      </c>
      <c r="U324" s="1"/>
      <c r="V324" s="1"/>
      <c r="W324" s="1">
        <v>0</v>
      </c>
      <c r="X324" s="1">
        <v>90</v>
      </c>
      <c r="Y324" s="1">
        <v>10</v>
      </c>
      <c r="Z324" s="1"/>
      <c r="AA324" s="4" t="s">
        <v>138</v>
      </c>
      <c r="AB324" s="21"/>
      <c r="AC324" s="18"/>
      <c r="AD324" s="21">
        <v>32400000</v>
      </c>
      <c r="AE324" s="40">
        <v>36288000</v>
      </c>
      <c r="AF324" s="18"/>
      <c r="AG324" s="18"/>
      <c r="AH324" s="18">
        <v>64800000</v>
      </c>
      <c r="AI324" s="40">
        <v>72576000</v>
      </c>
      <c r="AJ324" s="18"/>
      <c r="AK324" s="18"/>
      <c r="AL324" s="18">
        <v>64800000</v>
      </c>
      <c r="AM324" s="40">
        <v>72576000</v>
      </c>
      <c r="AN324" s="71"/>
      <c r="AO324" s="71"/>
      <c r="AP324" s="71">
        <v>64800000</v>
      </c>
      <c r="AQ324" s="71">
        <v>72576000</v>
      </c>
      <c r="AR324" s="71"/>
      <c r="AS324" s="71"/>
      <c r="AT324" s="71">
        <v>64800000</v>
      </c>
      <c r="AU324" s="71">
        <v>72576000</v>
      </c>
      <c r="AV324" s="85"/>
      <c r="AW324" s="40">
        <v>0</v>
      </c>
      <c r="AX324" s="40">
        <v>0</v>
      </c>
      <c r="AY324" s="6" t="s">
        <v>129</v>
      </c>
      <c r="AZ324" s="6" t="s">
        <v>778</v>
      </c>
      <c r="BA324" s="6" t="s">
        <v>779</v>
      </c>
      <c r="BB324" s="1"/>
      <c r="BC324" s="1"/>
      <c r="BD324" s="1"/>
      <c r="BE324" s="1"/>
      <c r="BF324" s="1"/>
      <c r="BG324" s="1"/>
      <c r="BH324" s="1"/>
      <c r="BI324" s="1"/>
      <c r="BJ324" s="28"/>
      <c r="BK324" s="32" t="s">
        <v>827</v>
      </c>
    </row>
    <row r="325" spans="1:66" ht="12.95" customHeight="1" x14ac:dyDescent="0.25">
      <c r="A325" s="242" t="s">
        <v>217</v>
      </c>
      <c r="B325" s="1"/>
      <c r="C325" s="232" t="s">
        <v>846</v>
      </c>
      <c r="D325" s="28"/>
      <c r="E325" s="1"/>
      <c r="F325" s="2" t="s">
        <v>519</v>
      </c>
      <c r="G325" s="3" t="s">
        <v>520</v>
      </c>
      <c r="H325" s="3" t="s">
        <v>520</v>
      </c>
      <c r="I325" s="4" t="s">
        <v>120</v>
      </c>
      <c r="J325" s="1"/>
      <c r="K325" s="1"/>
      <c r="L325" s="2">
        <v>80</v>
      </c>
      <c r="M325" s="1" t="s">
        <v>122</v>
      </c>
      <c r="N325" s="1" t="s">
        <v>224</v>
      </c>
      <c r="O325" s="233" t="s">
        <v>840</v>
      </c>
      <c r="P325" s="1" t="s">
        <v>125</v>
      </c>
      <c r="Q325" s="1">
        <v>230000000</v>
      </c>
      <c r="R325" s="1" t="s">
        <v>521</v>
      </c>
      <c r="S325" s="1"/>
      <c r="T325" s="1" t="s">
        <v>167</v>
      </c>
      <c r="U325" s="1"/>
      <c r="V325" s="1"/>
      <c r="W325" s="1">
        <v>0</v>
      </c>
      <c r="X325" s="1">
        <v>90</v>
      </c>
      <c r="Y325" s="1">
        <v>10</v>
      </c>
      <c r="Z325" s="1"/>
      <c r="AA325" s="4" t="s">
        <v>138</v>
      </c>
      <c r="AB325" s="21"/>
      <c r="AC325" s="18"/>
      <c r="AD325" s="21">
        <v>32400000</v>
      </c>
      <c r="AE325" s="40">
        <v>36288000</v>
      </c>
      <c r="AF325" s="18"/>
      <c r="AG325" s="18"/>
      <c r="AH325" s="18">
        <v>64800000</v>
      </c>
      <c r="AI325" s="40">
        <v>72576000</v>
      </c>
      <c r="AJ325" s="18"/>
      <c r="AK325" s="18"/>
      <c r="AL325" s="18">
        <v>64800000</v>
      </c>
      <c r="AM325" s="40">
        <v>72576000</v>
      </c>
      <c r="AN325" s="71"/>
      <c r="AO325" s="71"/>
      <c r="AP325" s="71">
        <v>64800000</v>
      </c>
      <c r="AQ325" s="71">
        <v>72576000</v>
      </c>
      <c r="AR325" s="71"/>
      <c r="AS325" s="71"/>
      <c r="AT325" s="71">
        <v>64800000</v>
      </c>
      <c r="AU325" s="71">
        <v>72576000</v>
      </c>
      <c r="AV325" s="85"/>
      <c r="AW325" s="40">
        <v>291600000</v>
      </c>
      <c r="AX325" s="40">
        <v>326592000.00000006</v>
      </c>
      <c r="AY325" s="6" t="s">
        <v>129</v>
      </c>
      <c r="AZ325" s="6" t="s">
        <v>778</v>
      </c>
      <c r="BA325" s="6" t="s">
        <v>779</v>
      </c>
      <c r="BB325" s="1"/>
      <c r="BC325" s="1"/>
      <c r="BD325" s="1"/>
      <c r="BE325" s="1"/>
      <c r="BF325" s="1"/>
      <c r="BG325" s="1"/>
      <c r="BH325" s="1"/>
      <c r="BI325" s="1"/>
      <c r="BJ325" s="28"/>
      <c r="BK325" s="32" t="s">
        <v>827</v>
      </c>
    </row>
    <row r="326" spans="1:66" s="187" customFormat="1" ht="12.95" customHeight="1" x14ac:dyDescent="0.25">
      <c r="A326" s="1" t="s">
        <v>217</v>
      </c>
      <c r="B326" s="1"/>
      <c r="C326" s="174" t="s">
        <v>787</v>
      </c>
      <c r="D326" s="1"/>
      <c r="E326" s="1"/>
      <c r="F326" s="2" t="s">
        <v>519</v>
      </c>
      <c r="G326" s="3" t="s">
        <v>520</v>
      </c>
      <c r="H326" s="3" t="s">
        <v>520</v>
      </c>
      <c r="I326" s="4" t="s">
        <v>120</v>
      </c>
      <c r="J326" s="1"/>
      <c r="K326" s="1"/>
      <c r="L326" s="2">
        <v>80</v>
      </c>
      <c r="M326" s="5" t="s">
        <v>122</v>
      </c>
      <c r="N326" s="2" t="s">
        <v>224</v>
      </c>
      <c r="O326" s="1" t="s">
        <v>398</v>
      </c>
      <c r="P326" s="1" t="s">
        <v>125</v>
      </c>
      <c r="Q326" s="9">
        <v>230000000</v>
      </c>
      <c r="R326" s="2" t="s">
        <v>225</v>
      </c>
      <c r="S326" s="1"/>
      <c r="T326" s="2" t="s">
        <v>167</v>
      </c>
      <c r="U326" s="1"/>
      <c r="V326" s="2"/>
      <c r="W326" s="16">
        <v>0</v>
      </c>
      <c r="X326" s="16">
        <v>90</v>
      </c>
      <c r="Y326" s="16">
        <v>10</v>
      </c>
      <c r="Z326" s="1"/>
      <c r="AA326" s="4" t="s">
        <v>138</v>
      </c>
      <c r="AB326" s="71"/>
      <c r="AC326" s="71"/>
      <c r="AD326" s="71">
        <v>32400000</v>
      </c>
      <c r="AE326" s="71">
        <f t="shared" ref="AE326:AE335" si="232">AD326*1.12</f>
        <v>36288000</v>
      </c>
      <c r="AF326" s="71"/>
      <c r="AG326" s="71"/>
      <c r="AH326" s="71">
        <v>64800000</v>
      </c>
      <c r="AI326" s="71">
        <f t="shared" si="228"/>
        <v>72576000</v>
      </c>
      <c r="AJ326" s="71"/>
      <c r="AK326" s="71"/>
      <c r="AL326" s="71">
        <v>64800000</v>
      </c>
      <c r="AM326" s="71">
        <f t="shared" si="229"/>
        <v>72576000</v>
      </c>
      <c r="AN326" s="71"/>
      <c r="AO326" s="71"/>
      <c r="AP326" s="71">
        <v>64800000</v>
      </c>
      <c r="AQ326" s="71">
        <f t="shared" si="230"/>
        <v>72576000</v>
      </c>
      <c r="AR326" s="71"/>
      <c r="AS326" s="71"/>
      <c r="AT326" s="71">
        <v>64800000</v>
      </c>
      <c r="AU326" s="71">
        <f t="shared" si="231"/>
        <v>72576000</v>
      </c>
      <c r="AV326" s="71"/>
      <c r="AW326" s="42">
        <v>0</v>
      </c>
      <c r="AX326" s="42">
        <f t="shared" ref="AX326" si="233">AW326*1.12</f>
        <v>0</v>
      </c>
      <c r="AY326" s="1" t="s">
        <v>129</v>
      </c>
      <c r="AZ326" s="2" t="s">
        <v>780</v>
      </c>
      <c r="BA326" s="2" t="s">
        <v>781</v>
      </c>
      <c r="BB326" s="1"/>
      <c r="BC326" s="1"/>
      <c r="BD326" s="1"/>
      <c r="BE326" s="1"/>
      <c r="BF326" s="1"/>
      <c r="BG326" s="4"/>
      <c r="BH326" s="4"/>
      <c r="BI326" s="4"/>
      <c r="BJ326" s="32"/>
      <c r="BK326" s="32" t="s">
        <v>403</v>
      </c>
    </row>
    <row r="327" spans="1:66" s="162" customFormat="1" ht="12.95" customHeight="1" x14ac:dyDescent="0.25">
      <c r="A327" s="217" t="s">
        <v>217</v>
      </c>
      <c r="B327" s="217"/>
      <c r="C327" s="232" t="s">
        <v>814</v>
      </c>
      <c r="D327" s="217"/>
      <c r="E327" s="217"/>
      <c r="F327" s="233" t="s">
        <v>519</v>
      </c>
      <c r="G327" s="234" t="s">
        <v>520</v>
      </c>
      <c r="H327" s="234" t="s">
        <v>520</v>
      </c>
      <c r="I327" s="235" t="s">
        <v>120</v>
      </c>
      <c r="J327" s="217"/>
      <c r="K327" s="217"/>
      <c r="L327" s="233">
        <v>80</v>
      </c>
      <c r="M327" s="236" t="s">
        <v>122</v>
      </c>
      <c r="N327" s="233" t="s">
        <v>224</v>
      </c>
      <c r="O327" s="217" t="s">
        <v>694</v>
      </c>
      <c r="P327" s="217" t="s">
        <v>125</v>
      </c>
      <c r="Q327" s="237">
        <v>230000000</v>
      </c>
      <c r="R327" s="233" t="s">
        <v>225</v>
      </c>
      <c r="S327" s="217"/>
      <c r="T327" s="233" t="s">
        <v>167</v>
      </c>
      <c r="U327" s="217"/>
      <c r="V327" s="233"/>
      <c r="W327" s="238">
        <v>0</v>
      </c>
      <c r="X327" s="238">
        <v>90</v>
      </c>
      <c r="Y327" s="238">
        <v>10</v>
      </c>
      <c r="Z327" s="217"/>
      <c r="AA327" s="235" t="s">
        <v>138</v>
      </c>
      <c r="AB327" s="239"/>
      <c r="AC327" s="239"/>
      <c r="AD327" s="239">
        <v>32400000</v>
      </c>
      <c r="AE327" s="239">
        <f t="shared" si="232"/>
        <v>36288000</v>
      </c>
      <c r="AF327" s="239"/>
      <c r="AG327" s="239"/>
      <c r="AH327" s="239">
        <v>64800000</v>
      </c>
      <c r="AI327" s="239">
        <f t="shared" si="228"/>
        <v>72576000</v>
      </c>
      <c r="AJ327" s="239"/>
      <c r="AK327" s="239"/>
      <c r="AL327" s="239">
        <v>64800000</v>
      </c>
      <c r="AM327" s="239">
        <f t="shared" si="229"/>
        <v>72576000</v>
      </c>
      <c r="AN327" s="239"/>
      <c r="AO327" s="239"/>
      <c r="AP327" s="239">
        <v>64800000</v>
      </c>
      <c r="AQ327" s="239">
        <f t="shared" si="230"/>
        <v>72576000</v>
      </c>
      <c r="AR327" s="239"/>
      <c r="AS327" s="239"/>
      <c r="AT327" s="239">
        <v>64800000</v>
      </c>
      <c r="AU327" s="239">
        <f t="shared" si="231"/>
        <v>72576000</v>
      </c>
      <c r="AV327" s="239"/>
      <c r="AW327" s="240">
        <v>0</v>
      </c>
      <c r="AX327" s="240">
        <f t="shared" si="209"/>
        <v>0</v>
      </c>
      <c r="AY327" s="217" t="s">
        <v>129</v>
      </c>
      <c r="AZ327" s="233" t="s">
        <v>780</v>
      </c>
      <c r="BA327" s="233" t="s">
        <v>781</v>
      </c>
      <c r="BB327" s="217"/>
      <c r="BC327" s="217"/>
      <c r="BD327" s="217"/>
      <c r="BE327" s="217"/>
      <c r="BF327" s="217"/>
      <c r="BG327" s="235"/>
      <c r="BH327" s="235"/>
      <c r="BI327" s="235"/>
      <c r="BJ327" s="241"/>
      <c r="BK327" s="241"/>
    </row>
    <row r="328" spans="1:66" s="162" customFormat="1" ht="12.95" customHeight="1" x14ac:dyDescent="0.25">
      <c r="A328" s="242" t="s">
        <v>217</v>
      </c>
      <c r="B328" s="217"/>
      <c r="C328" s="232" t="s">
        <v>814</v>
      </c>
      <c r="D328" s="217"/>
      <c r="E328" s="217"/>
      <c r="F328" s="233" t="s">
        <v>519</v>
      </c>
      <c r="G328" s="234" t="s">
        <v>520</v>
      </c>
      <c r="H328" s="234" t="s">
        <v>520</v>
      </c>
      <c r="I328" s="235" t="s">
        <v>120</v>
      </c>
      <c r="J328" s="217"/>
      <c r="K328" s="217"/>
      <c r="L328" s="233">
        <v>80</v>
      </c>
      <c r="M328" s="236" t="s">
        <v>122</v>
      </c>
      <c r="N328" s="233" t="s">
        <v>224</v>
      </c>
      <c r="O328" s="242" t="s">
        <v>806</v>
      </c>
      <c r="P328" s="217" t="s">
        <v>125</v>
      </c>
      <c r="Q328" s="237">
        <v>230000000</v>
      </c>
      <c r="R328" s="233" t="s">
        <v>225</v>
      </c>
      <c r="S328" s="217"/>
      <c r="T328" s="233" t="s">
        <v>167</v>
      </c>
      <c r="U328" s="217"/>
      <c r="V328" s="233"/>
      <c r="W328" s="238">
        <v>0</v>
      </c>
      <c r="X328" s="238">
        <v>90</v>
      </c>
      <c r="Y328" s="238">
        <v>10</v>
      </c>
      <c r="Z328" s="217"/>
      <c r="AA328" s="235" t="s">
        <v>138</v>
      </c>
      <c r="AB328" s="239"/>
      <c r="AC328" s="239"/>
      <c r="AD328" s="239">
        <v>32400000</v>
      </c>
      <c r="AE328" s="239">
        <v>36288000</v>
      </c>
      <c r="AF328" s="239"/>
      <c r="AG328" s="239"/>
      <c r="AH328" s="239">
        <v>64800000</v>
      </c>
      <c r="AI328" s="239">
        <v>72576000</v>
      </c>
      <c r="AJ328" s="239"/>
      <c r="AK328" s="239"/>
      <c r="AL328" s="239">
        <v>64800000</v>
      </c>
      <c r="AM328" s="239">
        <v>72576000</v>
      </c>
      <c r="AN328" s="239"/>
      <c r="AO328" s="239"/>
      <c r="AP328" s="239">
        <v>64800000</v>
      </c>
      <c r="AQ328" s="239">
        <v>72576000</v>
      </c>
      <c r="AR328" s="239"/>
      <c r="AS328" s="239"/>
      <c r="AT328" s="239">
        <v>64800000</v>
      </c>
      <c r="AU328" s="239">
        <v>72576000</v>
      </c>
      <c r="AV328" s="239"/>
      <c r="AW328" s="239">
        <v>0</v>
      </c>
      <c r="AX328" s="239">
        <v>0</v>
      </c>
      <c r="AY328" s="217" t="s">
        <v>129</v>
      </c>
      <c r="AZ328" s="233" t="s">
        <v>780</v>
      </c>
      <c r="BA328" s="233" t="s">
        <v>781</v>
      </c>
      <c r="BB328" s="217"/>
      <c r="BC328" s="217"/>
      <c r="BD328" s="217"/>
      <c r="BE328" s="217"/>
      <c r="BF328" s="217"/>
      <c r="BG328" s="235"/>
      <c r="BH328" s="235"/>
      <c r="BI328" s="235"/>
      <c r="BJ328" s="241"/>
      <c r="BK328" s="241" t="s">
        <v>827</v>
      </c>
    </row>
    <row r="329" spans="1:66" s="162" customFormat="1" ht="12.95" customHeight="1" x14ac:dyDescent="0.25">
      <c r="A329" s="242" t="s">
        <v>217</v>
      </c>
      <c r="B329" s="217"/>
      <c r="C329" s="232" t="s">
        <v>847</v>
      </c>
      <c r="D329" s="217"/>
      <c r="E329" s="217"/>
      <c r="F329" s="233" t="s">
        <v>519</v>
      </c>
      <c r="G329" s="234" t="s">
        <v>520</v>
      </c>
      <c r="H329" s="234" t="s">
        <v>520</v>
      </c>
      <c r="I329" s="235" t="s">
        <v>120</v>
      </c>
      <c r="J329" s="217"/>
      <c r="K329" s="217"/>
      <c r="L329" s="233">
        <v>80</v>
      </c>
      <c r="M329" s="236" t="s">
        <v>122</v>
      </c>
      <c r="N329" s="233" t="s">
        <v>224</v>
      </c>
      <c r="O329" s="233" t="s">
        <v>840</v>
      </c>
      <c r="P329" s="217" t="s">
        <v>125</v>
      </c>
      <c r="Q329" s="237">
        <v>230000000</v>
      </c>
      <c r="R329" s="233" t="s">
        <v>225</v>
      </c>
      <c r="S329" s="217"/>
      <c r="T329" s="233" t="s">
        <v>167</v>
      </c>
      <c r="U329" s="217"/>
      <c r="V329" s="233"/>
      <c r="W329" s="238">
        <v>0</v>
      </c>
      <c r="X329" s="238">
        <v>90</v>
      </c>
      <c r="Y329" s="238">
        <v>10</v>
      </c>
      <c r="Z329" s="217"/>
      <c r="AA329" s="235" t="s">
        <v>138</v>
      </c>
      <c r="AB329" s="239"/>
      <c r="AC329" s="239"/>
      <c r="AD329" s="239">
        <v>32400000</v>
      </c>
      <c r="AE329" s="239">
        <v>36288000</v>
      </c>
      <c r="AF329" s="239"/>
      <c r="AG329" s="239"/>
      <c r="AH329" s="239">
        <v>64800000</v>
      </c>
      <c r="AI329" s="239">
        <v>72576000</v>
      </c>
      <c r="AJ329" s="239"/>
      <c r="AK329" s="239"/>
      <c r="AL329" s="239">
        <v>64800000</v>
      </c>
      <c r="AM329" s="239">
        <v>72576000</v>
      </c>
      <c r="AN329" s="239"/>
      <c r="AO329" s="239"/>
      <c r="AP329" s="239">
        <v>64800000</v>
      </c>
      <c r="AQ329" s="239">
        <v>72576000</v>
      </c>
      <c r="AR329" s="239"/>
      <c r="AS329" s="239"/>
      <c r="AT329" s="239">
        <v>64800000</v>
      </c>
      <c r="AU329" s="239">
        <v>72576000</v>
      </c>
      <c r="AV329" s="239"/>
      <c r="AW329" s="239">
        <v>291600000</v>
      </c>
      <c r="AX329" s="239">
        <v>326592000.00000006</v>
      </c>
      <c r="AY329" s="217" t="s">
        <v>129</v>
      </c>
      <c r="AZ329" s="233" t="s">
        <v>780</v>
      </c>
      <c r="BA329" s="233" t="s">
        <v>781</v>
      </c>
      <c r="BB329" s="217"/>
      <c r="BC329" s="217"/>
      <c r="BD329" s="217"/>
      <c r="BE329" s="217"/>
      <c r="BF329" s="217"/>
      <c r="BG329" s="235"/>
      <c r="BH329" s="235"/>
      <c r="BI329" s="235"/>
      <c r="BJ329" s="241"/>
      <c r="BK329" s="241" t="s">
        <v>827</v>
      </c>
    </row>
    <row r="330" spans="1:66" s="187" customFormat="1" ht="12.95" customHeight="1" x14ac:dyDescent="0.25">
      <c r="A330" s="1" t="s">
        <v>217</v>
      </c>
      <c r="B330" s="1"/>
      <c r="C330" s="174" t="s">
        <v>788</v>
      </c>
      <c r="D330" s="1"/>
      <c r="E330" s="1"/>
      <c r="F330" s="2" t="s">
        <v>519</v>
      </c>
      <c r="G330" s="3" t="s">
        <v>520</v>
      </c>
      <c r="H330" s="3" t="s">
        <v>520</v>
      </c>
      <c r="I330" s="4" t="s">
        <v>120</v>
      </c>
      <c r="J330" s="1"/>
      <c r="K330" s="1"/>
      <c r="L330" s="2">
        <v>80</v>
      </c>
      <c r="M330" s="5" t="s">
        <v>122</v>
      </c>
      <c r="N330" s="2" t="s">
        <v>224</v>
      </c>
      <c r="O330" s="1" t="s">
        <v>398</v>
      </c>
      <c r="P330" s="1" t="s">
        <v>125</v>
      </c>
      <c r="Q330" s="9">
        <v>230000000</v>
      </c>
      <c r="R330" s="2" t="s">
        <v>231</v>
      </c>
      <c r="S330" s="1"/>
      <c r="T330" s="2" t="s">
        <v>167</v>
      </c>
      <c r="U330" s="1"/>
      <c r="V330" s="2"/>
      <c r="W330" s="16">
        <v>0</v>
      </c>
      <c r="X330" s="16">
        <v>90</v>
      </c>
      <c r="Y330" s="16">
        <v>10</v>
      </c>
      <c r="Z330" s="1"/>
      <c r="AA330" s="4" t="s">
        <v>138</v>
      </c>
      <c r="AB330" s="71"/>
      <c r="AC330" s="71"/>
      <c r="AD330" s="71">
        <v>32400000</v>
      </c>
      <c r="AE330" s="71">
        <f t="shared" si="232"/>
        <v>36288000</v>
      </c>
      <c r="AF330" s="71"/>
      <c r="AG330" s="71"/>
      <c r="AH330" s="71">
        <v>64800000</v>
      </c>
      <c r="AI330" s="71">
        <f t="shared" si="228"/>
        <v>72576000</v>
      </c>
      <c r="AJ330" s="71"/>
      <c r="AK330" s="71"/>
      <c r="AL330" s="71">
        <v>64800000</v>
      </c>
      <c r="AM330" s="71">
        <f t="shared" si="229"/>
        <v>72576000</v>
      </c>
      <c r="AN330" s="71"/>
      <c r="AO330" s="71"/>
      <c r="AP330" s="71">
        <v>64800000</v>
      </c>
      <c r="AQ330" s="71">
        <f t="shared" si="230"/>
        <v>72576000</v>
      </c>
      <c r="AR330" s="71"/>
      <c r="AS330" s="71"/>
      <c r="AT330" s="71">
        <v>64800000</v>
      </c>
      <c r="AU330" s="71">
        <f t="shared" si="231"/>
        <v>72576000</v>
      </c>
      <c r="AV330" s="71"/>
      <c r="AW330" s="42">
        <v>0</v>
      </c>
      <c r="AX330" s="42">
        <f t="shared" ref="AX330" si="234">AW330*1.12</f>
        <v>0</v>
      </c>
      <c r="AY330" s="1" t="s">
        <v>129</v>
      </c>
      <c r="AZ330" s="2" t="s">
        <v>782</v>
      </c>
      <c r="BA330" s="2" t="s">
        <v>783</v>
      </c>
      <c r="BB330" s="1"/>
      <c r="BC330" s="1"/>
      <c r="BD330" s="1"/>
      <c r="BE330" s="1"/>
      <c r="BF330" s="1"/>
      <c r="BG330" s="4"/>
      <c r="BH330" s="4"/>
      <c r="BI330" s="4"/>
      <c r="BJ330" s="32"/>
      <c r="BK330" s="32" t="s">
        <v>403</v>
      </c>
    </row>
    <row r="331" spans="1:66" s="162" customFormat="1" ht="12.95" customHeight="1" x14ac:dyDescent="0.25">
      <c r="A331" s="217" t="s">
        <v>217</v>
      </c>
      <c r="B331" s="217"/>
      <c r="C331" s="232" t="s">
        <v>815</v>
      </c>
      <c r="D331" s="217"/>
      <c r="E331" s="217"/>
      <c r="F331" s="233" t="s">
        <v>519</v>
      </c>
      <c r="G331" s="234" t="s">
        <v>520</v>
      </c>
      <c r="H331" s="234" t="s">
        <v>520</v>
      </c>
      <c r="I331" s="235" t="s">
        <v>120</v>
      </c>
      <c r="J331" s="217"/>
      <c r="K331" s="217"/>
      <c r="L331" s="233">
        <v>80</v>
      </c>
      <c r="M331" s="236" t="s">
        <v>122</v>
      </c>
      <c r="N331" s="233" t="s">
        <v>224</v>
      </c>
      <c r="O331" s="217" t="s">
        <v>694</v>
      </c>
      <c r="P331" s="217" t="s">
        <v>125</v>
      </c>
      <c r="Q331" s="237">
        <v>230000000</v>
      </c>
      <c r="R331" s="233" t="s">
        <v>231</v>
      </c>
      <c r="S331" s="217"/>
      <c r="T331" s="233" t="s">
        <v>167</v>
      </c>
      <c r="U331" s="217"/>
      <c r="V331" s="233"/>
      <c r="W331" s="238">
        <v>0</v>
      </c>
      <c r="X331" s="238">
        <v>90</v>
      </c>
      <c r="Y331" s="238">
        <v>10</v>
      </c>
      <c r="Z331" s="217"/>
      <c r="AA331" s="235" t="s">
        <v>138</v>
      </c>
      <c r="AB331" s="239"/>
      <c r="AC331" s="239"/>
      <c r="AD331" s="239">
        <v>32400000</v>
      </c>
      <c r="AE331" s="239">
        <f t="shared" si="232"/>
        <v>36288000</v>
      </c>
      <c r="AF331" s="239"/>
      <c r="AG331" s="239"/>
      <c r="AH331" s="239">
        <v>64800000</v>
      </c>
      <c r="AI331" s="239">
        <f t="shared" si="228"/>
        <v>72576000</v>
      </c>
      <c r="AJ331" s="239"/>
      <c r="AK331" s="239"/>
      <c r="AL331" s="239">
        <v>64800000</v>
      </c>
      <c r="AM331" s="239">
        <f t="shared" si="229"/>
        <v>72576000</v>
      </c>
      <c r="AN331" s="239"/>
      <c r="AO331" s="239"/>
      <c r="AP331" s="239">
        <v>64800000</v>
      </c>
      <c r="AQ331" s="239">
        <f t="shared" si="230"/>
        <v>72576000</v>
      </c>
      <c r="AR331" s="239"/>
      <c r="AS331" s="239"/>
      <c r="AT331" s="239">
        <v>64800000</v>
      </c>
      <c r="AU331" s="239">
        <f t="shared" si="231"/>
        <v>72576000</v>
      </c>
      <c r="AV331" s="239"/>
      <c r="AW331" s="240">
        <v>0</v>
      </c>
      <c r="AX331" s="240">
        <f t="shared" si="209"/>
        <v>0</v>
      </c>
      <c r="AY331" s="217" t="s">
        <v>129</v>
      </c>
      <c r="AZ331" s="233" t="s">
        <v>782</v>
      </c>
      <c r="BA331" s="233" t="s">
        <v>783</v>
      </c>
      <c r="BB331" s="217"/>
      <c r="BC331" s="217"/>
      <c r="BD331" s="217"/>
      <c r="BE331" s="217"/>
      <c r="BF331" s="217"/>
      <c r="BG331" s="235"/>
      <c r="BH331" s="235"/>
      <c r="BI331" s="235"/>
      <c r="BJ331" s="241"/>
      <c r="BK331" s="241"/>
    </row>
    <row r="332" spans="1:66" s="162" customFormat="1" ht="12.95" customHeight="1" x14ac:dyDescent="0.25">
      <c r="A332" s="242" t="s">
        <v>217</v>
      </c>
      <c r="B332" s="217"/>
      <c r="C332" s="232" t="s">
        <v>815</v>
      </c>
      <c r="D332" s="217"/>
      <c r="E332" s="217"/>
      <c r="F332" s="233" t="s">
        <v>519</v>
      </c>
      <c r="G332" s="234" t="s">
        <v>520</v>
      </c>
      <c r="H332" s="234" t="s">
        <v>520</v>
      </c>
      <c r="I332" s="235" t="s">
        <v>120</v>
      </c>
      <c r="J332" s="217"/>
      <c r="K332" s="217"/>
      <c r="L332" s="233">
        <v>80</v>
      </c>
      <c r="M332" s="236" t="s">
        <v>122</v>
      </c>
      <c r="N332" s="233" t="s">
        <v>224</v>
      </c>
      <c r="O332" s="242" t="s">
        <v>806</v>
      </c>
      <c r="P332" s="217" t="s">
        <v>125</v>
      </c>
      <c r="Q332" s="237">
        <v>230000000</v>
      </c>
      <c r="R332" s="233" t="s">
        <v>231</v>
      </c>
      <c r="S332" s="217"/>
      <c r="T332" s="233" t="s">
        <v>167</v>
      </c>
      <c r="U332" s="217"/>
      <c r="V332" s="233"/>
      <c r="W332" s="238">
        <v>0</v>
      </c>
      <c r="X332" s="238">
        <v>90</v>
      </c>
      <c r="Y332" s="238">
        <v>10</v>
      </c>
      <c r="Z332" s="217"/>
      <c r="AA332" s="235" t="s">
        <v>138</v>
      </c>
      <c r="AB332" s="239"/>
      <c r="AC332" s="239"/>
      <c r="AD332" s="239">
        <v>32400000</v>
      </c>
      <c r="AE332" s="239">
        <v>36288000</v>
      </c>
      <c r="AF332" s="239"/>
      <c r="AG332" s="239"/>
      <c r="AH332" s="239">
        <v>64800000</v>
      </c>
      <c r="AI332" s="239">
        <v>72576000</v>
      </c>
      <c r="AJ332" s="239"/>
      <c r="AK332" s="239"/>
      <c r="AL332" s="239">
        <v>64800000</v>
      </c>
      <c r="AM332" s="239">
        <v>72576000</v>
      </c>
      <c r="AN332" s="239"/>
      <c r="AO332" s="239"/>
      <c r="AP332" s="239">
        <v>64800000</v>
      </c>
      <c r="AQ332" s="239">
        <v>72576000</v>
      </c>
      <c r="AR332" s="239"/>
      <c r="AS332" s="239"/>
      <c r="AT332" s="239">
        <v>64800000</v>
      </c>
      <c r="AU332" s="239">
        <v>72576000</v>
      </c>
      <c r="AV332" s="239"/>
      <c r="AW332" s="239">
        <v>0</v>
      </c>
      <c r="AX332" s="239">
        <v>0</v>
      </c>
      <c r="AY332" s="217" t="s">
        <v>129</v>
      </c>
      <c r="AZ332" s="233" t="s">
        <v>782</v>
      </c>
      <c r="BA332" s="233" t="s">
        <v>783</v>
      </c>
      <c r="BB332" s="217"/>
      <c r="BC332" s="217"/>
      <c r="BD332" s="217"/>
      <c r="BE332" s="217"/>
      <c r="BF332" s="217"/>
      <c r="BG332" s="235"/>
      <c r="BH332" s="235"/>
      <c r="BI332" s="235"/>
      <c r="BJ332" s="241"/>
      <c r="BK332" s="241" t="s">
        <v>827</v>
      </c>
    </row>
    <row r="333" spans="1:66" s="162" customFormat="1" ht="12.95" customHeight="1" x14ac:dyDescent="0.25">
      <c r="A333" s="242" t="s">
        <v>217</v>
      </c>
      <c r="B333" s="217"/>
      <c r="C333" s="232" t="s">
        <v>848</v>
      </c>
      <c r="D333" s="217"/>
      <c r="E333" s="217"/>
      <c r="F333" s="233" t="s">
        <v>519</v>
      </c>
      <c r="G333" s="234" t="s">
        <v>520</v>
      </c>
      <c r="H333" s="234" t="s">
        <v>520</v>
      </c>
      <c r="I333" s="235" t="s">
        <v>120</v>
      </c>
      <c r="J333" s="217"/>
      <c r="K333" s="217"/>
      <c r="L333" s="233">
        <v>80</v>
      </c>
      <c r="M333" s="236" t="s">
        <v>122</v>
      </c>
      <c r="N333" s="233" t="s">
        <v>224</v>
      </c>
      <c r="O333" s="233" t="s">
        <v>840</v>
      </c>
      <c r="P333" s="217" t="s">
        <v>125</v>
      </c>
      <c r="Q333" s="237">
        <v>230000000</v>
      </c>
      <c r="R333" s="233" t="s">
        <v>231</v>
      </c>
      <c r="S333" s="217"/>
      <c r="T333" s="233" t="s">
        <v>167</v>
      </c>
      <c r="U333" s="217"/>
      <c r="V333" s="233"/>
      <c r="W333" s="238">
        <v>0</v>
      </c>
      <c r="X333" s="238">
        <v>90</v>
      </c>
      <c r="Y333" s="238">
        <v>10</v>
      </c>
      <c r="Z333" s="217"/>
      <c r="AA333" s="235" t="s">
        <v>138</v>
      </c>
      <c r="AB333" s="239"/>
      <c r="AC333" s="239"/>
      <c r="AD333" s="239">
        <v>32400000</v>
      </c>
      <c r="AE333" s="239">
        <v>36288000</v>
      </c>
      <c r="AF333" s="239"/>
      <c r="AG333" s="239"/>
      <c r="AH333" s="239">
        <v>64800000</v>
      </c>
      <c r="AI333" s="239">
        <v>72576000</v>
      </c>
      <c r="AJ333" s="239"/>
      <c r="AK333" s="239"/>
      <c r="AL333" s="239">
        <v>64800000</v>
      </c>
      <c r="AM333" s="239">
        <v>72576000</v>
      </c>
      <c r="AN333" s="239"/>
      <c r="AO333" s="239"/>
      <c r="AP333" s="239">
        <v>64800000</v>
      </c>
      <c r="AQ333" s="239">
        <v>72576000</v>
      </c>
      <c r="AR333" s="239"/>
      <c r="AS333" s="239"/>
      <c r="AT333" s="239">
        <v>64800000</v>
      </c>
      <c r="AU333" s="239">
        <v>72576000</v>
      </c>
      <c r="AV333" s="239"/>
      <c r="AW333" s="239">
        <v>291600000</v>
      </c>
      <c r="AX333" s="239">
        <v>326592000.00000006</v>
      </c>
      <c r="AY333" s="217" t="s">
        <v>129</v>
      </c>
      <c r="AZ333" s="233" t="s">
        <v>782</v>
      </c>
      <c r="BA333" s="233" t="s">
        <v>783</v>
      </c>
      <c r="BB333" s="217"/>
      <c r="BC333" s="217"/>
      <c r="BD333" s="217"/>
      <c r="BE333" s="217"/>
      <c r="BF333" s="217"/>
      <c r="BG333" s="235"/>
      <c r="BH333" s="235"/>
      <c r="BI333" s="235"/>
      <c r="BJ333" s="241"/>
      <c r="BK333" s="241" t="s">
        <v>827</v>
      </c>
    </row>
    <row r="334" spans="1:66" s="187" customFormat="1" ht="12.95" customHeight="1" x14ac:dyDescent="0.25">
      <c r="A334" s="1" t="s">
        <v>217</v>
      </c>
      <c r="B334" s="1"/>
      <c r="C334" s="174" t="s">
        <v>789</v>
      </c>
      <c r="D334" s="1"/>
      <c r="E334" s="1"/>
      <c r="F334" s="2" t="s">
        <v>519</v>
      </c>
      <c r="G334" s="3" t="s">
        <v>520</v>
      </c>
      <c r="H334" s="3" t="s">
        <v>520</v>
      </c>
      <c r="I334" s="4" t="s">
        <v>120</v>
      </c>
      <c r="J334" s="1"/>
      <c r="K334" s="1"/>
      <c r="L334" s="2">
        <v>80</v>
      </c>
      <c r="M334" s="5" t="s">
        <v>122</v>
      </c>
      <c r="N334" s="2" t="s">
        <v>224</v>
      </c>
      <c r="O334" s="1" t="s">
        <v>398</v>
      </c>
      <c r="P334" s="1" t="s">
        <v>125</v>
      </c>
      <c r="Q334" s="9">
        <v>230000000</v>
      </c>
      <c r="R334" s="2" t="s">
        <v>511</v>
      </c>
      <c r="S334" s="1"/>
      <c r="T334" s="2" t="s">
        <v>167</v>
      </c>
      <c r="U334" s="1"/>
      <c r="V334" s="2"/>
      <c r="W334" s="16">
        <v>0</v>
      </c>
      <c r="X334" s="16">
        <v>90</v>
      </c>
      <c r="Y334" s="16">
        <v>10</v>
      </c>
      <c r="Z334" s="1"/>
      <c r="AA334" s="4" t="s">
        <v>138</v>
      </c>
      <c r="AB334" s="71"/>
      <c r="AC334" s="71"/>
      <c r="AD334" s="71">
        <v>32400000</v>
      </c>
      <c r="AE334" s="71">
        <f t="shared" si="232"/>
        <v>36288000</v>
      </c>
      <c r="AF334" s="71"/>
      <c r="AG334" s="71"/>
      <c r="AH334" s="71">
        <v>64800000</v>
      </c>
      <c r="AI334" s="71">
        <f t="shared" si="228"/>
        <v>72576000</v>
      </c>
      <c r="AJ334" s="71"/>
      <c r="AK334" s="71"/>
      <c r="AL334" s="71">
        <v>64800000</v>
      </c>
      <c r="AM334" s="71">
        <f t="shared" si="229"/>
        <v>72576000</v>
      </c>
      <c r="AN334" s="71"/>
      <c r="AO334" s="71"/>
      <c r="AP334" s="71">
        <v>64800000</v>
      </c>
      <c r="AQ334" s="71">
        <f t="shared" si="230"/>
        <v>72576000</v>
      </c>
      <c r="AR334" s="71"/>
      <c r="AS334" s="71"/>
      <c r="AT334" s="71">
        <v>64800000</v>
      </c>
      <c r="AU334" s="71">
        <f t="shared" si="231"/>
        <v>72576000</v>
      </c>
      <c r="AV334" s="71"/>
      <c r="AW334" s="42">
        <v>0</v>
      </c>
      <c r="AX334" s="42">
        <f t="shared" ref="AX334" si="235">AW334*1.12</f>
        <v>0</v>
      </c>
      <c r="AY334" s="1" t="s">
        <v>129</v>
      </c>
      <c r="AZ334" s="2" t="s">
        <v>784</v>
      </c>
      <c r="BA334" s="2" t="s">
        <v>785</v>
      </c>
      <c r="BB334" s="1"/>
      <c r="BC334" s="1"/>
      <c r="BD334" s="1"/>
      <c r="BE334" s="1"/>
      <c r="BF334" s="1"/>
      <c r="BG334" s="4"/>
      <c r="BH334" s="4"/>
      <c r="BI334" s="4"/>
      <c r="BJ334" s="32"/>
      <c r="BK334" s="32" t="s">
        <v>403</v>
      </c>
    </row>
    <row r="335" spans="1:66" s="162" customFormat="1" ht="12.95" customHeight="1" x14ac:dyDescent="0.25">
      <c r="A335" s="217" t="s">
        <v>217</v>
      </c>
      <c r="B335" s="217"/>
      <c r="C335" s="232" t="s">
        <v>816</v>
      </c>
      <c r="D335" s="217"/>
      <c r="E335" s="217"/>
      <c r="F335" s="233" t="s">
        <v>519</v>
      </c>
      <c r="G335" s="234" t="s">
        <v>520</v>
      </c>
      <c r="H335" s="234" t="s">
        <v>520</v>
      </c>
      <c r="I335" s="235" t="s">
        <v>120</v>
      </c>
      <c r="J335" s="217"/>
      <c r="K335" s="217"/>
      <c r="L335" s="233">
        <v>80</v>
      </c>
      <c r="M335" s="236" t="s">
        <v>122</v>
      </c>
      <c r="N335" s="233" t="s">
        <v>224</v>
      </c>
      <c r="O335" s="217" t="s">
        <v>694</v>
      </c>
      <c r="P335" s="217" t="s">
        <v>125</v>
      </c>
      <c r="Q335" s="237">
        <v>230000000</v>
      </c>
      <c r="R335" s="233" t="s">
        <v>511</v>
      </c>
      <c r="S335" s="217"/>
      <c r="T335" s="233" t="s">
        <v>167</v>
      </c>
      <c r="U335" s="217"/>
      <c r="V335" s="233"/>
      <c r="W335" s="238">
        <v>0</v>
      </c>
      <c r="X335" s="238">
        <v>90</v>
      </c>
      <c r="Y335" s="238">
        <v>10</v>
      </c>
      <c r="Z335" s="217"/>
      <c r="AA335" s="235" t="s">
        <v>138</v>
      </c>
      <c r="AB335" s="239"/>
      <c r="AC335" s="239"/>
      <c r="AD335" s="239">
        <v>32400000</v>
      </c>
      <c r="AE335" s="239">
        <f t="shared" si="232"/>
        <v>36288000</v>
      </c>
      <c r="AF335" s="239"/>
      <c r="AG335" s="239"/>
      <c r="AH335" s="239">
        <v>64800000</v>
      </c>
      <c r="AI335" s="239">
        <f t="shared" si="228"/>
        <v>72576000</v>
      </c>
      <c r="AJ335" s="239"/>
      <c r="AK335" s="239"/>
      <c r="AL335" s="239">
        <v>64800000</v>
      </c>
      <c r="AM335" s="239">
        <f t="shared" si="229"/>
        <v>72576000</v>
      </c>
      <c r="AN335" s="239"/>
      <c r="AO335" s="239"/>
      <c r="AP335" s="239">
        <v>64800000</v>
      </c>
      <c r="AQ335" s="239">
        <f t="shared" si="230"/>
        <v>72576000</v>
      </c>
      <c r="AR335" s="239"/>
      <c r="AS335" s="239"/>
      <c r="AT335" s="239">
        <v>64800000</v>
      </c>
      <c r="AU335" s="239">
        <f t="shared" si="231"/>
        <v>72576000</v>
      </c>
      <c r="AV335" s="239"/>
      <c r="AW335" s="240">
        <v>0</v>
      </c>
      <c r="AX335" s="240">
        <f t="shared" si="209"/>
        <v>0</v>
      </c>
      <c r="AY335" s="217" t="s">
        <v>129</v>
      </c>
      <c r="AZ335" s="233" t="s">
        <v>784</v>
      </c>
      <c r="BA335" s="233" t="s">
        <v>785</v>
      </c>
      <c r="BB335" s="217"/>
      <c r="BC335" s="217"/>
      <c r="BD335" s="217"/>
      <c r="BE335" s="217"/>
      <c r="BF335" s="217"/>
      <c r="BG335" s="235"/>
      <c r="BH335" s="235"/>
      <c r="BI335" s="235"/>
      <c r="BJ335" s="241"/>
      <c r="BK335" s="241"/>
    </row>
    <row r="336" spans="1:66" s="162" customFormat="1" ht="12.95" customHeight="1" x14ac:dyDescent="0.25">
      <c r="A336" s="242" t="s">
        <v>217</v>
      </c>
      <c r="B336" s="217"/>
      <c r="C336" s="232" t="s">
        <v>816</v>
      </c>
      <c r="D336" s="217"/>
      <c r="E336" s="217"/>
      <c r="F336" s="233" t="s">
        <v>519</v>
      </c>
      <c r="G336" s="234" t="s">
        <v>520</v>
      </c>
      <c r="H336" s="234" t="s">
        <v>520</v>
      </c>
      <c r="I336" s="235" t="s">
        <v>120</v>
      </c>
      <c r="J336" s="217"/>
      <c r="K336" s="217"/>
      <c r="L336" s="233">
        <v>80</v>
      </c>
      <c r="M336" s="236" t="s">
        <v>122</v>
      </c>
      <c r="N336" s="233" t="s">
        <v>224</v>
      </c>
      <c r="O336" s="242" t="s">
        <v>806</v>
      </c>
      <c r="P336" s="217" t="s">
        <v>125</v>
      </c>
      <c r="Q336" s="237">
        <v>230000000</v>
      </c>
      <c r="R336" s="233" t="s">
        <v>511</v>
      </c>
      <c r="S336" s="217"/>
      <c r="T336" s="233" t="s">
        <v>167</v>
      </c>
      <c r="U336" s="217"/>
      <c r="V336" s="233"/>
      <c r="W336" s="238">
        <v>0</v>
      </c>
      <c r="X336" s="238">
        <v>90</v>
      </c>
      <c r="Y336" s="238">
        <v>10</v>
      </c>
      <c r="Z336" s="217"/>
      <c r="AA336" s="235" t="s">
        <v>138</v>
      </c>
      <c r="AB336" s="239"/>
      <c r="AC336" s="239"/>
      <c r="AD336" s="239">
        <v>32400000</v>
      </c>
      <c r="AE336" s="239">
        <v>36288000</v>
      </c>
      <c r="AF336" s="239"/>
      <c r="AG336" s="239"/>
      <c r="AH336" s="239">
        <v>64800000</v>
      </c>
      <c r="AI336" s="239">
        <v>72576000</v>
      </c>
      <c r="AJ336" s="239"/>
      <c r="AK336" s="239"/>
      <c r="AL336" s="239">
        <v>64800000</v>
      </c>
      <c r="AM336" s="239">
        <v>72576000</v>
      </c>
      <c r="AN336" s="239"/>
      <c r="AO336" s="239"/>
      <c r="AP336" s="239">
        <v>64800000</v>
      </c>
      <c r="AQ336" s="239">
        <v>72576000</v>
      </c>
      <c r="AR336" s="239"/>
      <c r="AS336" s="239"/>
      <c r="AT336" s="239">
        <v>64800000</v>
      </c>
      <c r="AU336" s="239">
        <v>72576000</v>
      </c>
      <c r="AV336" s="239"/>
      <c r="AW336" s="239">
        <v>0</v>
      </c>
      <c r="AX336" s="239">
        <v>0</v>
      </c>
      <c r="AY336" s="217" t="s">
        <v>129</v>
      </c>
      <c r="AZ336" s="233" t="s">
        <v>784</v>
      </c>
      <c r="BA336" s="233" t="s">
        <v>785</v>
      </c>
      <c r="BB336" s="217"/>
      <c r="BC336" s="217"/>
      <c r="BD336" s="217"/>
      <c r="BE336" s="217"/>
      <c r="BF336" s="217"/>
      <c r="BG336" s="235"/>
      <c r="BH336" s="235"/>
      <c r="BI336" s="235"/>
      <c r="BJ336" s="241"/>
      <c r="BK336" s="241" t="s">
        <v>827</v>
      </c>
    </row>
    <row r="337" spans="1:64" s="162" customFormat="1" ht="12.95" customHeight="1" x14ac:dyDescent="0.25">
      <c r="A337" s="242" t="s">
        <v>217</v>
      </c>
      <c r="B337" s="217"/>
      <c r="C337" s="232" t="s">
        <v>849</v>
      </c>
      <c r="D337" s="217"/>
      <c r="E337" s="217"/>
      <c r="F337" s="233" t="s">
        <v>519</v>
      </c>
      <c r="G337" s="234" t="s">
        <v>520</v>
      </c>
      <c r="H337" s="234" t="s">
        <v>520</v>
      </c>
      <c r="I337" s="235" t="s">
        <v>120</v>
      </c>
      <c r="J337" s="217"/>
      <c r="K337" s="217"/>
      <c r="L337" s="233">
        <v>80</v>
      </c>
      <c r="M337" s="236" t="s">
        <v>122</v>
      </c>
      <c r="N337" s="233" t="s">
        <v>224</v>
      </c>
      <c r="O337" s="233" t="s">
        <v>840</v>
      </c>
      <c r="P337" s="217" t="s">
        <v>125</v>
      </c>
      <c r="Q337" s="237">
        <v>230000000</v>
      </c>
      <c r="R337" s="233" t="s">
        <v>511</v>
      </c>
      <c r="S337" s="217"/>
      <c r="T337" s="233" t="s">
        <v>167</v>
      </c>
      <c r="U337" s="217"/>
      <c r="V337" s="233"/>
      <c r="W337" s="238">
        <v>0</v>
      </c>
      <c r="X337" s="238">
        <v>90</v>
      </c>
      <c r="Y337" s="238">
        <v>10</v>
      </c>
      <c r="Z337" s="217"/>
      <c r="AA337" s="235" t="s">
        <v>138</v>
      </c>
      <c r="AB337" s="239"/>
      <c r="AC337" s="239"/>
      <c r="AD337" s="239">
        <v>32400000</v>
      </c>
      <c r="AE337" s="239">
        <v>36288000</v>
      </c>
      <c r="AF337" s="239"/>
      <c r="AG337" s="239"/>
      <c r="AH337" s="239">
        <v>64800000</v>
      </c>
      <c r="AI337" s="239">
        <v>72576000</v>
      </c>
      <c r="AJ337" s="239"/>
      <c r="AK337" s="239"/>
      <c r="AL337" s="239">
        <v>64800000</v>
      </c>
      <c r="AM337" s="239">
        <v>72576000</v>
      </c>
      <c r="AN337" s="239"/>
      <c r="AO337" s="239"/>
      <c r="AP337" s="239">
        <v>64800000</v>
      </c>
      <c r="AQ337" s="239">
        <v>72576000</v>
      </c>
      <c r="AR337" s="239"/>
      <c r="AS337" s="239"/>
      <c r="AT337" s="239">
        <v>64800000</v>
      </c>
      <c r="AU337" s="239">
        <v>72576000</v>
      </c>
      <c r="AV337" s="239"/>
      <c r="AW337" s="239">
        <v>291600000</v>
      </c>
      <c r="AX337" s="239">
        <v>326592000.00000006</v>
      </c>
      <c r="AY337" s="217" t="s">
        <v>129</v>
      </c>
      <c r="AZ337" s="233" t="s">
        <v>784</v>
      </c>
      <c r="BA337" s="233" t="s">
        <v>785</v>
      </c>
      <c r="BB337" s="217"/>
      <c r="BC337" s="217"/>
      <c r="BD337" s="217"/>
      <c r="BE337" s="217"/>
      <c r="BF337" s="217"/>
      <c r="BG337" s="235"/>
      <c r="BH337" s="235"/>
      <c r="BI337" s="235"/>
      <c r="BJ337" s="241"/>
      <c r="BK337" s="241" t="s">
        <v>827</v>
      </c>
    </row>
    <row r="338" spans="1:64" s="165" customFormat="1" ht="12.95" customHeight="1" x14ac:dyDescent="0.25">
      <c r="A338" s="15" t="s">
        <v>150</v>
      </c>
      <c r="B338" s="6"/>
      <c r="C338" s="15" t="s">
        <v>809</v>
      </c>
      <c r="D338" s="15"/>
      <c r="E338" s="15"/>
      <c r="F338" s="200" t="s">
        <v>804</v>
      </c>
      <c r="G338" s="200" t="s">
        <v>805</v>
      </c>
      <c r="H338" s="200" t="s">
        <v>805</v>
      </c>
      <c r="I338" s="12" t="s">
        <v>143</v>
      </c>
      <c r="J338" s="6" t="s">
        <v>149</v>
      </c>
      <c r="K338" s="12"/>
      <c r="L338" s="12">
        <v>100</v>
      </c>
      <c r="M338" s="6">
        <v>230000000</v>
      </c>
      <c r="N338" s="6" t="s">
        <v>137</v>
      </c>
      <c r="O338" s="69" t="s">
        <v>806</v>
      </c>
      <c r="P338" s="6" t="s">
        <v>125</v>
      </c>
      <c r="Q338" s="6" t="s">
        <v>122</v>
      </c>
      <c r="R338" s="6" t="s">
        <v>174</v>
      </c>
      <c r="S338" s="6"/>
      <c r="T338" s="6" t="s">
        <v>127</v>
      </c>
      <c r="U338" s="6"/>
      <c r="V338" s="6"/>
      <c r="W338" s="17">
        <v>100</v>
      </c>
      <c r="X338" s="17">
        <v>0</v>
      </c>
      <c r="Y338" s="17">
        <v>0</v>
      </c>
      <c r="Z338" s="12"/>
      <c r="AA338" s="6" t="s">
        <v>138</v>
      </c>
      <c r="AB338" s="17"/>
      <c r="AC338" s="8"/>
      <c r="AD338" s="71">
        <v>237308230</v>
      </c>
      <c r="AE338" s="71">
        <f>AD338*1.12</f>
        <v>265785217.60000002</v>
      </c>
      <c r="AF338" s="19"/>
      <c r="AG338" s="19"/>
      <c r="AH338" s="71">
        <v>237308230</v>
      </c>
      <c r="AI338" s="71">
        <f>AH338*1.12</f>
        <v>265785217.60000002</v>
      </c>
      <c r="AJ338" s="19"/>
      <c r="AK338" s="19"/>
      <c r="AL338" s="71">
        <v>237308230</v>
      </c>
      <c r="AM338" s="71">
        <f>AL338*1.12</f>
        <v>265785217.60000002</v>
      </c>
      <c r="AN338" s="71"/>
      <c r="AO338" s="19"/>
      <c r="AP338" s="19"/>
      <c r="AQ338" s="19"/>
      <c r="AR338" s="71"/>
      <c r="AS338" s="19"/>
      <c r="AT338" s="19"/>
      <c r="AU338" s="19"/>
      <c r="AV338" s="19"/>
      <c r="AW338" s="41">
        <v>0</v>
      </c>
      <c r="AX338" s="41">
        <f>AW338*1.12</f>
        <v>0</v>
      </c>
      <c r="AY338" s="6" t="s">
        <v>129</v>
      </c>
      <c r="AZ338" s="6" t="s">
        <v>807</v>
      </c>
      <c r="BA338" s="6" t="s">
        <v>808</v>
      </c>
      <c r="BB338" s="6"/>
      <c r="BC338" s="6"/>
      <c r="BD338" s="6"/>
      <c r="BE338" s="6"/>
      <c r="BF338" s="6"/>
      <c r="BG338" s="6"/>
      <c r="BH338" s="6"/>
      <c r="BI338" s="6"/>
      <c r="BJ338" s="6"/>
      <c r="BK338" s="27" t="s">
        <v>403</v>
      </c>
    </row>
    <row r="339" spans="1:64" s="162" customFormat="1" ht="12.95" customHeight="1" x14ac:dyDescent="0.25">
      <c r="A339" s="245" t="s">
        <v>150</v>
      </c>
      <c r="B339" s="222"/>
      <c r="C339" s="276" t="s">
        <v>842</v>
      </c>
      <c r="D339" s="243"/>
      <c r="E339" s="243"/>
      <c r="F339" s="277" t="s">
        <v>804</v>
      </c>
      <c r="G339" s="243" t="s">
        <v>805</v>
      </c>
      <c r="H339" s="243" t="s">
        <v>805</v>
      </c>
      <c r="I339" s="107" t="s">
        <v>143</v>
      </c>
      <c r="J339" s="278" t="s">
        <v>149</v>
      </c>
      <c r="K339" s="272"/>
      <c r="L339" s="243">
        <v>100</v>
      </c>
      <c r="M339" s="243" t="s">
        <v>197</v>
      </c>
      <c r="N339" s="279" t="s">
        <v>843</v>
      </c>
      <c r="O339" s="272" t="s">
        <v>840</v>
      </c>
      <c r="P339" s="243" t="s">
        <v>125</v>
      </c>
      <c r="Q339" s="272" t="s">
        <v>122</v>
      </c>
      <c r="R339" s="243" t="s">
        <v>174</v>
      </c>
      <c r="S339" s="272"/>
      <c r="T339" s="280" t="s">
        <v>127</v>
      </c>
      <c r="U339" s="280"/>
      <c r="V339" s="280"/>
      <c r="W339" s="243">
        <v>30</v>
      </c>
      <c r="X339" s="273">
        <v>0</v>
      </c>
      <c r="Y339" s="281">
        <v>70</v>
      </c>
      <c r="Z339" s="282"/>
      <c r="AA339" s="282" t="s">
        <v>138</v>
      </c>
      <c r="AB339" s="282"/>
      <c r="AC339" s="282"/>
      <c r="AD339" s="282">
        <v>237308230</v>
      </c>
      <c r="AE339" s="282">
        <v>265785217.60000002</v>
      </c>
      <c r="AF339" s="282">
        <v>1</v>
      </c>
      <c r="AG339" s="282"/>
      <c r="AH339" s="282">
        <v>237308230</v>
      </c>
      <c r="AI339" s="282">
        <f>237308230*1.12</f>
        <v>265785217.60000002</v>
      </c>
      <c r="AJ339" s="282">
        <v>1</v>
      </c>
      <c r="AK339" s="282"/>
      <c r="AL339" s="282">
        <v>237308230</v>
      </c>
      <c r="AM339" s="282">
        <f>237308230*1.12</f>
        <v>265785217.60000002</v>
      </c>
      <c r="AN339" s="282"/>
      <c r="AO339" s="282"/>
      <c r="AP339" s="282"/>
      <c r="AQ339" s="282"/>
      <c r="AR339" s="282"/>
      <c r="AS339" s="282"/>
      <c r="AT339" s="282"/>
      <c r="AU339" s="282"/>
      <c r="AV339" s="282"/>
      <c r="AW339" s="282">
        <v>711924690</v>
      </c>
      <c r="AX339" s="283">
        <v>797355652.80000007</v>
      </c>
      <c r="AY339" s="282" t="s">
        <v>203</v>
      </c>
      <c r="AZ339" s="243" t="s">
        <v>807</v>
      </c>
      <c r="BA339" s="272" t="s">
        <v>808</v>
      </c>
      <c r="BB339" s="272"/>
      <c r="BC339" s="243"/>
      <c r="BD339" s="243"/>
      <c r="BE339" s="243"/>
      <c r="BF339" s="243"/>
      <c r="BG339" s="243"/>
      <c r="BH339" s="273"/>
      <c r="BI339" s="273"/>
      <c r="BJ339" s="273"/>
      <c r="BK339" s="241" t="s">
        <v>844</v>
      </c>
    </row>
    <row r="340" spans="1:64" s="162" customFormat="1" ht="12.95" customHeight="1" x14ac:dyDescent="0.25">
      <c r="A340" s="243" t="s">
        <v>169</v>
      </c>
      <c r="B340" s="243"/>
      <c r="C340" s="232" t="s">
        <v>834</v>
      </c>
      <c r="D340" s="217"/>
      <c r="E340" s="217"/>
      <c r="F340" s="234" t="s">
        <v>170</v>
      </c>
      <c r="G340" s="235" t="s">
        <v>171</v>
      </c>
      <c r="H340" s="217" t="s">
        <v>171</v>
      </c>
      <c r="I340" s="217" t="s">
        <v>172</v>
      </c>
      <c r="J340" s="233" t="s">
        <v>358</v>
      </c>
      <c r="K340" s="236"/>
      <c r="L340" s="233">
        <v>100</v>
      </c>
      <c r="M340" s="217">
        <v>230000000</v>
      </c>
      <c r="N340" s="217" t="s">
        <v>165</v>
      </c>
      <c r="O340" s="237" t="s">
        <v>806</v>
      </c>
      <c r="P340" s="233" t="s">
        <v>125</v>
      </c>
      <c r="Q340" s="217">
        <v>230000000</v>
      </c>
      <c r="R340" s="233" t="s">
        <v>174</v>
      </c>
      <c r="S340" s="217"/>
      <c r="T340" s="233"/>
      <c r="U340" s="238" t="s">
        <v>695</v>
      </c>
      <c r="V340" s="238" t="s">
        <v>167</v>
      </c>
      <c r="W340" s="238">
        <v>0</v>
      </c>
      <c r="X340" s="217">
        <v>100</v>
      </c>
      <c r="Y340" s="235">
        <v>0</v>
      </c>
      <c r="Z340" s="239"/>
      <c r="AA340" s="239" t="s">
        <v>138</v>
      </c>
      <c r="AB340" s="239"/>
      <c r="AC340" s="239"/>
      <c r="AD340" s="239"/>
      <c r="AE340" s="239"/>
      <c r="AF340" s="239"/>
      <c r="AG340" s="239"/>
      <c r="AH340" s="239">
        <v>18475721</v>
      </c>
      <c r="AI340" s="239">
        <f>AH340*1.12</f>
        <v>20692807.520000003</v>
      </c>
      <c r="AJ340" s="239"/>
      <c r="AK340" s="239"/>
      <c r="AL340" s="239">
        <v>19214749.84</v>
      </c>
      <c r="AM340" s="239">
        <f>AL340*1.12</f>
        <v>21520519.820800003</v>
      </c>
      <c r="AN340" s="239"/>
      <c r="AO340" s="239"/>
      <c r="AP340" s="239">
        <v>19983339.829999998</v>
      </c>
      <c r="AQ340" s="239">
        <f>AP340*1.12</f>
        <v>22381340.6096</v>
      </c>
      <c r="AR340" s="239"/>
      <c r="AS340" s="239"/>
      <c r="AT340" s="239">
        <v>20782673.43</v>
      </c>
      <c r="AU340" s="239">
        <f>AT340*1.12</f>
        <v>23276594.241600003</v>
      </c>
      <c r="AV340" s="239"/>
      <c r="AW340" s="239">
        <v>0</v>
      </c>
      <c r="AX340" s="239">
        <f>AW340*1.12</f>
        <v>0</v>
      </c>
      <c r="AY340" s="244">
        <v>120240021112</v>
      </c>
      <c r="AZ340" s="239" t="s">
        <v>835</v>
      </c>
      <c r="BA340" s="217" t="s">
        <v>836</v>
      </c>
      <c r="BB340" s="233"/>
      <c r="BC340" s="233"/>
      <c r="BD340" s="217"/>
      <c r="BE340" s="217"/>
      <c r="BF340" s="217"/>
      <c r="BG340" s="217"/>
      <c r="BH340" s="217"/>
      <c r="BI340" s="235"/>
      <c r="BJ340" s="235"/>
      <c r="BK340" s="241" t="s">
        <v>837</v>
      </c>
    </row>
    <row r="341" spans="1:64" ht="12.95" customHeight="1" x14ac:dyDescent="0.25">
      <c r="A341" s="306" t="s">
        <v>169</v>
      </c>
      <c r="B341" s="307"/>
      <c r="C341" s="232" t="s">
        <v>845</v>
      </c>
      <c r="D341" s="28"/>
      <c r="E341" s="1"/>
      <c r="F341" s="2" t="s">
        <v>170</v>
      </c>
      <c r="G341" s="3" t="s">
        <v>171</v>
      </c>
      <c r="H341" s="3" t="s">
        <v>171</v>
      </c>
      <c r="I341" s="4" t="s">
        <v>172</v>
      </c>
      <c r="J341" s="1" t="s">
        <v>358</v>
      </c>
      <c r="K341" s="1"/>
      <c r="L341" s="2">
        <v>100</v>
      </c>
      <c r="M341" s="1">
        <v>230000000</v>
      </c>
      <c r="N341" s="1" t="s">
        <v>165</v>
      </c>
      <c r="O341" s="233" t="s">
        <v>840</v>
      </c>
      <c r="P341" s="1" t="s">
        <v>125</v>
      </c>
      <c r="Q341" s="1">
        <v>230000000</v>
      </c>
      <c r="R341" s="1" t="s">
        <v>174</v>
      </c>
      <c r="S341" s="1"/>
      <c r="T341" s="1"/>
      <c r="U341" s="1" t="s">
        <v>695</v>
      </c>
      <c r="V341" s="1" t="s">
        <v>167</v>
      </c>
      <c r="W341" s="1">
        <v>0</v>
      </c>
      <c r="X341" s="1">
        <v>100</v>
      </c>
      <c r="Y341" s="1">
        <v>0</v>
      </c>
      <c r="Z341" s="1"/>
      <c r="AA341" s="4" t="s">
        <v>138</v>
      </c>
      <c r="AB341" s="21"/>
      <c r="AC341" s="18"/>
      <c r="AD341" s="21"/>
      <c r="AE341" s="40"/>
      <c r="AF341" s="18"/>
      <c r="AG341" s="18"/>
      <c r="AH341" s="18">
        <v>18475721</v>
      </c>
      <c r="AI341" s="40">
        <v>20692807.520000003</v>
      </c>
      <c r="AJ341" s="18"/>
      <c r="AK341" s="18"/>
      <c r="AL341" s="18">
        <v>19214749.84</v>
      </c>
      <c r="AM341" s="40">
        <v>21520519.820800003</v>
      </c>
      <c r="AN341" s="71"/>
      <c r="AO341" s="71"/>
      <c r="AP341" s="71">
        <v>19983339.829999998</v>
      </c>
      <c r="AQ341" s="71">
        <v>22381340.6096</v>
      </c>
      <c r="AR341" s="71"/>
      <c r="AS341" s="71"/>
      <c r="AT341" s="71">
        <v>20782673.43</v>
      </c>
      <c r="AU341" s="71">
        <v>23276594.241600003</v>
      </c>
      <c r="AV341" s="85"/>
      <c r="AW341" s="40">
        <v>0</v>
      </c>
      <c r="AX341" s="40">
        <v>0</v>
      </c>
      <c r="AY341" s="6" t="s">
        <v>129</v>
      </c>
      <c r="AZ341" s="6" t="s">
        <v>835</v>
      </c>
      <c r="BA341" s="6" t="s">
        <v>836</v>
      </c>
      <c r="BB341" s="1"/>
      <c r="BC341" s="1"/>
      <c r="BD341" s="1"/>
      <c r="BE341" s="1"/>
      <c r="BF341" s="1"/>
      <c r="BG341" s="1"/>
      <c r="BH341" s="1"/>
      <c r="BI341" s="1"/>
      <c r="BJ341" s="28"/>
      <c r="BK341" s="32" t="s">
        <v>905</v>
      </c>
    </row>
    <row r="342" spans="1:64" ht="12.95" customHeight="1" x14ac:dyDescent="0.25">
      <c r="A342" s="172" t="s">
        <v>856</v>
      </c>
      <c r="B342" s="172"/>
      <c r="C342" s="158" t="s">
        <v>857</v>
      </c>
      <c r="D342" s="158"/>
      <c r="E342" s="158"/>
      <c r="F342" s="158" t="s">
        <v>858</v>
      </c>
      <c r="G342" s="152" t="s">
        <v>859</v>
      </c>
      <c r="H342" s="158" t="s">
        <v>859</v>
      </c>
      <c r="I342" s="158" t="s">
        <v>172</v>
      </c>
      <c r="J342" s="158" t="s">
        <v>173</v>
      </c>
      <c r="K342" s="152"/>
      <c r="L342" s="152">
        <v>100</v>
      </c>
      <c r="M342" s="158">
        <v>230000000</v>
      </c>
      <c r="N342" s="181" t="s">
        <v>123</v>
      </c>
      <c r="O342" s="152" t="s">
        <v>854</v>
      </c>
      <c r="P342" s="152" t="s">
        <v>125</v>
      </c>
      <c r="Q342" s="152" t="s">
        <v>122</v>
      </c>
      <c r="R342" s="152" t="s">
        <v>382</v>
      </c>
      <c r="S342" s="158"/>
      <c r="T342" s="158"/>
      <c r="U342" s="152" t="s">
        <v>695</v>
      </c>
      <c r="V342" s="152" t="s">
        <v>860</v>
      </c>
      <c r="W342" s="152">
        <v>100</v>
      </c>
      <c r="X342" s="158">
        <v>0</v>
      </c>
      <c r="Y342" s="156">
        <v>0</v>
      </c>
      <c r="Z342" s="158"/>
      <c r="AA342" s="158" t="s">
        <v>861</v>
      </c>
      <c r="AB342" s="152"/>
      <c r="AC342" s="158"/>
      <c r="AD342" s="284"/>
      <c r="AE342" s="284"/>
      <c r="AF342" s="158"/>
      <c r="AG342" s="158">
        <v>2447380140.4345975</v>
      </c>
      <c r="AH342" s="284">
        <v>2447380140.4345975</v>
      </c>
      <c r="AI342" s="284">
        <v>2447380140.4345975</v>
      </c>
      <c r="AJ342" s="284"/>
      <c r="AK342" s="158">
        <v>2314576290.9670248</v>
      </c>
      <c r="AL342" s="284">
        <v>2314576290.9670248</v>
      </c>
      <c r="AM342" s="284">
        <v>2314576290.9670248</v>
      </c>
      <c r="AN342" s="284"/>
      <c r="AO342" s="158">
        <v>2294005113.4155335</v>
      </c>
      <c r="AP342" s="284">
        <v>2294005113.4155335</v>
      </c>
      <c r="AQ342" s="284">
        <v>2294005113.4155335</v>
      </c>
      <c r="AR342" s="284"/>
      <c r="AS342" s="152"/>
      <c r="AT342" s="152"/>
      <c r="AU342" s="152"/>
      <c r="AV342" s="152"/>
      <c r="AW342" s="285">
        <v>7055961544.8171558</v>
      </c>
      <c r="AX342" s="286">
        <v>7055961544.8171558</v>
      </c>
      <c r="AY342" s="287">
        <v>120240021112</v>
      </c>
      <c r="AZ342" s="156" t="s">
        <v>862</v>
      </c>
      <c r="BA342" s="288" t="s">
        <v>863</v>
      </c>
      <c r="BB342" s="158"/>
      <c r="BC342" s="158"/>
      <c r="BD342" s="158"/>
      <c r="BE342" s="158"/>
      <c r="BF342" s="158"/>
      <c r="BG342" s="158"/>
      <c r="BH342" s="152"/>
      <c r="BI342" s="152"/>
      <c r="BJ342" s="152"/>
      <c r="BK342" s="28" t="s">
        <v>864</v>
      </c>
    </row>
    <row r="343" spans="1:64" ht="12.95" customHeight="1" x14ac:dyDescent="0.25">
      <c r="A343" s="172" t="s">
        <v>856</v>
      </c>
      <c r="B343" s="172"/>
      <c r="C343" s="158" t="s">
        <v>865</v>
      </c>
      <c r="D343" s="158"/>
      <c r="E343" s="158"/>
      <c r="F343" s="158" t="s">
        <v>858</v>
      </c>
      <c r="G343" s="152" t="s">
        <v>859</v>
      </c>
      <c r="H343" s="158" t="s">
        <v>859</v>
      </c>
      <c r="I343" s="158" t="s">
        <v>172</v>
      </c>
      <c r="J343" s="158" t="s">
        <v>173</v>
      </c>
      <c r="K343" s="152"/>
      <c r="L343" s="152">
        <v>100</v>
      </c>
      <c r="M343" s="158">
        <v>230000000</v>
      </c>
      <c r="N343" s="181" t="s">
        <v>123</v>
      </c>
      <c r="O343" s="152" t="s">
        <v>854</v>
      </c>
      <c r="P343" s="152" t="s">
        <v>125</v>
      </c>
      <c r="Q343" s="152" t="s">
        <v>122</v>
      </c>
      <c r="R343" s="152" t="s">
        <v>382</v>
      </c>
      <c r="S343" s="158"/>
      <c r="T343" s="158"/>
      <c r="U343" s="152" t="s">
        <v>695</v>
      </c>
      <c r="V343" s="152" t="s">
        <v>860</v>
      </c>
      <c r="W343" s="152">
        <v>100</v>
      </c>
      <c r="X343" s="158">
        <v>0</v>
      </c>
      <c r="Y343" s="156">
        <v>0</v>
      </c>
      <c r="Z343" s="158"/>
      <c r="AA343" s="158" t="s">
        <v>138</v>
      </c>
      <c r="AB343" s="152"/>
      <c r="AC343" s="158"/>
      <c r="AD343" s="284"/>
      <c r="AE343" s="284"/>
      <c r="AF343" s="158"/>
      <c r="AG343" s="158">
        <v>4262005309.8349009</v>
      </c>
      <c r="AH343" s="284">
        <v>4262005309.8349009</v>
      </c>
      <c r="AI343" s="284">
        <v>4773445947.015089</v>
      </c>
      <c r="AJ343" s="284"/>
      <c r="AK343" s="158">
        <v>4339892030.2599792</v>
      </c>
      <c r="AL343" s="284">
        <v>4339892030.2599792</v>
      </c>
      <c r="AM343" s="284">
        <v>4860679073.8911772</v>
      </c>
      <c r="AN343" s="284"/>
      <c r="AO343" s="158">
        <v>4286880227.6742163</v>
      </c>
      <c r="AP343" s="284">
        <v>4286880227.6742163</v>
      </c>
      <c r="AQ343" s="284">
        <v>4801305854.9951229</v>
      </c>
      <c r="AR343" s="284"/>
      <c r="AS343" s="152"/>
      <c r="AT343" s="152"/>
      <c r="AU343" s="152"/>
      <c r="AV343" s="152"/>
      <c r="AW343" s="285">
        <v>12888777567.769096</v>
      </c>
      <c r="AX343" s="286">
        <v>14435430875.901388</v>
      </c>
      <c r="AY343" s="287">
        <v>120240021112</v>
      </c>
      <c r="AZ343" s="156" t="s">
        <v>866</v>
      </c>
      <c r="BA343" s="288" t="s">
        <v>867</v>
      </c>
      <c r="BB343" s="158"/>
      <c r="BC343" s="158"/>
      <c r="BD343" s="158"/>
      <c r="BE343" s="158"/>
      <c r="BF343" s="158"/>
      <c r="BG343" s="158"/>
      <c r="BH343" s="152"/>
      <c r="BI343" s="152"/>
      <c r="BJ343" s="152"/>
      <c r="BK343" s="28" t="s">
        <v>864</v>
      </c>
    </row>
    <row r="344" spans="1:64" ht="12.95" customHeight="1" x14ac:dyDescent="0.25">
      <c r="A344" s="172" t="s">
        <v>856</v>
      </c>
      <c r="B344" s="172"/>
      <c r="C344" s="158" t="s">
        <v>868</v>
      </c>
      <c r="D344" s="158"/>
      <c r="E344" s="158"/>
      <c r="F344" s="158" t="s">
        <v>858</v>
      </c>
      <c r="G344" s="152" t="s">
        <v>859</v>
      </c>
      <c r="H344" s="158" t="s">
        <v>859</v>
      </c>
      <c r="I344" s="158" t="s">
        <v>172</v>
      </c>
      <c r="J344" s="158" t="s">
        <v>173</v>
      </c>
      <c r="K344" s="152"/>
      <c r="L344" s="152">
        <v>100</v>
      </c>
      <c r="M344" s="158">
        <v>230000000</v>
      </c>
      <c r="N344" s="181" t="s">
        <v>137</v>
      </c>
      <c r="O344" s="152" t="s">
        <v>854</v>
      </c>
      <c r="P344" s="152" t="s">
        <v>869</v>
      </c>
      <c r="Q344" s="152">
        <v>396653000</v>
      </c>
      <c r="R344" s="152" t="s">
        <v>870</v>
      </c>
      <c r="S344" s="158"/>
      <c r="T344" s="158"/>
      <c r="U344" s="152" t="s">
        <v>695</v>
      </c>
      <c r="V344" s="152" t="s">
        <v>860</v>
      </c>
      <c r="W344" s="152">
        <v>100</v>
      </c>
      <c r="X344" s="158">
        <v>0</v>
      </c>
      <c r="Y344" s="156">
        <v>0</v>
      </c>
      <c r="Z344" s="158"/>
      <c r="AA344" s="158" t="s">
        <v>861</v>
      </c>
      <c r="AB344" s="152"/>
      <c r="AC344" s="158"/>
      <c r="AD344" s="284"/>
      <c r="AE344" s="284"/>
      <c r="AF344" s="158"/>
      <c r="AG344" s="158">
        <v>3537604413.056901</v>
      </c>
      <c r="AH344" s="284">
        <v>3537604413.056901</v>
      </c>
      <c r="AI344" s="284">
        <v>3537604413.056901</v>
      </c>
      <c r="AJ344" s="284"/>
      <c r="AK344" s="158">
        <v>3343804040.1937017</v>
      </c>
      <c r="AL344" s="284">
        <v>3343804040.1937017</v>
      </c>
      <c r="AM344" s="284">
        <v>3343804040.1937017</v>
      </c>
      <c r="AN344" s="284"/>
      <c r="AO344" s="158">
        <v>3312400587.486084</v>
      </c>
      <c r="AP344" s="284">
        <v>3312400587.486084</v>
      </c>
      <c r="AQ344" s="284">
        <v>3312400587.486084</v>
      </c>
      <c r="AR344" s="284"/>
      <c r="AS344" s="152"/>
      <c r="AT344" s="152"/>
      <c r="AU344" s="152"/>
      <c r="AV344" s="152"/>
      <c r="AW344" s="285">
        <v>10193809040.736687</v>
      </c>
      <c r="AX344" s="286">
        <v>10193809040.736687</v>
      </c>
      <c r="AY344" s="287">
        <v>120240021112</v>
      </c>
      <c r="AZ344" s="156" t="s">
        <v>871</v>
      </c>
      <c r="BA344" s="158" t="s">
        <v>872</v>
      </c>
      <c r="BB344" s="158"/>
      <c r="BC344" s="158"/>
      <c r="BD344" s="158"/>
      <c r="BE344" s="158"/>
      <c r="BF344" s="158"/>
      <c r="BG344" s="158"/>
      <c r="BH344" s="152"/>
      <c r="BI344" s="152"/>
      <c r="BJ344" s="152"/>
      <c r="BK344" s="28" t="s">
        <v>864</v>
      </c>
    </row>
    <row r="345" spans="1:64" ht="12.95" customHeight="1" x14ac:dyDescent="0.25">
      <c r="A345" s="172" t="s">
        <v>856</v>
      </c>
      <c r="B345" s="172"/>
      <c r="C345" s="158" t="s">
        <v>873</v>
      </c>
      <c r="D345" s="158"/>
      <c r="E345" s="158"/>
      <c r="F345" s="158" t="s">
        <v>858</v>
      </c>
      <c r="G345" s="152" t="s">
        <v>859</v>
      </c>
      <c r="H345" s="158" t="s">
        <v>859</v>
      </c>
      <c r="I345" s="158" t="s">
        <v>172</v>
      </c>
      <c r="J345" s="158" t="s">
        <v>173</v>
      </c>
      <c r="K345" s="152"/>
      <c r="L345" s="152">
        <v>100</v>
      </c>
      <c r="M345" s="158">
        <v>230000000</v>
      </c>
      <c r="N345" s="181" t="s">
        <v>123</v>
      </c>
      <c r="O345" s="152" t="s">
        <v>854</v>
      </c>
      <c r="P345" s="152" t="s">
        <v>125</v>
      </c>
      <c r="Q345" s="152" t="s">
        <v>197</v>
      </c>
      <c r="R345" s="152" t="s">
        <v>874</v>
      </c>
      <c r="S345" s="158"/>
      <c r="T345" s="158"/>
      <c r="U345" s="152" t="s">
        <v>695</v>
      </c>
      <c r="V345" s="152" t="s">
        <v>860</v>
      </c>
      <c r="W345" s="152">
        <v>100</v>
      </c>
      <c r="X345" s="158">
        <v>0</v>
      </c>
      <c r="Y345" s="156">
        <v>0</v>
      </c>
      <c r="Z345" s="158"/>
      <c r="AA345" s="158" t="s">
        <v>138</v>
      </c>
      <c r="AB345" s="152"/>
      <c r="AC345" s="158"/>
      <c r="AD345" s="284"/>
      <c r="AE345" s="284"/>
      <c r="AF345" s="158"/>
      <c r="AG345" s="158">
        <v>18780124.550000001</v>
      </c>
      <c r="AH345" s="284">
        <v>18780124.550000001</v>
      </c>
      <c r="AI345" s="284">
        <v>21033739.496000003</v>
      </c>
      <c r="AJ345" s="284"/>
      <c r="AK345" s="158">
        <v>17751294.099999998</v>
      </c>
      <c r="AL345" s="284">
        <v>17751294.099999998</v>
      </c>
      <c r="AM345" s="284">
        <v>19881449.392000001</v>
      </c>
      <c r="AN345" s="284"/>
      <c r="AO345" s="158">
        <v>17584582.199999999</v>
      </c>
      <c r="AP345" s="284">
        <v>17584582.199999999</v>
      </c>
      <c r="AQ345" s="284">
        <v>19694732.063999999</v>
      </c>
      <c r="AR345" s="284"/>
      <c r="AS345" s="152"/>
      <c r="AT345" s="152"/>
      <c r="AU345" s="152"/>
      <c r="AV345" s="152"/>
      <c r="AW345" s="285">
        <v>54116000.849999994</v>
      </c>
      <c r="AX345" s="286">
        <v>60609920.952000007</v>
      </c>
      <c r="AY345" s="287">
        <v>120240021112</v>
      </c>
      <c r="AZ345" s="156" t="s">
        <v>875</v>
      </c>
      <c r="BA345" s="158" t="s">
        <v>876</v>
      </c>
      <c r="BB345" s="158"/>
      <c r="BC345" s="158"/>
      <c r="BD345" s="158"/>
      <c r="BE345" s="158"/>
      <c r="BF345" s="158"/>
      <c r="BG345" s="158"/>
      <c r="BH345" s="152"/>
      <c r="BI345" s="152"/>
      <c r="BJ345" s="152"/>
      <c r="BK345" s="28" t="s">
        <v>864</v>
      </c>
    </row>
    <row r="346" spans="1:64" ht="12.95" customHeight="1" x14ac:dyDescent="0.25">
      <c r="A346" s="172" t="s">
        <v>856</v>
      </c>
      <c r="B346" s="172"/>
      <c r="C346" s="158" t="s">
        <v>877</v>
      </c>
      <c r="D346" s="158"/>
      <c r="E346" s="158"/>
      <c r="F346" s="158" t="s">
        <v>858</v>
      </c>
      <c r="G346" s="152" t="s">
        <v>859</v>
      </c>
      <c r="H346" s="158" t="s">
        <v>859</v>
      </c>
      <c r="I346" s="158" t="s">
        <v>172</v>
      </c>
      <c r="J346" s="158" t="s">
        <v>173</v>
      </c>
      <c r="K346" s="152"/>
      <c r="L346" s="152">
        <v>100</v>
      </c>
      <c r="M346" s="158">
        <v>230000000</v>
      </c>
      <c r="N346" s="181" t="s">
        <v>123</v>
      </c>
      <c r="O346" s="152" t="s">
        <v>854</v>
      </c>
      <c r="P346" s="152" t="s">
        <v>125</v>
      </c>
      <c r="Q346" s="152" t="s">
        <v>122</v>
      </c>
      <c r="R346" s="152" t="s">
        <v>382</v>
      </c>
      <c r="S346" s="158"/>
      <c r="T346" s="158"/>
      <c r="U346" s="152" t="s">
        <v>695</v>
      </c>
      <c r="V346" s="152" t="s">
        <v>860</v>
      </c>
      <c r="W346" s="152">
        <v>100</v>
      </c>
      <c r="X346" s="158">
        <v>0</v>
      </c>
      <c r="Y346" s="156">
        <v>0</v>
      </c>
      <c r="Z346" s="158"/>
      <c r="AA346" s="158" t="s">
        <v>138</v>
      </c>
      <c r="AB346" s="152"/>
      <c r="AC346" s="158"/>
      <c r="AD346" s="284"/>
      <c r="AE346" s="284"/>
      <c r="AF346" s="158"/>
      <c r="AG346" s="158">
        <v>418096097.8696</v>
      </c>
      <c r="AH346" s="284">
        <v>418096097.8696</v>
      </c>
      <c r="AI346" s="284">
        <v>468267629.61395204</v>
      </c>
      <c r="AJ346" s="284"/>
      <c r="AK346" s="158">
        <v>438051178.89359999</v>
      </c>
      <c r="AL346" s="284">
        <v>438051178.89359999</v>
      </c>
      <c r="AM346" s="284">
        <v>490617320.36083204</v>
      </c>
      <c r="AN346" s="284"/>
      <c r="AO346" s="158">
        <v>427113034.74720001</v>
      </c>
      <c r="AP346" s="284">
        <v>427113034.74720001</v>
      </c>
      <c r="AQ346" s="284">
        <v>478366598.91686404</v>
      </c>
      <c r="AR346" s="284"/>
      <c r="AS346" s="152"/>
      <c r="AT346" s="152"/>
      <c r="AU346" s="152"/>
      <c r="AV346" s="152"/>
      <c r="AW346" s="285">
        <v>1283260311.5104001</v>
      </c>
      <c r="AX346" s="286">
        <v>1437251548.8916483</v>
      </c>
      <c r="AY346" s="287">
        <v>120240021112</v>
      </c>
      <c r="AZ346" s="156" t="s">
        <v>878</v>
      </c>
      <c r="BA346" s="158" t="s">
        <v>879</v>
      </c>
      <c r="BB346" s="158"/>
      <c r="BC346" s="158"/>
      <c r="BD346" s="158"/>
      <c r="BE346" s="158"/>
      <c r="BF346" s="158"/>
      <c r="BG346" s="158"/>
      <c r="BH346" s="152"/>
      <c r="BI346" s="152"/>
      <c r="BJ346" s="152"/>
      <c r="BK346" s="28" t="s">
        <v>864</v>
      </c>
    </row>
    <row r="347" spans="1:64" ht="12.95" customHeight="1" x14ac:dyDescent="0.25">
      <c r="A347" s="172" t="s">
        <v>856</v>
      </c>
      <c r="B347" s="172"/>
      <c r="C347" s="158" t="s">
        <v>880</v>
      </c>
      <c r="D347" s="158"/>
      <c r="E347" s="158"/>
      <c r="F347" s="158" t="s">
        <v>858</v>
      </c>
      <c r="G347" s="152" t="s">
        <v>859</v>
      </c>
      <c r="H347" s="158" t="s">
        <v>859</v>
      </c>
      <c r="I347" s="158" t="s">
        <v>172</v>
      </c>
      <c r="J347" s="158" t="s">
        <v>173</v>
      </c>
      <c r="K347" s="152"/>
      <c r="L347" s="152">
        <v>100</v>
      </c>
      <c r="M347" s="158">
        <v>230000000</v>
      </c>
      <c r="N347" s="181" t="s">
        <v>123</v>
      </c>
      <c r="O347" s="152" t="s">
        <v>854</v>
      </c>
      <c r="P347" s="152" t="s">
        <v>125</v>
      </c>
      <c r="Q347" s="152" t="s">
        <v>122</v>
      </c>
      <c r="R347" s="152" t="s">
        <v>382</v>
      </c>
      <c r="S347" s="158"/>
      <c r="T347" s="158"/>
      <c r="U347" s="152" t="s">
        <v>695</v>
      </c>
      <c r="V347" s="152" t="s">
        <v>860</v>
      </c>
      <c r="W347" s="152">
        <v>100</v>
      </c>
      <c r="X347" s="158">
        <v>0</v>
      </c>
      <c r="Y347" s="156">
        <v>0</v>
      </c>
      <c r="Z347" s="158"/>
      <c r="AA347" s="158" t="s">
        <v>138</v>
      </c>
      <c r="AB347" s="152"/>
      <c r="AC347" s="158"/>
      <c r="AD347" s="284"/>
      <c r="AE347" s="284"/>
      <c r="AF347" s="158"/>
      <c r="AG347" s="158">
        <v>1905806400.7950001</v>
      </c>
      <c r="AH347" s="284">
        <v>1905806400.7950001</v>
      </c>
      <c r="AI347" s="284">
        <v>2134503168.8904002</v>
      </c>
      <c r="AJ347" s="284"/>
      <c r="AK347" s="158">
        <v>1935438405.905</v>
      </c>
      <c r="AL347" s="284">
        <v>1935438405.905</v>
      </c>
      <c r="AM347" s="284">
        <v>2167691014.6136003</v>
      </c>
      <c r="AN347" s="284"/>
      <c r="AO347" s="158">
        <v>1897659304.9925001</v>
      </c>
      <c r="AP347" s="284">
        <v>1897659304.9925001</v>
      </c>
      <c r="AQ347" s="284">
        <v>2125378421.5916002</v>
      </c>
      <c r="AR347" s="284"/>
      <c r="AS347" s="152"/>
      <c r="AT347" s="152"/>
      <c r="AU347" s="152"/>
      <c r="AV347" s="152"/>
      <c r="AW347" s="285">
        <v>5738904111.6925001</v>
      </c>
      <c r="AX347" s="286">
        <v>6427572605.0956001</v>
      </c>
      <c r="AY347" s="287">
        <v>120240021112</v>
      </c>
      <c r="AZ347" s="156" t="s">
        <v>881</v>
      </c>
      <c r="BA347" s="158" t="s">
        <v>882</v>
      </c>
      <c r="BB347" s="158"/>
      <c r="BC347" s="158"/>
      <c r="BD347" s="158"/>
      <c r="BE347" s="158"/>
      <c r="BF347" s="158"/>
      <c r="BG347" s="158"/>
      <c r="BH347" s="152"/>
      <c r="BI347" s="152"/>
      <c r="BJ347" s="152"/>
      <c r="BK347" s="28" t="s">
        <v>864</v>
      </c>
    </row>
    <row r="348" spans="1:64" ht="12.95" customHeight="1" x14ac:dyDescent="0.25">
      <c r="A348" s="172" t="s">
        <v>856</v>
      </c>
      <c r="B348" s="172"/>
      <c r="C348" s="158" t="s">
        <v>883</v>
      </c>
      <c r="D348" s="158"/>
      <c r="E348" s="158"/>
      <c r="F348" s="158" t="s">
        <v>884</v>
      </c>
      <c r="G348" s="152" t="s">
        <v>885</v>
      </c>
      <c r="H348" s="158" t="s">
        <v>886</v>
      </c>
      <c r="I348" s="158" t="s">
        <v>172</v>
      </c>
      <c r="J348" s="158" t="s">
        <v>173</v>
      </c>
      <c r="K348" s="152"/>
      <c r="L348" s="152">
        <v>100</v>
      </c>
      <c r="M348" s="158">
        <v>230000000</v>
      </c>
      <c r="N348" s="181" t="s">
        <v>123</v>
      </c>
      <c r="O348" s="152" t="s">
        <v>854</v>
      </c>
      <c r="P348" s="152" t="s">
        <v>125</v>
      </c>
      <c r="Q348" s="152" t="s">
        <v>197</v>
      </c>
      <c r="R348" s="152" t="s">
        <v>874</v>
      </c>
      <c r="S348" s="158"/>
      <c r="T348" s="158"/>
      <c r="U348" s="152" t="s">
        <v>695</v>
      </c>
      <c r="V348" s="152" t="s">
        <v>860</v>
      </c>
      <c r="W348" s="152">
        <v>0</v>
      </c>
      <c r="X348" s="156">
        <v>100</v>
      </c>
      <c r="Y348" s="156">
        <v>0</v>
      </c>
      <c r="Z348" s="158"/>
      <c r="AA348" s="158" t="s">
        <v>138</v>
      </c>
      <c r="AB348" s="152"/>
      <c r="AC348" s="158"/>
      <c r="AD348" s="284"/>
      <c r="AE348" s="284"/>
      <c r="AF348" s="158"/>
      <c r="AG348" s="158">
        <v>117145422.5</v>
      </c>
      <c r="AH348" s="284">
        <v>117145422.5</v>
      </c>
      <c r="AI348" s="284">
        <v>131202873.20000002</v>
      </c>
      <c r="AJ348" s="284"/>
      <c r="AK348" s="158">
        <v>114083950</v>
      </c>
      <c r="AL348" s="284">
        <v>114083950</v>
      </c>
      <c r="AM348" s="284">
        <v>127774024.00000001</v>
      </c>
      <c r="AN348" s="284"/>
      <c r="AO348" s="158">
        <v>113416192.5</v>
      </c>
      <c r="AP348" s="284">
        <v>113416192.5</v>
      </c>
      <c r="AQ348" s="284">
        <v>127026135.60000001</v>
      </c>
      <c r="AR348" s="284"/>
      <c r="AS348" s="152"/>
      <c r="AT348" s="152"/>
      <c r="AU348" s="152"/>
      <c r="AV348" s="152"/>
      <c r="AW348" s="285">
        <v>344645565</v>
      </c>
      <c r="AX348" s="286">
        <v>386003032.80000007</v>
      </c>
      <c r="AY348" s="287">
        <v>120240021112</v>
      </c>
      <c r="AZ348" s="156" t="s">
        <v>887</v>
      </c>
      <c r="BA348" s="158" t="s">
        <v>888</v>
      </c>
      <c r="BB348" s="158"/>
      <c r="BC348" s="158"/>
      <c r="BD348" s="158"/>
      <c r="BE348" s="158"/>
      <c r="BF348" s="158"/>
      <c r="BG348" s="158"/>
      <c r="BH348" s="152"/>
      <c r="BI348" s="152"/>
      <c r="BJ348" s="152"/>
      <c r="BK348" s="28" t="s">
        <v>864</v>
      </c>
    </row>
    <row r="349" spans="1:64" ht="12.95" customHeight="1" x14ac:dyDescent="0.25">
      <c r="A349" s="330" t="s">
        <v>217</v>
      </c>
      <c r="B349" s="331"/>
      <c r="C349" s="332" t="s">
        <v>926</v>
      </c>
      <c r="D349" s="332"/>
      <c r="E349" s="332"/>
      <c r="F349" s="332" t="s">
        <v>519</v>
      </c>
      <c r="G349" s="333" t="s">
        <v>520</v>
      </c>
      <c r="H349" s="332" t="s">
        <v>520</v>
      </c>
      <c r="I349" s="332" t="s">
        <v>120</v>
      </c>
      <c r="J349" s="332"/>
      <c r="K349" s="333"/>
      <c r="L349" s="333">
        <v>80</v>
      </c>
      <c r="M349" s="332" t="s">
        <v>122</v>
      </c>
      <c r="N349" s="334" t="s">
        <v>224</v>
      </c>
      <c r="O349" s="333" t="s">
        <v>907</v>
      </c>
      <c r="P349" s="333" t="s">
        <v>125</v>
      </c>
      <c r="Q349" s="333">
        <v>230000000</v>
      </c>
      <c r="R349" s="333" t="s">
        <v>174</v>
      </c>
      <c r="S349" s="332"/>
      <c r="T349" s="332" t="s">
        <v>146</v>
      </c>
      <c r="U349" s="333"/>
      <c r="V349" s="333"/>
      <c r="W349" s="333">
        <v>0</v>
      </c>
      <c r="X349" s="335">
        <v>90</v>
      </c>
      <c r="Y349" s="335">
        <v>10</v>
      </c>
      <c r="Z349" s="332"/>
      <c r="AA349" s="332" t="s">
        <v>138</v>
      </c>
      <c r="AB349" s="333"/>
      <c r="AC349" s="332"/>
      <c r="AD349" s="336">
        <v>5133786</v>
      </c>
      <c r="AE349" s="336">
        <v>5749840.3200000003</v>
      </c>
      <c r="AF349" s="332"/>
      <c r="AG349" s="332"/>
      <c r="AH349" s="336">
        <v>16172217</v>
      </c>
      <c r="AI349" s="336">
        <v>18112883.040000003</v>
      </c>
      <c r="AJ349" s="336"/>
      <c r="AK349" s="332"/>
      <c r="AL349" s="336"/>
      <c r="AM349" s="336"/>
      <c r="AN349" s="336"/>
      <c r="AO349" s="332"/>
      <c r="AP349" s="336"/>
      <c r="AQ349" s="336"/>
      <c r="AR349" s="336"/>
      <c r="AS349" s="333"/>
      <c r="AT349" s="333"/>
      <c r="AU349" s="333"/>
      <c r="AV349" s="333"/>
      <c r="AW349" s="337">
        <v>21306003</v>
      </c>
      <c r="AX349" s="338">
        <v>23862723.360000003</v>
      </c>
      <c r="AY349" s="339" t="s">
        <v>129</v>
      </c>
      <c r="AZ349" s="335" t="s">
        <v>913</v>
      </c>
      <c r="BA349" s="332" t="s">
        <v>914</v>
      </c>
      <c r="BB349" s="332"/>
      <c r="BC349" s="332"/>
      <c r="BD349" s="332"/>
      <c r="BE349" s="332"/>
      <c r="BF349" s="332"/>
      <c r="BG349" s="332"/>
      <c r="BH349" s="333"/>
      <c r="BI349" s="333"/>
      <c r="BJ349" s="340"/>
      <c r="BK349" s="28" t="s">
        <v>864</v>
      </c>
    </row>
    <row r="350" spans="1:64" ht="12.95" customHeight="1" x14ac:dyDescent="0.25">
      <c r="A350" s="330" t="s">
        <v>217</v>
      </c>
      <c r="B350" s="331"/>
      <c r="C350" s="332" t="s">
        <v>927</v>
      </c>
      <c r="D350" s="332"/>
      <c r="E350" s="332"/>
      <c r="F350" s="332" t="s">
        <v>519</v>
      </c>
      <c r="G350" s="333" t="s">
        <v>520</v>
      </c>
      <c r="H350" s="332" t="s">
        <v>520</v>
      </c>
      <c r="I350" s="332" t="s">
        <v>143</v>
      </c>
      <c r="J350" s="332" t="s">
        <v>651</v>
      </c>
      <c r="K350" s="333"/>
      <c r="L350" s="333">
        <v>80</v>
      </c>
      <c r="M350" s="332" t="s">
        <v>122</v>
      </c>
      <c r="N350" s="334" t="s">
        <v>224</v>
      </c>
      <c r="O350" s="333" t="s">
        <v>907</v>
      </c>
      <c r="P350" s="333" t="s">
        <v>125</v>
      </c>
      <c r="Q350" s="333">
        <v>230000000</v>
      </c>
      <c r="R350" s="333" t="s">
        <v>174</v>
      </c>
      <c r="S350" s="332"/>
      <c r="T350" s="332" t="s">
        <v>146</v>
      </c>
      <c r="U350" s="333"/>
      <c r="V350" s="333"/>
      <c r="W350" s="333">
        <v>0</v>
      </c>
      <c r="X350" s="335">
        <v>90</v>
      </c>
      <c r="Y350" s="335">
        <v>10</v>
      </c>
      <c r="Z350" s="332"/>
      <c r="AA350" s="332" t="s">
        <v>138</v>
      </c>
      <c r="AB350" s="333"/>
      <c r="AC350" s="332"/>
      <c r="AD350" s="336">
        <v>1774642</v>
      </c>
      <c r="AE350" s="336">
        <v>1987599.0400000003</v>
      </c>
      <c r="AF350" s="332"/>
      <c r="AG350" s="332"/>
      <c r="AH350" s="336">
        <v>5590396</v>
      </c>
      <c r="AI350" s="336">
        <v>6261243.5200000005</v>
      </c>
      <c r="AJ350" s="336"/>
      <c r="AK350" s="332"/>
      <c r="AL350" s="336"/>
      <c r="AM350" s="336">
        <v>0</v>
      </c>
      <c r="AN350" s="336"/>
      <c r="AO350" s="332"/>
      <c r="AP350" s="336"/>
      <c r="AQ350" s="336">
        <v>0</v>
      </c>
      <c r="AR350" s="336"/>
      <c r="AS350" s="333"/>
      <c r="AT350" s="333"/>
      <c r="AU350" s="333">
        <v>0</v>
      </c>
      <c r="AV350" s="333"/>
      <c r="AW350" s="337">
        <v>0</v>
      </c>
      <c r="AX350" s="338">
        <v>0</v>
      </c>
      <c r="AY350" s="339" t="s">
        <v>129</v>
      </c>
      <c r="AZ350" s="335" t="s">
        <v>915</v>
      </c>
      <c r="BA350" s="332" t="s">
        <v>916</v>
      </c>
      <c r="BB350" s="332"/>
      <c r="BC350" s="332"/>
      <c r="BD350" s="332"/>
      <c r="BE350" s="332"/>
      <c r="BF350" s="332"/>
      <c r="BG350" s="332"/>
      <c r="BH350" s="333"/>
      <c r="BI350" s="333"/>
      <c r="BJ350" s="340"/>
      <c r="BK350" s="28" t="s">
        <v>864</v>
      </c>
    </row>
    <row r="351" spans="1:64" s="348" customFormat="1" ht="12.95" customHeight="1" x14ac:dyDescent="0.25">
      <c r="A351" s="158" t="s">
        <v>217</v>
      </c>
      <c r="B351" s="148"/>
      <c r="C351" s="148" t="s">
        <v>930</v>
      </c>
      <c r="D351" s="178"/>
      <c r="E351" s="178"/>
      <c r="F351" s="341" t="s">
        <v>519</v>
      </c>
      <c r="G351" s="341" t="s">
        <v>520</v>
      </c>
      <c r="H351" s="341" t="s">
        <v>520</v>
      </c>
      <c r="I351" s="341" t="s">
        <v>143</v>
      </c>
      <c r="J351" s="342" t="s">
        <v>931</v>
      </c>
      <c r="K351" s="341"/>
      <c r="L351" s="343">
        <v>80</v>
      </c>
      <c r="M351" s="341" t="s">
        <v>122</v>
      </c>
      <c r="N351" s="341" t="s">
        <v>224</v>
      </c>
      <c r="O351" s="341" t="s">
        <v>921</v>
      </c>
      <c r="P351" s="341" t="s">
        <v>125</v>
      </c>
      <c r="Q351" s="341">
        <v>230000000</v>
      </c>
      <c r="R351" s="341" t="s">
        <v>174</v>
      </c>
      <c r="S351" s="341"/>
      <c r="T351" s="344" t="s">
        <v>146</v>
      </c>
      <c r="U351" s="341"/>
      <c r="V351" s="341"/>
      <c r="W351" s="343">
        <v>0</v>
      </c>
      <c r="X351" s="343">
        <v>100</v>
      </c>
      <c r="Y351" s="343">
        <v>0</v>
      </c>
      <c r="Z351" s="345"/>
      <c r="AA351" s="341" t="s">
        <v>138</v>
      </c>
      <c r="AB351" s="341"/>
      <c r="AC351" s="341"/>
      <c r="AD351" s="345">
        <v>1774642</v>
      </c>
      <c r="AE351" s="345">
        <f>AD351*1.12</f>
        <v>1987599.0400000003</v>
      </c>
      <c r="AF351" s="345"/>
      <c r="AG351" s="345"/>
      <c r="AH351" s="345">
        <v>5590396</v>
      </c>
      <c r="AI351" s="345">
        <f>AH351*1.12</f>
        <v>6261243.5200000005</v>
      </c>
      <c r="AJ351" s="345"/>
      <c r="AK351" s="345"/>
      <c r="AL351" s="345"/>
      <c r="AM351" s="345">
        <f>AL351*1.12</f>
        <v>0</v>
      </c>
      <c r="AN351" s="345"/>
      <c r="AO351" s="345"/>
      <c r="AP351" s="345"/>
      <c r="AQ351" s="345">
        <f>AP351*1.12</f>
        <v>0</v>
      </c>
      <c r="AR351" s="345"/>
      <c r="AS351" s="345"/>
      <c r="AT351" s="345"/>
      <c r="AU351" s="345">
        <f>AT351*1.12</f>
        <v>0</v>
      </c>
      <c r="AV351" s="341" t="s">
        <v>716</v>
      </c>
      <c r="AW351" s="345">
        <v>0</v>
      </c>
      <c r="AX351" s="345">
        <f>AW351*1.12</f>
        <v>0</v>
      </c>
      <c r="AY351" s="341" t="s">
        <v>129</v>
      </c>
      <c r="AZ351" s="341" t="s">
        <v>915</v>
      </c>
      <c r="BA351" s="341" t="s">
        <v>916</v>
      </c>
      <c r="BB351" s="346"/>
      <c r="BC351" s="346"/>
      <c r="BD351" s="346"/>
      <c r="BE351" s="346"/>
      <c r="BF351" s="346"/>
      <c r="BG351" s="346"/>
      <c r="BH351" s="346"/>
      <c r="BI351" s="346"/>
      <c r="BJ351" s="347"/>
      <c r="BK351" s="294"/>
      <c r="BL351" s="165"/>
    </row>
    <row r="352" spans="1:64" s="378" customFormat="1" ht="12.95" customHeight="1" x14ac:dyDescent="0.25">
      <c r="A352" s="367" t="s">
        <v>217</v>
      </c>
      <c r="B352" s="368"/>
      <c r="C352" s="368" t="s">
        <v>954</v>
      </c>
      <c r="D352" s="369"/>
      <c r="E352" s="369"/>
      <c r="F352" s="324" t="s">
        <v>519</v>
      </c>
      <c r="G352" s="324" t="s">
        <v>520</v>
      </c>
      <c r="H352" s="324" t="s">
        <v>520</v>
      </c>
      <c r="I352" s="324" t="s">
        <v>143</v>
      </c>
      <c r="J352" s="370" t="s">
        <v>651</v>
      </c>
      <c r="K352" s="324"/>
      <c r="L352" s="371">
        <v>80</v>
      </c>
      <c r="M352" s="324" t="s">
        <v>122</v>
      </c>
      <c r="N352" s="324" t="s">
        <v>224</v>
      </c>
      <c r="O352" s="324" t="s">
        <v>955</v>
      </c>
      <c r="P352" s="324" t="s">
        <v>125</v>
      </c>
      <c r="Q352" s="324">
        <v>230000000</v>
      </c>
      <c r="R352" s="324" t="s">
        <v>174</v>
      </c>
      <c r="S352" s="324"/>
      <c r="T352" s="372" t="s">
        <v>146</v>
      </c>
      <c r="U352" s="324"/>
      <c r="V352" s="324"/>
      <c r="W352" s="371">
        <v>0</v>
      </c>
      <c r="X352" s="371">
        <v>100</v>
      </c>
      <c r="Y352" s="371">
        <v>0</v>
      </c>
      <c r="Z352" s="373"/>
      <c r="AA352" s="324" t="s">
        <v>138</v>
      </c>
      <c r="AB352" s="324"/>
      <c r="AC352" s="324"/>
      <c r="AD352" s="373">
        <v>1774642</v>
      </c>
      <c r="AE352" s="373">
        <f>AD352*1.12</f>
        <v>1987599.0400000003</v>
      </c>
      <c r="AF352" s="373"/>
      <c r="AG352" s="373"/>
      <c r="AH352" s="373">
        <v>5590396</v>
      </c>
      <c r="AI352" s="373">
        <f>AH352*1.12</f>
        <v>6261243.5200000005</v>
      </c>
      <c r="AJ352" s="373"/>
      <c r="AK352" s="373"/>
      <c r="AL352" s="373"/>
      <c r="AM352" s="373">
        <f>AL352*1.12</f>
        <v>0</v>
      </c>
      <c r="AN352" s="373"/>
      <c r="AO352" s="373"/>
      <c r="AP352" s="373"/>
      <c r="AQ352" s="373">
        <f>AP352*1.12</f>
        <v>0</v>
      </c>
      <c r="AR352" s="373"/>
      <c r="AS352" s="373"/>
      <c r="AT352" s="373"/>
      <c r="AU352" s="373">
        <f>AT352*1.12</f>
        <v>0</v>
      </c>
      <c r="AV352" s="324" t="s">
        <v>716</v>
      </c>
      <c r="AW352" s="373">
        <f>AD352+AH352</f>
        <v>7365038</v>
      </c>
      <c r="AX352" s="373">
        <f>AW352*1.12</f>
        <v>8248842.5600000005</v>
      </c>
      <c r="AY352" s="324" t="s">
        <v>129</v>
      </c>
      <c r="AZ352" s="324" t="s">
        <v>915</v>
      </c>
      <c r="BA352" s="324" t="s">
        <v>916</v>
      </c>
      <c r="BB352" s="374"/>
      <c r="BC352" s="374"/>
      <c r="BD352" s="374"/>
      <c r="BE352" s="374"/>
      <c r="BF352" s="374"/>
      <c r="BG352" s="374"/>
      <c r="BH352" s="374"/>
      <c r="BI352" s="374"/>
      <c r="BJ352" s="375"/>
      <c r="BK352" s="376"/>
      <c r="BL352" s="377"/>
    </row>
    <row r="353" spans="1:63" ht="12.95" customHeight="1" x14ac:dyDescent="0.25">
      <c r="A353" s="330" t="s">
        <v>917</v>
      </c>
      <c r="B353" s="331"/>
      <c r="C353" s="332" t="s">
        <v>928</v>
      </c>
      <c r="D353" s="332"/>
      <c r="E353" s="332"/>
      <c r="F353" s="332" t="s">
        <v>918</v>
      </c>
      <c r="G353" s="333" t="s">
        <v>919</v>
      </c>
      <c r="H353" s="332" t="s">
        <v>920</v>
      </c>
      <c r="I353" s="332" t="s">
        <v>643</v>
      </c>
      <c r="J353" s="332" t="s">
        <v>380</v>
      </c>
      <c r="K353" s="333"/>
      <c r="L353" s="333">
        <v>70</v>
      </c>
      <c r="M353" s="332">
        <v>230000000</v>
      </c>
      <c r="N353" s="334" t="s">
        <v>224</v>
      </c>
      <c r="O353" s="333" t="s">
        <v>907</v>
      </c>
      <c r="P353" s="333" t="s">
        <v>125</v>
      </c>
      <c r="Q353" s="333" t="s">
        <v>122</v>
      </c>
      <c r="R353" s="333" t="s">
        <v>382</v>
      </c>
      <c r="S353" s="332"/>
      <c r="T353" s="332"/>
      <c r="U353" s="333" t="s">
        <v>921</v>
      </c>
      <c r="V353" s="333" t="s">
        <v>127</v>
      </c>
      <c r="W353" s="333">
        <v>0</v>
      </c>
      <c r="X353" s="335">
        <v>100</v>
      </c>
      <c r="Y353" s="335">
        <v>0</v>
      </c>
      <c r="Z353" s="332"/>
      <c r="AA353" s="332" t="s">
        <v>138</v>
      </c>
      <c r="AB353" s="333"/>
      <c r="AC353" s="332"/>
      <c r="AD353" s="336">
        <v>1519314558.7331002</v>
      </c>
      <c r="AE353" s="336">
        <v>1701632305.7810724</v>
      </c>
      <c r="AF353" s="332"/>
      <c r="AG353" s="332"/>
      <c r="AH353" s="336">
        <v>4537099049.8887997</v>
      </c>
      <c r="AI353" s="336">
        <v>5081550935.8754559</v>
      </c>
      <c r="AJ353" s="336"/>
      <c r="AK353" s="332"/>
      <c r="AL353" s="336">
        <v>4651742676.4190006</v>
      </c>
      <c r="AM353" s="336">
        <v>5209951797.5892811</v>
      </c>
      <c r="AN353" s="336"/>
      <c r="AO353" s="332"/>
      <c r="AP353" s="336"/>
      <c r="AQ353" s="336"/>
      <c r="AR353" s="336"/>
      <c r="AS353" s="333"/>
      <c r="AT353" s="333"/>
      <c r="AU353" s="333"/>
      <c r="AV353" s="333"/>
      <c r="AW353" s="337">
        <v>10708156285.040901</v>
      </c>
      <c r="AX353" s="338">
        <v>11993135039.24581</v>
      </c>
      <c r="AY353" s="339" t="s">
        <v>129</v>
      </c>
      <c r="AZ353" s="335" t="s">
        <v>922</v>
      </c>
      <c r="BA353" s="332" t="s">
        <v>923</v>
      </c>
      <c r="BB353" s="332"/>
      <c r="BC353" s="332"/>
      <c r="BD353" s="332"/>
      <c r="BE353" s="332"/>
      <c r="BF353" s="332"/>
      <c r="BG353" s="332"/>
      <c r="BH353" s="333"/>
      <c r="BI353" s="333"/>
      <c r="BJ353" s="340"/>
      <c r="BK353" s="28" t="s">
        <v>864</v>
      </c>
    </row>
    <row r="354" spans="1:63" ht="12.95" customHeight="1" x14ac:dyDescent="0.25">
      <c r="A354" s="349" t="s">
        <v>932</v>
      </c>
      <c r="B354" s="349"/>
      <c r="C354" s="4" t="s">
        <v>947</v>
      </c>
      <c r="D354" s="107"/>
      <c r="E354" s="107"/>
      <c r="F354" s="107" t="s">
        <v>933</v>
      </c>
      <c r="G354" s="107" t="s">
        <v>934</v>
      </c>
      <c r="H354" s="107" t="s">
        <v>935</v>
      </c>
      <c r="I354" s="107" t="s">
        <v>172</v>
      </c>
      <c r="J354" s="307" t="s">
        <v>173</v>
      </c>
      <c r="K354" s="307"/>
      <c r="L354" s="107">
        <v>100</v>
      </c>
      <c r="M354" s="346">
        <v>230000000</v>
      </c>
      <c r="N354" s="307" t="s">
        <v>123</v>
      </c>
      <c r="O354" s="307" t="s">
        <v>921</v>
      </c>
      <c r="P354" s="307" t="s">
        <v>125</v>
      </c>
      <c r="Q354" s="307" t="s">
        <v>122</v>
      </c>
      <c r="R354" s="107" t="s">
        <v>382</v>
      </c>
      <c r="S354" s="107"/>
      <c r="T354" s="307"/>
      <c r="U354" s="307" t="s">
        <v>695</v>
      </c>
      <c r="V354" s="307" t="s">
        <v>860</v>
      </c>
      <c r="W354" s="107">
        <v>0</v>
      </c>
      <c r="X354" s="350">
        <v>100</v>
      </c>
      <c r="Y354" s="107">
        <v>0</v>
      </c>
      <c r="Z354" s="107"/>
      <c r="AA354" s="307" t="s">
        <v>861</v>
      </c>
      <c r="AB354" s="107"/>
      <c r="AC354" s="351">
        <v>20791294200</v>
      </c>
      <c r="AD354" s="351">
        <f>AC354</f>
        <v>20791294200</v>
      </c>
      <c r="AE354" s="351">
        <f>AD354</f>
        <v>20791294200</v>
      </c>
      <c r="AF354" s="107"/>
      <c r="AG354" s="351">
        <v>20719905600</v>
      </c>
      <c r="AH354" s="351">
        <f>AG354</f>
        <v>20719905600</v>
      </c>
      <c r="AI354" s="351">
        <f>AH354</f>
        <v>20719905600</v>
      </c>
      <c r="AJ354" s="107"/>
      <c r="AK354" s="351">
        <v>20692411400</v>
      </c>
      <c r="AL354" s="351">
        <f>AK354</f>
        <v>20692411400</v>
      </c>
      <c r="AM354" s="351">
        <f>AL354</f>
        <v>20692411400</v>
      </c>
      <c r="AN354" s="107"/>
      <c r="AO354" s="351"/>
      <c r="AP354" s="351"/>
      <c r="AQ354" s="350"/>
      <c r="AR354" s="352"/>
      <c r="AS354" s="107"/>
      <c r="AT354" s="107"/>
      <c r="AU354" s="107"/>
      <c r="AV354" s="307"/>
      <c r="AW354" s="353">
        <v>0</v>
      </c>
      <c r="AX354" s="353">
        <v>0</v>
      </c>
      <c r="AY354" s="350">
        <v>120240021112</v>
      </c>
      <c r="AZ354" s="352" t="s">
        <v>936</v>
      </c>
      <c r="BA354" s="107" t="s">
        <v>937</v>
      </c>
      <c r="BB354" s="107"/>
      <c r="BC354" s="107"/>
      <c r="BD354" s="107"/>
      <c r="BE354" s="107"/>
      <c r="BF354" s="107"/>
      <c r="BG354" s="307"/>
      <c r="BH354" s="307"/>
    </row>
    <row r="355" spans="1:63" ht="12.95" customHeight="1" x14ac:dyDescent="0.25">
      <c r="A355" s="21" t="s">
        <v>932</v>
      </c>
      <c r="B355" s="21"/>
      <c r="C355" s="4" t="s">
        <v>950</v>
      </c>
      <c r="D355" s="4"/>
      <c r="E355" s="4"/>
      <c r="F355" s="4" t="s">
        <v>933</v>
      </c>
      <c r="G355" s="4" t="s">
        <v>934</v>
      </c>
      <c r="H355" s="4" t="s">
        <v>935</v>
      </c>
      <c r="I355" s="4" t="s">
        <v>172</v>
      </c>
      <c r="J355" s="1" t="s">
        <v>173</v>
      </c>
      <c r="K355" s="1"/>
      <c r="L355" s="4">
        <v>100</v>
      </c>
      <c r="M355" s="5">
        <v>230000000</v>
      </c>
      <c r="N355" s="1" t="s">
        <v>123</v>
      </c>
      <c r="O355" s="1" t="s">
        <v>921</v>
      </c>
      <c r="P355" s="1" t="s">
        <v>125</v>
      </c>
      <c r="Q355" s="1" t="s">
        <v>122</v>
      </c>
      <c r="R355" s="4" t="s">
        <v>382</v>
      </c>
      <c r="S355" s="4"/>
      <c r="T355" s="1"/>
      <c r="U355" s="1" t="s">
        <v>695</v>
      </c>
      <c r="V355" s="1" t="s">
        <v>860</v>
      </c>
      <c r="W355" s="4">
        <v>0</v>
      </c>
      <c r="X355" s="16">
        <v>100</v>
      </c>
      <c r="Y355" s="4">
        <v>0</v>
      </c>
      <c r="Z355" s="4"/>
      <c r="AA355" s="1" t="s">
        <v>861</v>
      </c>
      <c r="AB355" s="4"/>
      <c r="AC355" s="40"/>
      <c r="AD355" s="40"/>
      <c r="AE355" s="40"/>
      <c r="AF355" s="4"/>
      <c r="AG355" s="40">
        <v>20791294200</v>
      </c>
      <c r="AH355" s="40">
        <f>AG355</f>
        <v>20791294200</v>
      </c>
      <c r="AI355" s="40">
        <f>AH355</f>
        <v>20791294200</v>
      </c>
      <c r="AJ355" s="4"/>
      <c r="AK355" s="40">
        <v>20719905600</v>
      </c>
      <c r="AL355" s="40">
        <f>AK355</f>
        <v>20719905600</v>
      </c>
      <c r="AM355" s="40">
        <f>AL355</f>
        <v>20719905600</v>
      </c>
      <c r="AN355" s="4"/>
      <c r="AO355" s="40">
        <v>20692411400</v>
      </c>
      <c r="AP355" s="40">
        <f>AO355</f>
        <v>20692411400</v>
      </c>
      <c r="AQ355" s="40">
        <f>AP355</f>
        <v>20692411400</v>
      </c>
      <c r="AR355" s="365"/>
      <c r="AS355" s="4"/>
      <c r="AT355" s="4"/>
      <c r="AU355" s="4"/>
      <c r="AV355" s="1"/>
      <c r="AW355" s="366">
        <v>62203611200</v>
      </c>
      <c r="AX355" s="366">
        <v>62203611200</v>
      </c>
      <c r="AY355" s="16">
        <v>120240021112</v>
      </c>
      <c r="AZ355" s="365" t="s">
        <v>936</v>
      </c>
      <c r="BA355" s="4" t="s">
        <v>937</v>
      </c>
      <c r="BB355" s="4"/>
      <c r="BC355" s="4"/>
      <c r="BD355" s="4"/>
      <c r="BE355" s="4"/>
      <c r="BF355" s="4"/>
      <c r="BG355" s="1"/>
      <c r="BH355" s="1"/>
    </row>
    <row r="356" spans="1:63" ht="12.95" customHeight="1" x14ac:dyDescent="0.25">
      <c r="A356" s="349" t="s">
        <v>932</v>
      </c>
      <c r="B356" s="349"/>
      <c r="C356" s="4" t="s">
        <v>948</v>
      </c>
      <c r="D356" s="107"/>
      <c r="E356" s="107"/>
      <c r="F356" s="107" t="s">
        <v>933</v>
      </c>
      <c r="G356" s="107" t="s">
        <v>934</v>
      </c>
      <c r="H356" s="107" t="s">
        <v>935</v>
      </c>
      <c r="I356" s="107" t="s">
        <v>172</v>
      </c>
      <c r="J356" s="307" t="s">
        <v>173</v>
      </c>
      <c r="K356" s="307"/>
      <c r="L356" s="107">
        <v>100</v>
      </c>
      <c r="M356" s="346">
        <v>230000000</v>
      </c>
      <c r="N356" s="307" t="s">
        <v>123</v>
      </c>
      <c r="O356" s="307" t="s">
        <v>921</v>
      </c>
      <c r="P356" s="307" t="s">
        <v>125</v>
      </c>
      <c r="Q356" s="307" t="s">
        <v>122</v>
      </c>
      <c r="R356" s="107" t="s">
        <v>382</v>
      </c>
      <c r="S356" s="107"/>
      <c r="T356" s="307"/>
      <c r="U356" s="307" t="s">
        <v>695</v>
      </c>
      <c r="V356" s="307" t="s">
        <v>860</v>
      </c>
      <c r="W356" s="107">
        <v>0</v>
      </c>
      <c r="X356" s="350">
        <v>100</v>
      </c>
      <c r="Y356" s="107">
        <v>0</v>
      </c>
      <c r="Z356" s="107"/>
      <c r="AA356" s="307" t="s">
        <v>138</v>
      </c>
      <c r="AB356" s="107"/>
      <c r="AC356" s="351">
        <v>15540000.000000002</v>
      </c>
      <c r="AD356" s="351">
        <f t="shared" ref="AD356" si="236">AC356</f>
        <v>15540000.000000002</v>
      </c>
      <c r="AE356" s="351">
        <f>AD356*1.12</f>
        <v>17404800.000000004</v>
      </c>
      <c r="AF356" s="107"/>
      <c r="AG356" s="351">
        <v>15540000.000000002</v>
      </c>
      <c r="AH356" s="351">
        <f>AG356</f>
        <v>15540000.000000002</v>
      </c>
      <c r="AI356" s="351">
        <f>AH356*1.12</f>
        <v>17404800.000000004</v>
      </c>
      <c r="AJ356" s="107"/>
      <c r="AK356" s="351">
        <v>15540000.000000002</v>
      </c>
      <c r="AL356" s="351">
        <f t="shared" ref="AL356" si="237">AK356</f>
        <v>15540000.000000002</v>
      </c>
      <c r="AM356" s="351">
        <f>AL356*1.12</f>
        <v>17404800.000000004</v>
      </c>
      <c r="AN356" s="107"/>
      <c r="AO356" s="351"/>
      <c r="AP356" s="351"/>
      <c r="AQ356" s="350"/>
      <c r="AR356" s="352"/>
      <c r="AS356" s="107"/>
      <c r="AT356" s="107"/>
      <c r="AU356" s="107"/>
      <c r="AV356" s="307"/>
      <c r="AW356" s="353">
        <v>0</v>
      </c>
      <c r="AX356" s="353">
        <v>0</v>
      </c>
      <c r="AY356" s="350">
        <v>120240021112</v>
      </c>
      <c r="AZ356" s="352" t="s">
        <v>938</v>
      </c>
      <c r="BA356" s="107" t="s">
        <v>939</v>
      </c>
      <c r="BB356" s="107"/>
      <c r="BC356" s="107"/>
      <c r="BD356" s="107"/>
      <c r="BE356" s="107"/>
      <c r="BF356" s="107"/>
      <c r="BG356" s="307"/>
      <c r="BH356" s="307"/>
    </row>
    <row r="357" spans="1:63" ht="12.95" customHeight="1" x14ac:dyDescent="0.25">
      <c r="A357" s="21" t="s">
        <v>932</v>
      </c>
      <c r="B357" s="21"/>
      <c r="C357" s="4" t="s">
        <v>951</v>
      </c>
      <c r="D357" s="4"/>
      <c r="E357" s="4"/>
      <c r="F357" s="4" t="s">
        <v>933</v>
      </c>
      <c r="G357" s="4" t="s">
        <v>934</v>
      </c>
      <c r="H357" s="4" t="s">
        <v>935</v>
      </c>
      <c r="I357" s="4" t="s">
        <v>172</v>
      </c>
      <c r="J357" s="1" t="s">
        <v>173</v>
      </c>
      <c r="K357" s="1"/>
      <c r="L357" s="4">
        <v>100</v>
      </c>
      <c r="M357" s="5">
        <v>230000000</v>
      </c>
      <c r="N357" s="1" t="s">
        <v>123</v>
      </c>
      <c r="O357" s="1" t="s">
        <v>921</v>
      </c>
      <c r="P357" s="1" t="s">
        <v>125</v>
      </c>
      <c r="Q357" s="1" t="s">
        <v>122</v>
      </c>
      <c r="R357" s="4" t="s">
        <v>382</v>
      </c>
      <c r="S357" s="4"/>
      <c r="T357" s="1"/>
      <c r="U357" s="1" t="s">
        <v>695</v>
      </c>
      <c r="V357" s="1" t="s">
        <v>860</v>
      </c>
      <c r="W357" s="4">
        <v>0</v>
      </c>
      <c r="X357" s="16">
        <v>100</v>
      </c>
      <c r="Y357" s="4">
        <v>0</v>
      </c>
      <c r="Z357" s="4"/>
      <c r="AA357" s="1" t="s">
        <v>138</v>
      </c>
      <c r="AB357" s="4"/>
      <c r="AC357" s="40"/>
      <c r="AD357" s="40"/>
      <c r="AE357" s="40"/>
      <c r="AF357" s="4"/>
      <c r="AG357" s="40">
        <v>15540000.000000002</v>
      </c>
      <c r="AH357" s="40">
        <f t="shared" ref="AH357" si="238">AG357</f>
        <v>15540000.000000002</v>
      </c>
      <c r="AI357" s="40">
        <f>AH357*1.12</f>
        <v>17404800.000000004</v>
      </c>
      <c r="AJ357" s="4"/>
      <c r="AK357" s="40">
        <v>15540000.000000002</v>
      </c>
      <c r="AL357" s="40">
        <f>AK357</f>
        <v>15540000.000000002</v>
      </c>
      <c r="AM357" s="40">
        <f>AL357*1.12</f>
        <v>17404800.000000004</v>
      </c>
      <c r="AN357" s="4"/>
      <c r="AO357" s="40">
        <v>15540000.000000002</v>
      </c>
      <c r="AP357" s="40">
        <f t="shared" ref="AP357" si="239">AO357</f>
        <v>15540000.000000002</v>
      </c>
      <c r="AQ357" s="40">
        <f>AP357*1.12</f>
        <v>17404800.000000004</v>
      </c>
      <c r="AR357" s="365"/>
      <c r="AS357" s="4"/>
      <c r="AT357" s="4"/>
      <c r="AU357" s="4"/>
      <c r="AV357" s="1"/>
      <c r="AW357" s="366">
        <v>46620000.000000007</v>
      </c>
      <c r="AX357" s="366">
        <v>52214400.000000015</v>
      </c>
      <c r="AY357" s="16">
        <v>120240021112</v>
      </c>
      <c r="AZ357" s="365" t="s">
        <v>938</v>
      </c>
      <c r="BA357" s="4" t="s">
        <v>939</v>
      </c>
      <c r="BB357" s="4"/>
      <c r="BC357" s="4"/>
      <c r="BD357" s="4"/>
      <c r="BE357" s="4"/>
      <c r="BF357" s="4"/>
      <c r="BG357" s="1"/>
      <c r="BH357" s="1"/>
    </row>
    <row r="358" spans="1:63" s="364" customFormat="1" ht="12.95" customHeight="1" x14ac:dyDescent="0.2">
      <c r="A358" s="294" t="s">
        <v>150</v>
      </c>
      <c r="B358" s="354"/>
      <c r="C358" s="355" t="s">
        <v>943</v>
      </c>
      <c r="D358" s="243"/>
      <c r="E358" s="355"/>
      <c r="F358" s="356" t="s">
        <v>944</v>
      </c>
      <c r="G358" s="356" t="s">
        <v>945</v>
      </c>
      <c r="H358" s="356" t="s">
        <v>946</v>
      </c>
      <c r="I358" s="354" t="s">
        <v>172</v>
      </c>
      <c r="J358" s="354" t="s">
        <v>173</v>
      </c>
      <c r="K358" s="354"/>
      <c r="L358" s="109">
        <v>100</v>
      </c>
      <c r="M358" s="357">
        <v>230000000</v>
      </c>
      <c r="N358" s="357" t="s">
        <v>137</v>
      </c>
      <c r="O358" s="357" t="s">
        <v>921</v>
      </c>
      <c r="P358" s="357" t="s">
        <v>125</v>
      </c>
      <c r="Q358" s="357" t="s">
        <v>122</v>
      </c>
      <c r="R358" s="357" t="s">
        <v>174</v>
      </c>
      <c r="S358" s="354"/>
      <c r="T358" s="354"/>
      <c r="U358" s="354" t="s">
        <v>921</v>
      </c>
      <c r="V358" s="354" t="s">
        <v>127</v>
      </c>
      <c r="W358" s="358">
        <v>0</v>
      </c>
      <c r="X358" s="358">
        <v>100</v>
      </c>
      <c r="Y358" s="358">
        <v>0</v>
      </c>
      <c r="Z358" s="354"/>
      <c r="AA358" s="354" t="s">
        <v>138</v>
      </c>
      <c r="AB358" s="358">
        <v>1</v>
      </c>
      <c r="AC358" s="359">
        <v>58857325.310000002</v>
      </c>
      <c r="AD358" s="359">
        <f>AC358</f>
        <v>58857325.310000002</v>
      </c>
      <c r="AE358" s="359">
        <f>AD358*1.12</f>
        <v>65920204.347200006</v>
      </c>
      <c r="AF358" s="358">
        <v>1</v>
      </c>
      <c r="AG358" s="359">
        <v>235429301.25</v>
      </c>
      <c r="AH358" s="359">
        <f>AG358</f>
        <v>235429301.25</v>
      </c>
      <c r="AI358" s="359">
        <f>AH358*1.12</f>
        <v>263680817.40000004</v>
      </c>
      <c r="AJ358" s="358">
        <v>1</v>
      </c>
      <c r="AK358" s="359">
        <v>235429301.25</v>
      </c>
      <c r="AL358" s="359">
        <f>AK358</f>
        <v>235429301.25</v>
      </c>
      <c r="AM358" s="359">
        <f>AL358*1.12</f>
        <v>263680817.40000004</v>
      </c>
      <c r="AN358" s="360"/>
      <c r="AO358" s="361"/>
      <c r="AP358" s="361"/>
      <c r="AQ358" s="359"/>
      <c r="AR358" s="360"/>
      <c r="AS358" s="361"/>
      <c r="AT358" s="361"/>
      <c r="AU358" s="359"/>
      <c r="AV358" s="352"/>
      <c r="AW358" s="359">
        <f>AD358+AH358+AL358</f>
        <v>529715927.81</v>
      </c>
      <c r="AX358" s="359">
        <f>AW358*1.12</f>
        <v>593281839.14720011</v>
      </c>
      <c r="AY358" s="362" t="s">
        <v>129</v>
      </c>
      <c r="AZ358" s="352" t="s">
        <v>940</v>
      </c>
      <c r="BA358" s="352" t="s">
        <v>941</v>
      </c>
      <c r="BB358" s="354"/>
      <c r="BC358" s="354"/>
      <c r="BD358" s="357"/>
      <c r="BE358" s="354"/>
      <c r="BF358" s="363"/>
      <c r="BG358" s="294" t="s">
        <v>942</v>
      </c>
    </row>
    <row r="359" spans="1:63" s="384" customFormat="1" ht="12.95" customHeight="1" x14ac:dyDescent="0.25">
      <c r="A359" s="379" t="s">
        <v>361</v>
      </c>
      <c r="B359" s="380"/>
      <c r="C359" s="235" t="s">
        <v>953</v>
      </c>
      <c r="D359" s="380"/>
      <c r="E359" s="380"/>
      <c r="F359" s="379" t="s">
        <v>363</v>
      </c>
      <c r="G359" s="379" t="s">
        <v>364</v>
      </c>
      <c r="H359" s="379" t="s">
        <v>364</v>
      </c>
      <c r="I359" s="379" t="s">
        <v>120</v>
      </c>
      <c r="J359" s="379"/>
      <c r="K359" s="379"/>
      <c r="L359" s="381">
        <v>100</v>
      </c>
      <c r="M359" s="381" t="s">
        <v>197</v>
      </c>
      <c r="N359" s="379" t="s">
        <v>365</v>
      </c>
      <c r="O359" s="379" t="s">
        <v>921</v>
      </c>
      <c r="P359" s="379" t="s">
        <v>125</v>
      </c>
      <c r="Q359" s="379" t="s">
        <v>122</v>
      </c>
      <c r="R359" s="379" t="s">
        <v>382</v>
      </c>
      <c r="S359" s="379"/>
      <c r="T359" s="379" t="s">
        <v>127</v>
      </c>
      <c r="U359" s="379"/>
      <c r="V359" s="379"/>
      <c r="W359" s="381">
        <v>0</v>
      </c>
      <c r="X359" s="381">
        <v>90</v>
      </c>
      <c r="Y359" s="381">
        <v>10</v>
      </c>
      <c r="Z359" s="379"/>
      <c r="AA359" s="379" t="s">
        <v>138</v>
      </c>
      <c r="AB359" s="382"/>
      <c r="AC359" s="382"/>
      <c r="AD359" s="382"/>
      <c r="AE359" s="382"/>
      <c r="AF359" s="382"/>
      <c r="AG359" s="382"/>
      <c r="AH359" s="382">
        <f>906931.66264*1000</f>
        <v>906931662.63999999</v>
      </c>
      <c r="AI359" s="383">
        <f>AH359*1.12</f>
        <v>1015763462.1568</v>
      </c>
      <c r="AJ359" s="382"/>
      <c r="AK359" s="382">
        <f>943638.62497*1000</f>
        <v>943638624.97000003</v>
      </c>
      <c r="AL359" s="383">
        <f>AK359*1.12</f>
        <v>1056875259.9664001</v>
      </c>
      <c r="AM359" s="382"/>
      <c r="AN359" s="382"/>
      <c r="AO359" s="382"/>
      <c r="AP359" s="382"/>
      <c r="AQ359" s="382"/>
      <c r="AR359" s="382"/>
      <c r="AS359" s="382"/>
      <c r="AT359" s="382"/>
      <c r="AU359" s="382"/>
      <c r="AV359" s="382"/>
      <c r="AW359" s="382">
        <v>0</v>
      </c>
      <c r="AX359" s="382">
        <f>AW359*1.12</f>
        <v>0</v>
      </c>
      <c r="AY359" s="379" t="s">
        <v>203</v>
      </c>
      <c r="AZ359" s="379" t="s">
        <v>366</v>
      </c>
      <c r="BA359" s="379" t="s">
        <v>367</v>
      </c>
      <c r="BB359" s="380"/>
      <c r="BC359" s="380"/>
      <c r="BD359" s="380"/>
      <c r="BE359" s="380"/>
      <c r="BF359" s="380"/>
      <c r="BG359" s="380"/>
      <c r="BH359" s="380"/>
      <c r="BI359" s="380"/>
      <c r="BJ359" s="380"/>
      <c r="BK359" s="235"/>
    </row>
    <row r="360" spans="1:63" s="384" customFormat="1" ht="12.95" customHeight="1" x14ac:dyDescent="0.25">
      <c r="A360" s="379" t="s">
        <v>361</v>
      </c>
      <c r="B360" s="380"/>
      <c r="C360" s="235" t="s">
        <v>957</v>
      </c>
      <c r="D360" s="380"/>
      <c r="E360" s="380"/>
      <c r="F360" s="379" t="s">
        <v>363</v>
      </c>
      <c r="G360" s="379" t="s">
        <v>364</v>
      </c>
      <c r="H360" s="379" t="s">
        <v>364</v>
      </c>
      <c r="I360" s="379" t="s">
        <v>120</v>
      </c>
      <c r="J360" s="379"/>
      <c r="K360" s="379"/>
      <c r="L360" s="381">
        <v>100</v>
      </c>
      <c r="M360" s="381" t="s">
        <v>197</v>
      </c>
      <c r="N360" s="379" t="s">
        <v>365</v>
      </c>
      <c r="O360" s="379" t="s">
        <v>955</v>
      </c>
      <c r="P360" s="379" t="s">
        <v>125</v>
      </c>
      <c r="Q360" s="379" t="s">
        <v>122</v>
      </c>
      <c r="R360" s="379" t="s">
        <v>382</v>
      </c>
      <c r="S360" s="379"/>
      <c r="T360" s="379" t="s">
        <v>127</v>
      </c>
      <c r="U360" s="379"/>
      <c r="V360" s="379"/>
      <c r="W360" s="381">
        <v>0</v>
      </c>
      <c r="X360" s="381">
        <v>90</v>
      </c>
      <c r="Y360" s="381">
        <v>10</v>
      </c>
      <c r="Z360" s="379"/>
      <c r="AA360" s="379" t="s">
        <v>138</v>
      </c>
      <c r="AB360" s="382"/>
      <c r="AC360" s="382"/>
      <c r="AD360" s="382"/>
      <c r="AE360" s="382"/>
      <c r="AF360" s="382"/>
      <c r="AG360" s="382"/>
      <c r="AH360" s="382">
        <f>906931.66264*1000</f>
        <v>906931662.63999999</v>
      </c>
      <c r="AI360" s="383">
        <f>AH360*1.12</f>
        <v>1015763462.1568</v>
      </c>
      <c r="AJ360" s="382"/>
      <c r="AK360" s="382">
        <f>943638.62497*1000</f>
        <v>943638624.97000003</v>
      </c>
      <c r="AL360" s="383">
        <f>AK360*1.12</f>
        <v>1056875259.9664001</v>
      </c>
      <c r="AM360" s="382"/>
      <c r="AN360" s="382"/>
      <c r="AO360" s="382"/>
      <c r="AP360" s="382"/>
      <c r="AQ360" s="382"/>
      <c r="AR360" s="382"/>
      <c r="AS360" s="382"/>
      <c r="AT360" s="382"/>
      <c r="AU360" s="382"/>
      <c r="AV360" s="382"/>
      <c r="AW360" s="382">
        <f>AH360+AK360</f>
        <v>1850570287.6100001</v>
      </c>
      <c r="AX360" s="382">
        <f>AW360*1.12</f>
        <v>2072638722.1232004</v>
      </c>
      <c r="AY360" s="379" t="s">
        <v>203</v>
      </c>
      <c r="AZ360" s="379" t="s">
        <v>366</v>
      </c>
      <c r="BA360" s="379" t="s">
        <v>367</v>
      </c>
      <c r="BB360" s="380"/>
      <c r="BC360" s="380"/>
      <c r="BD360" s="380"/>
      <c r="BE360" s="380"/>
      <c r="BF360" s="380"/>
      <c r="BG360" s="380"/>
      <c r="BH360" s="380"/>
      <c r="BI360" s="380"/>
      <c r="BJ360" s="380"/>
      <c r="BK360" s="235"/>
    </row>
    <row r="361" spans="1:63" ht="12.95" customHeight="1" x14ac:dyDescent="0.25">
      <c r="A361" s="139"/>
      <c r="B361" s="135"/>
      <c r="C361" s="135"/>
      <c r="D361" s="135"/>
      <c r="E361" s="215" t="s">
        <v>370</v>
      </c>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40"/>
      <c r="AD361" s="140"/>
      <c r="AE361" s="140"/>
      <c r="AF361" s="140"/>
      <c r="AG361" s="140"/>
      <c r="AH361" s="140"/>
      <c r="AI361" s="140"/>
      <c r="AJ361" s="140"/>
      <c r="AK361" s="140"/>
      <c r="AL361" s="140"/>
      <c r="AM361" s="140"/>
      <c r="AN361" s="140"/>
      <c r="AO361" s="140"/>
      <c r="AP361" s="140"/>
      <c r="AQ361" s="140"/>
      <c r="AR361" s="140"/>
      <c r="AS361" s="140"/>
      <c r="AT361" s="140"/>
      <c r="AU361" s="140"/>
      <c r="AV361" s="136"/>
      <c r="AW361" s="125">
        <f>SUM(AW212:AW360)</f>
        <v>147099230030.17123</v>
      </c>
      <c r="AX361" s="125">
        <f>SUM(AX212:AX359)</f>
        <v>153144093097.40213</v>
      </c>
      <c r="AY361" s="135"/>
      <c r="AZ361" s="135"/>
      <c r="BA361" s="135"/>
      <c r="BB361" s="135"/>
      <c r="BC361" s="135"/>
      <c r="BD361" s="135"/>
      <c r="BE361" s="135"/>
      <c r="BF361" s="135"/>
      <c r="BG361" s="135"/>
      <c r="BH361" s="135"/>
      <c r="BI361" s="135"/>
      <c r="BJ361" s="141"/>
      <c r="BK361" s="141"/>
    </row>
    <row r="362" spans="1:63" ht="12.95" customHeight="1" thickBot="1" x14ac:dyDescent="0.3">
      <c r="A362" s="144"/>
      <c r="B362" s="145"/>
      <c r="C362" s="145"/>
      <c r="D362" s="145"/>
      <c r="E362" s="218" t="s">
        <v>371</v>
      </c>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6"/>
      <c r="AD362" s="146"/>
      <c r="AE362" s="146"/>
      <c r="AF362" s="146"/>
      <c r="AG362" s="146"/>
      <c r="AH362" s="146"/>
      <c r="AI362" s="146"/>
      <c r="AJ362" s="146"/>
      <c r="AK362" s="146"/>
      <c r="AL362" s="146"/>
      <c r="AM362" s="146"/>
      <c r="AN362" s="146"/>
      <c r="AO362" s="146"/>
      <c r="AP362" s="146"/>
      <c r="AQ362" s="146"/>
      <c r="AR362" s="146"/>
      <c r="AS362" s="146"/>
      <c r="AT362" s="146"/>
      <c r="AU362" s="146"/>
      <c r="AV362" s="147"/>
      <c r="AW362" s="129">
        <f>AW163+AW210+AW361</f>
        <v>166755712737.35852</v>
      </c>
      <c r="AX362" s="129">
        <f>AX163+AX210+AX361</f>
        <v>175159353729.4519</v>
      </c>
      <c r="AY362" s="135"/>
      <c r="AZ362" s="135"/>
      <c r="BA362" s="135"/>
      <c r="BB362" s="135"/>
      <c r="BC362" s="135"/>
      <c r="BD362" s="135"/>
      <c r="BE362" s="135"/>
      <c r="BF362" s="135"/>
      <c r="BG362" s="135"/>
      <c r="BH362" s="135"/>
      <c r="BI362" s="135"/>
      <c r="BJ362" s="141"/>
      <c r="BK362" s="141"/>
    </row>
  </sheetData>
  <protectedRanges>
    <protectedRange sqref="G176" name="Диапазон3_27_1_2_1_1_1_24_1_1_1" securityDescriptor="O:WDG:WDD:(A;;CC;;;S-1-5-21-1281035640-548247933-376692995-11259)(A;;CC;;;S-1-5-21-1281035640-548247933-376692995-11258)(A;;CC;;;S-1-5-21-1281035640-548247933-376692995-5864)"/>
    <protectedRange sqref="H176" name="Диапазон3_27_1_2_2_1_1_24_1_1_1" securityDescriptor="O:WDG:WDD:(A;;CC;;;S-1-5-21-1281035640-548247933-376692995-11259)(A;;CC;;;S-1-5-21-1281035640-548247933-376692995-11258)(A;;CC;;;S-1-5-21-1281035640-548247933-376692995-5864)"/>
    <protectedRange sqref="I264" name="Диапазон3_74_5_1_5_2_1_1_1_1_1_2" securityDescriptor="O:WDG:WDD:(A;;CC;;;S-1-5-21-1281035640-548247933-376692995-11259)(A;;CC;;;S-1-5-21-1281035640-548247933-376692995-11258)(A;;CC;;;S-1-5-21-1281035640-548247933-376692995-5864)"/>
    <protectedRange sqref="I265" name="Диапазон3_74_5_1_5_2_1_1_1_1_1_2_4_1" securityDescriptor="O:WDG:WDD:(A;;CC;;;S-1-5-21-1281035640-548247933-376692995-11259)(A;;CC;;;S-1-5-21-1281035640-548247933-376692995-11258)(A;;CC;;;S-1-5-21-1281035640-548247933-376692995-5864)"/>
    <protectedRange sqref="J234" name="Диапазон3_74_5_1_5_2_1_1_1_1_1_2_5_1_1_1" securityDescriptor="O:WDG:WDD:(A;;CC;;;S-1-5-21-1281035640-548247933-376692995-11259)(A;;CC;;;S-1-5-21-1281035640-548247933-376692995-11258)(A;;CC;;;S-1-5-21-1281035640-548247933-376692995-5864)"/>
    <protectedRange sqref="K269" name="Диапазон3_74_5_1_5_2_1_1_1_1_1_2_5_2_1_1_1" securityDescriptor="O:WDG:WDD:(A;;CC;;;S-1-5-21-1281035640-548247933-376692995-11259)(A;;CC;;;S-1-5-21-1281035640-548247933-376692995-11258)(A;;CC;;;S-1-5-21-1281035640-548247933-376692995-5864)"/>
    <protectedRange sqref="K273" name="Диапазон3_74_5_1_5_2_1_1_1_1_1_2_5_2_1_2_1" securityDescriptor="O:WDG:WDD:(A;;CC;;;S-1-5-21-1281035640-548247933-376692995-11259)(A;;CC;;;S-1-5-21-1281035640-548247933-376692995-11258)(A;;CC;;;S-1-5-21-1281035640-548247933-376692995-5864)"/>
    <protectedRange sqref="K277" name="Диапазон3_74_5_1_5_2_1_1_1_1_1_2_5_2_1_3_1" securityDescriptor="O:WDG:WDD:(A;;CC;;;S-1-5-21-1281035640-548247933-376692995-11259)(A;;CC;;;S-1-5-21-1281035640-548247933-376692995-11258)(A;;CC;;;S-1-5-21-1281035640-548247933-376692995-5864)"/>
    <protectedRange sqref="K281" name="Диапазон3_74_5_1_5_2_1_1_1_1_1_2_5_2_1_4_1" securityDescriptor="O:WDG:WDD:(A;;CC;;;S-1-5-21-1281035640-548247933-376692995-11259)(A;;CC;;;S-1-5-21-1281035640-548247933-376692995-11258)(A;;CC;;;S-1-5-21-1281035640-548247933-376692995-5864)"/>
    <protectedRange sqref="G281" name="Диапазон3_27_1_2_1_1_1_89_1_1_1" securityDescriptor="O:WDG:WDD:(A;;CC;;;S-1-5-21-1281035640-548247933-376692995-11259)(A;;CC;;;S-1-5-21-1281035640-548247933-376692995-11258)(A;;CC;;;S-1-5-21-1281035640-548247933-376692995-5864)"/>
    <protectedRange sqref="H281" name="Диапазон3_27_1_2_2_1_1_89_1_1_1" securityDescriptor="O:WDG:WDD:(A;;CC;;;S-1-5-21-1281035640-548247933-376692995-11259)(A;;CC;;;S-1-5-21-1281035640-548247933-376692995-11258)(A;;CC;;;S-1-5-21-1281035640-548247933-376692995-5864)"/>
    <protectedRange sqref="J235" name="Диапазон3_74_5_1_5_2_1_1_1_1_1_2_5_1_1_1_1_1" securityDescriptor="O:WDG:WDD:(A;;CC;;;S-1-5-21-1281035640-548247933-376692995-11259)(A;;CC;;;S-1-5-21-1281035640-548247933-376692995-11258)(A;;CC;;;S-1-5-21-1281035640-548247933-376692995-5864)"/>
    <protectedRange sqref="K285" name="Диапазон3_74_5_1_5_2_1_1_1_1_1_2_5_2_1_4_1_1" securityDescriptor="O:WDG:WDD:(A;;CC;;;S-1-5-21-1281035640-548247933-376692995-11259)(A;;CC;;;S-1-5-21-1281035640-548247933-376692995-11258)(A;;CC;;;S-1-5-21-1281035640-548247933-376692995-5864)"/>
    <protectedRange sqref="G285" name="Диапазон3_27_1_2_1_1_1_89_1_1_1_1" securityDescriptor="O:WDG:WDD:(A;;CC;;;S-1-5-21-1281035640-548247933-376692995-11259)(A;;CC;;;S-1-5-21-1281035640-548247933-376692995-11258)(A;;CC;;;S-1-5-21-1281035640-548247933-376692995-5864)"/>
    <protectedRange sqref="H285" name="Диапазон3_27_1_2_2_1_1_89_1_1_1_1" securityDescriptor="O:WDG:WDD:(A;;CC;;;S-1-5-21-1281035640-548247933-376692995-11259)(A;;CC;;;S-1-5-21-1281035640-548247933-376692995-11258)(A;;CC;;;S-1-5-21-1281035640-548247933-376692995-5864)"/>
    <protectedRange sqref="G178 G183 G186 G189" name="Диапазон3_27_1_2_1_1_1_24_1_1_1_1" securityDescriptor="O:WDG:WDD:(A;;CC;;;S-1-5-21-1281035640-548247933-376692995-11259)(A;;CC;;;S-1-5-21-1281035640-548247933-376692995-11258)(A;;CC;;;S-1-5-21-1281035640-548247933-376692995-5864)"/>
    <protectedRange sqref="H178 H183 H186 H189" name="Диапазон3_27_1_2_2_1_1_24_1_1_1_1" securityDescriptor="O:WDG:WDD:(A;;CC;;;S-1-5-21-1281035640-548247933-376692995-11259)(A;;CC;;;S-1-5-21-1281035640-548247933-376692995-11258)(A;;CC;;;S-1-5-21-1281035640-548247933-376692995-5864)"/>
    <protectedRange sqref="K278" name="Диапазон3_74_5_1_5_2_1_1_1_1_1_2_5_2_1_3_1_1" securityDescriptor="O:WDG:WDD:(A;;CC;;;S-1-5-21-1281035640-548247933-376692995-11259)(A;;CC;;;S-1-5-21-1281035640-548247933-376692995-11258)(A;;CC;;;S-1-5-21-1281035640-548247933-376692995-5864)"/>
    <protectedRange sqref="K274" name="Диапазон3_74_5_1_5_2_1_1_1_1_1_2_5_2_1_2_1_1" securityDescriptor="O:WDG:WDD:(A;;CC;;;S-1-5-21-1281035640-548247933-376692995-11259)(A;;CC;;;S-1-5-21-1281035640-548247933-376692995-11258)(A;;CC;;;S-1-5-21-1281035640-548247933-376692995-5864)"/>
    <protectedRange sqref="J236" name="Диапазон3_74_5_1_5_2_1_1_1_1_1_2_5_1_1_1_1_1_1" securityDescriptor="O:WDG:WDD:(A;;CC;;;S-1-5-21-1281035640-548247933-376692995-11259)(A;;CC;;;S-1-5-21-1281035640-548247933-376692995-11258)(A;;CC;;;S-1-5-21-1281035640-548247933-376692995-5864)"/>
    <protectedRange sqref="J300:J302" name="Диапазон3_74_5_1_5_2_1_1_1_1_1_2_5_1_1_1_1_1_1_1" securityDescriptor="O:WDG:WDD:(A;;CC;;;S-1-5-21-1281035640-548247933-376692995-11259)(A;;CC;;;S-1-5-21-1281035640-548247933-376692995-11258)(A;;CC;;;S-1-5-21-1281035640-548247933-376692995-5864)"/>
    <protectedRange sqref="K275" name="Диапазон3_74_5_1_5_2_1_1_1_1_1_2_5_2_1_2_1_1_1" securityDescriptor="O:WDG:WDD:(A;;CC;;;S-1-5-21-1281035640-548247933-376692995-11259)(A;;CC;;;S-1-5-21-1281035640-548247933-376692995-11258)(A;;CC;;;S-1-5-21-1281035640-548247933-376692995-5864)"/>
    <protectedRange sqref="G179" name="Диапазон3_27_1_2_1_1_1_24_1_1_1_1_1" securityDescriptor="O:WDG:WDD:(A;;CC;;;S-1-5-21-1281035640-548247933-376692995-11259)(A;;CC;;;S-1-5-21-1281035640-548247933-376692995-11258)(A;;CC;;;S-1-5-21-1281035640-548247933-376692995-5864)"/>
    <protectedRange sqref="H179" name="Диапазон3_27_1_2_2_1_1_24_1_1_1_1_1" securityDescriptor="O:WDG:WDD:(A;;CC;;;S-1-5-21-1281035640-548247933-376692995-11259)(A;;CC;;;S-1-5-21-1281035640-548247933-376692995-11258)(A;;CC;;;S-1-5-21-1281035640-548247933-376692995-5864)"/>
    <protectedRange sqref="G184" name="Диапазон3_27_1_2_1_1_1_24_1_1_1_1_2" securityDescriptor="O:WDG:WDD:(A;;CC;;;S-1-5-21-1281035640-548247933-376692995-11259)(A;;CC;;;S-1-5-21-1281035640-548247933-376692995-11258)(A;;CC;;;S-1-5-21-1281035640-548247933-376692995-5864)"/>
    <protectedRange sqref="H184" name="Диапазон3_27_1_2_2_1_1_24_1_1_1_1_2" securityDescriptor="O:WDG:WDD:(A;;CC;;;S-1-5-21-1281035640-548247933-376692995-11259)(A;;CC;;;S-1-5-21-1281035640-548247933-376692995-11258)(A;;CC;;;S-1-5-21-1281035640-548247933-376692995-5864)"/>
    <protectedRange sqref="G187" name="Диапазон3_27_1_2_1_1_1_24_1_1_1_1_3" securityDescriptor="O:WDG:WDD:(A;;CC;;;S-1-5-21-1281035640-548247933-376692995-11259)(A;;CC;;;S-1-5-21-1281035640-548247933-376692995-11258)(A;;CC;;;S-1-5-21-1281035640-548247933-376692995-5864)"/>
    <protectedRange sqref="H187" name="Диапазон3_27_1_2_2_1_1_24_1_1_1_1_3" securityDescriptor="O:WDG:WDD:(A;;CC;;;S-1-5-21-1281035640-548247933-376692995-11259)(A;;CC;;;S-1-5-21-1281035640-548247933-376692995-11258)(A;;CC;;;S-1-5-21-1281035640-548247933-376692995-5864)"/>
    <protectedRange sqref="G190" name="Диапазон3_27_1_2_1_1_1_24_1_1_1_1_4" securityDescriptor="O:WDG:WDD:(A;;CC;;;S-1-5-21-1281035640-548247933-376692995-11259)(A;;CC;;;S-1-5-21-1281035640-548247933-376692995-11258)(A;;CC;;;S-1-5-21-1281035640-548247933-376692995-5864)"/>
    <protectedRange sqref="H190" name="Диапазон3_27_1_2_2_1_1_24_1_1_1_1_4" securityDescriptor="O:WDG:WDD:(A;;CC;;;S-1-5-21-1281035640-548247933-376692995-11259)(A;;CC;;;S-1-5-21-1281035640-548247933-376692995-11258)(A;;CC;;;S-1-5-21-1281035640-548247933-376692995-5864)"/>
    <protectedRange sqref="G192" name="Диапазон3_27_1_2_1_1_1_24_1_1_1_2" securityDescriptor="O:WDG:WDD:(A;;CC;;;S-1-5-21-1281035640-548247933-376692995-11259)(A;;CC;;;S-1-5-21-1281035640-548247933-376692995-11258)(A;;CC;;;S-1-5-21-1281035640-548247933-376692995-5864)"/>
    <protectedRange sqref="H192" name="Диапазон3_27_1_2_2_1_1_24_1_1_1_2" securityDescriptor="O:WDG:WDD:(A;;CC;;;S-1-5-21-1281035640-548247933-376692995-11259)(A;;CC;;;S-1-5-21-1281035640-548247933-376692995-11258)(A;;CC;;;S-1-5-21-1281035640-548247933-376692995-5864)"/>
    <protectedRange sqref="K279" name="Диапазон3_74_5_1_5_2_1_1_1_1_1_2_5_2_1_3_1_1_1" securityDescriptor="O:WDG:WDD:(A;;CC;;;S-1-5-21-1281035640-548247933-376692995-11259)(A;;CC;;;S-1-5-21-1281035640-548247933-376692995-11258)(A;;CC;;;S-1-5-21-1281035640-548247933-376692995-5864)"/>
    <protectedRange sqref="J320" name="Диапазон3_74_5_1_5_2_1_1_1_1_1_2_5_1_1_1_1_1_1_2" securityDescriptor="O:WDG:WDD:(A;;CC;;;S-1-5-21-1281035640-548247933-376692995-11259)(A;;CC;;;S-1-5-21-1281035640-548247933-376692995-11258)(A;;CC;;;S-1-5-21-1281035640-548247933-376692995-5864)"/>
    <protectedRange sqref="K316:K319" name="Диапазон3_74_5_1_5_2_1_1_1_1_1_2_5_2_1_2_1_1_1_1" securityDescriptor="O:WDG:WDD:(A;;CC;;;S-1-5-21-1281035640-548247933-376692995-11259)(A;;CC;;;S-1-5-21-1281035640-548247933-376692995-11258)(A;;CC;;;S-1-5-21-1281035640-548247933-376692995-5864)"/>
    <protectedRange sqref="G180" name="Диапазон3_27_1_2_1_1_1_24_1_1_1_1_1_1" securityDescriptor="O:WDG:WDD:(A;;CC;;;S-1-5-21-1281035640-548247933-376692995-11259)(A;;CC;;;S-1-5-21-1281035640-548247933-376692995-11258)(A;;CC;;;S-1-5-21-1281035640-548247933-376692995-5864)"/>
    <protectedRange sqref="H180" name="Диапазон3_27_1_2_2_1_1_24_1_1_1_1_1_1" securityDescriptor="O:WDG:WDD:(A;;CC;;;S-1-5-21-1281035640-548247933-376692995-11259)(A;;CC;;;S-1-5-21-1281035640-548247933-376692995-11258)(A;;CC;;;S-1-5-21-1281035640-548247933-376692995-5864)"/>
    <protectedRange sqref="G185" name="Диапазон3_27_1_2_1_1_1_24_1_1_1_1_2_1" securityDescriptor="O:WDG:WDD:(A;;CC;;;S-1-5-21-1281035640-548247933-376692995-11259)(A;;CC;;;S-1-5-21-1281035640-548247933-376692995-11258)(A;;CC;;;S-1-5-21-1281035640-548247933-376692995-5864)"/>
    <protectedRange sqref="H185" name="Диапазон3_27_1_2_2_1_1_24_1_1_1_1_2_1" securityDescriptor="O:WDG:WDD:(A;;CC;;;S-1-5-21-1281035640-548247933-376692995-11259)(A;;CC;;;S-1-5-21-1281035640-548247933-376692995-11258)(A;;CC;;;S-1-5-21-1281035640-548247933-376692995-5864)"/>
    <protectedRange sqref="G188" name="Диапазон3_27_1_2_1_1_1_24_1_1_1_1_3_1" securityDescriptor="O:WDG:WDD:(A;;CC;;;S-1-5-21-1281035640-548247933-376692995-11259)(A;;CC;;;S-1-5-21-1281035640-548247933-376692995-11258)(A;;CC;;;S-1-5-21-1281035640-548247933-376692995-5864)"/>
    <protectedRange sqref="H188" name="Диапазон3_27_1_2_2_1_1_24_1_1_1_1_3_1" securityDescriptor="O:WDG:WDD:(A;;CC;;;S-1-5-21-1281035640-548247933-376692995-11259)(A;;CC;;;S-1-5-21-1281035640-548247933-376692995-11258)(A;;CC;;;S-1-5-21-1281035640-548247933-376692995-5864)"/>
    <protectedRange sqref="G201" name="Диапазон3_27_1_2_1_1_1_24_1_1_1_3" securityDescriptor="O:WDG:WDD:(A;;CC;;;S-1-5-21-1281035640-548247933-376692995-11259)(A;;CC;;;S-1-5-21-1281035640-548247933-376692995-11258)(A;;CC;;;S-1-5-21-1281035640-548247933-376692995-5864)"/>
    <protectedRange sqref="H201" name="Диапазон3_27_1_2_2_1_1_24_1_1_1_3" securityDescriptor="O:WDG:WDD:(A;;CC;;;S-1-5-21-1281035640-548247933-376692995-11259)(A;;CC;;;S-1-5-21-1281035640-548247933-376692995-11258)(A;;CC;;;S-1-5-21-1281035640-548247933-376692995-5864)"/>
    <protectedRange sqref="K322 K326 K330 K334" name="Диапазон3_74_5_1_5_2_1_1_1_1_1_2_5_2_1_2_1_1_1_2" securityDescriptor="O:WDG:WDD:(A;;CC;;;S-1-5-21-1281035640-548247933-376692995-11259)(A;;CC;;;S-1-5-21-1281035640-548247933-376692995-11258)(A;;CC;;;S-1-5-21-1281035640-548247933-376692995-5864)"/>
    <protectedRange sqref="G191" name="Диапазон3_27_1_2_1_1_1_24_1_1_1_1_4_1" securityDescriptor="O:WDG:WDD:(A;;CC;;;S-1-5-21-1281035640-548247933-376692995-11259)(A;;CC;;;S-1-5-21-1281035640-548247933-376692995-11258)(A;;CC;;;S-1-5-21-1281035640-548247933-376692995-5864)"/>
    <protectedRange sqref="H191" name="Диапазон3_27_1_2_2_1_1_24_1_1_1_1_4_1" securityDescriptor="O:WDG:WDD:(A;;CC;;;S-1-5-21-1281035640-548247933-376692995-11259)(A;;CC;;;S-1-5-21-1281035640-548247933-376692995-11258)(A;;CC;;;S-1-5-21-1281035640-548247933-376692995-5864)"/>
    <protectedRange sqref="G202" name="Диапазон3_27_1_2_1_1_1_24_1_1_1_3_1" securityDescriptor="O:WDG:WDD:(A;;CC;;;S-1-5-21-1281035640-548247933-376692995-11259)(A;;CC;;;S-1-5-21-1281035640-548247933-376692995-11258)(A;;CC;;;S-1-5-21-1281035640-548247933-376692995-5864)"/>
    <protectedRange sqref="H202" name="Диапазон3_27_1_2_2_1_1_24_1_1_1_3_1" securityDescriptor="O:WDG:WDD:(A;;CC;;;S-1-5-21-1281035640-548247933-376692995-11259)(A;;CC;;;S-1-5-21-1281035640-548247933-376692995-11258)(A;;CC;;;S-1-5-21-1281035640-548247933-376692995-5864)"/>
    <protectedRange sqref="K270" name="Диапазон3_74_5_1_5_2_1_1_1_1_1_2_5_2_1_1_1_1" securityDescriptor="O:WDG:WDD:(A;;CC;;;S-1-5-21-1281035640-548247933-376692995-11259)(A;;CC;;;S-1-5-21-1281035640-548247933-376692995-11258)(A;;CC;;;S-1-5-21-1281035640-548247933-376692995-5864)"/>
    <protectedRange sqref="I338" name="Диапазон3_74_5_1_5_2_1_1_1_1_1_2_5_2_1_2_1_1_1_3" securityDescriptor="O:WDG:WDD:(A;;CC;;;S-1-5-21-1281035640-548247933-376692995-11259)(A;;CC;;;S-1-5-21-1281035640-548247933-376692995-11258)(A;;CC;;;S-1-5-21-1281035640-548247933-376692995-5864)"/>
    <protectedRange sqref="G181:G182" name="Диапазон3_27_1_2_1_1_1_24_1_1_1_1_1_1_1" securityDescriptor="O:WDG:WDD:(A;;CC;;;S-1-5-21-1281035640-548247933-376692995-11259)(A;;CC;;;S-1-5-21-1281035640-548247933-376692995-11258)(A;;CC;;;S-1-5-21-1281035640-548247933-376692995-5864)"/>
    <protectedRange sqref="H181:H182" name="Диапазон3_27_1_2_2_1_1_24_1_1_1_1_1_1_1" securityDescriptor="O:WDG:WDD:(A;;CC;;;S-1-5-21-1281035640-548247933-376692995-11259)(A;;CC;;;S-1-5-21-1281035640-548247933-376692995-11258)(A;;CC;;;S-1-5-21-1281035640-548247933-376692995-5864)"/>
    <protectedRange sqref="K323" name="Диапазон3_74_5_1_5_2_1_1_1_1_1_2_5_2_1_2_1_1_1_2_1" securityDescriptor="O:WDG:WDD:(A;;CC;;;S-1-5-21-1281035640-548247933-376692995-11259)(A;;CC;;;S-1-5-21-1281035640-548247933-376692995-11258)(A;;CC;;;S-1-5-21-1281035640-548247933-376692995-5864)"/>
    <protectedRange sqref="K327" name="Диапазон3_74_5_1_5_2_1_1_1_1_1_2_5_2_1_2_1_1_1_2_1_1" securityDescriptor="O:WDG:WDD:(A;;CC;;;S-1-5-21-1281035640-548247933-376692995-11259)(A;;CC;;;S-1-5-21-1281035640-548247933-376692995-11258)(A;;CC;;;S-1-5-21-1281035640-548247933-376692995-5864)"/>
    <protectedRange sqref="K331" name="Диапазон3_74_5_1_5_2_1_1_1_1_1_2_5_2_1_2_1_1_1_2_1_2" securityDescriptor="O:WDG:WDD:(A;;CC;;;S-1-5-21-1281035640-548247933-376692995-11259)(A;;CC;;;S-1-5-21-1281035640-548247933-376692995-11258)(A;;CC;;;S-1-5-21-1281035640-548247933-376692995-5864)"/>
    <protectedRange sqref="K335" name="Диапазон3_74_5_1_5_2_1_1_1_1_1_2_5_2_1_2_1_1_1_2_1_3" securityDescriptor="O:WDG:WDD:(A;;CC;;;S-1-5-21-1281035640-548247933-376692995-11259)(A;;CC;;;S-1-5-21-1281035640-548247933-376692995-11258)(A;;CC;;;S-1-5-21-1281035640-548247933-376692995-5864)"/>
    <protectedRange sqref="G203" name="Диапазон3_27_1_2_1_1_1_24_1_1_1_1_1_1_2" securityDescriptor="O:WDG:WDD:(A;;CC;;;S-1-5-21-1281035640-548247933-376692995-11259)(A;;CC;;;S-1-5-21-1281035640-548247933-376692995-11258)(A;;CC;;;S-1-5-21-1281035640-548247933-376692995-5864)"/>
    <protectedRange sqref="H203" name="Диапазон3_27_1_2_2_1_1_24_1_1_1_1_1_1_2" securityDescriptor="O:WDG:WDD:(A;;CC;;;S-1-5-21-1281035640-548247933-376692995-11259)(A;;CC;;;S-1-5-21-1281035640-548247933-376692995-11258)(A;;CC;;;S-1-5-21-1281035640-548247933-376692995-5864)"/>
    <protectedRange sqref="G206" name="Диапазон3_27_1_2_1_1_1_24_1_1" securityDescriptor="O:WDG:WDD:(A;;CC;;;S-1-5-21-1281035640-548247933-376692995-11259)(A;;CC;;;S-1-5-21-1281035640-548247933-376692995-11258)(A;;CC;;;S-1-5-21-1281035640-548247933-376692995-5864)"/>
    <protectedRange sqref="H206" name="Диапазон3_27_1_2_2_1_1_24_1_1" securityDescriptor="O:WDG:WDD:(A;;CC;;;S-1-5-21-1281035640-548247933-376692995-11259)(A;;CC;;;S-1-5-21-1281035640-548247933-376692995-11258)(A;;CC;;;S-1-5-21-1281035640-548247933-376692995-5864)"/>
    <protectedRange sqref="K328" name="Диапазон3_74_5_1_5_2_1_1_1_1_1_2_5_2_1_2_1_1_1_2_2" securityDescriptor="O:WDG:WDD:(A;;CC;;;S-1-5-21-1281035640-548247933-376692995-11259)(A;;CC;;;S-1-5-21-1281035640-548247933-376692995-11258)(A;;CC;;;S-1-5-21-1281035640-548247933-376692995-5864)"/>
    <protectedRange sqref="K332" name="Диапазон3_74_5_1_5_2_1_1_1_1_1_2_5_2_1_2_1_1_1_2_3" securityDescriptor="O:WDG:WDD:(A;;CC;;;S-1-5-21-1281035640-548247933-376692995-11259)(A;;CC;;;S-1-5-21-1281035640-548247933-376692995-11258)(A;;CC;;;S-1-5-21-1281035640-548247933-376692995-5864)"/>
    <protectedRange sqref="K336" name="Диапазон3_74_5_1_5_2_1_1_1_1_1_2_5_2_1_2_1_1_1_2_4" securityDescriptor="O:WDG:WDD:(A;;CC;;;S-1-5-21-1281035640-548247933-376692995-11259)(A;;CC;;;S-1-5-21-1281035640-548247933-376692995-11258)(A;;CC;;;S-1-5-21-1281035640-548247933-376692995-5864)"/>
    <protectedRange sqref="I340" name="Диапазон3_74_5_1_5_2_1_1_1_1_1_2_5_2_1_2_1_1_1_2_1_4" securityDescriptor="O:WDG:WDD:(A;;CC;;;S-1-5-21-1281035640-548247933-376692995-11259)(A;;CC;;;S-1-5-21-1281035640-548247933-376692995-11258)(A;;CC;;;S-1-5-21-1281035640-548247933-376692995-5864)"/>
    <protectedRange sqref="G204" name="Диапазон3_27_1_2_1_1_1_24_1_1_1_1_1_1_3" securityDescriptor="O:WDG:WDD:(A;;CC;;;S-1-5-21-1281035640-548247933-376692995-11259)(A;;CC;;;S-1-5-21-1281035640-548247933-376692995-11258)(A;;CC;;;S-1-5-21-1281035640-548247933-376692995-5864)"/>
    <protectedRange sqref="H204" name="Диапазон3_27_1_2_2_1_1_24_1_1_1_1_1_1_3" securityDescriptor="O:WDG:WDD:(A;;CC;;;S-1-5-21-1281035640-548247933-376692995-11259)(A;;CC;;;S-1-5-21-1281035640-548247933-376692995-11258)(A;;CC;;;S-1-5-21-1281035640-548247933-376692995-5864)"/>
    <protectedRange sqref="H339" name="Диапазон3_74_5_1_5_2_1_1_1_1_1_2_5_2_1_2_1_1_1_2_1_5" securityDescriptor="O:WDG:WDD:(A;;CC;;;S-1-5-21-1281035640-548247933-376692995-11259)(A;;CC;;;S-1-5-21-1281035640-548247933-376692995-11258)(A;;CC;;;S-1-5-21-1281035640-548247933-376692995-5864)"/>
    <protectedRange sqref="K329" name="Диапазон3_74_5_1_5_2_1_1_1_1_1_2_5_2_1_2_1_1_1_2_2_1" securityDescriptor="O:WDG:WDD:(A;;CC;;;S-1-5-21-1281035640-548247933-376692995-11259)(A;;CC;;;S-1-5-21-1281035640-548247933-376692995-11258)(A;;CC;;;S-1-5-21-1281035640-548247933-376692995-5864)"/>
    <protectedRange sqref="K333" name="Диапазон3_74_5_1_5_2_1_1_1_1_1_2_5_2_1_2_1_1_1_2_3_1" securityDescriptor="O:WDG:WDD:(A;;CC;;;S-1-5-21-1281035640-548247933-376692995-11259)(A;;CC;;;S-1-5-21-1281035640-548247933-376692995-11258)(A;;CC;;;S-1-5-21-1281035640-548247933-376692995-5864)"/>
    <protectedRange sqref="K337" name="Диапазон3_74_5_1_5_2_1_1_1_1_1_2_5_2_1_2_1_1_1_2_4_1" securityDescriptor="O:WDG:WDD:(A;;CC;;;S-1-5-21-1281035640-548247933-376692995-11259)(A;;CC;;;S-1-5-21-1281035640-548247933-376692995-11258)(A;;CC;;;S-1-5-21-1281035640-548247933-376692995-5864)"/>
    <protectedRange sqref="H228" name="Диапазон3_74_5_1_5_2_1_1_1_1_1_2_5_2_1_2_1_1_1_2_1_6" securityDescriptor="O:WDG:WDD:(A;;CC;;;S-1-5-21-1281035640-548247933-376692995-11259)(A;;CC;;;S-1-5-21-1281035640-548247933-376692995-11258)(A;;CC;;;S-1-5-21-1281035640-548247933-376692995-5864)"/>
    <protectedRange sqref="K261" name="Диапазон3_74_5_1_5_2_1_1_1_1_1_2_5_2_1_2_1_1_1_2_2_2" securityDescriptor="O:WDG:WDD:(A;;CC;;;S-1-5-21-1281035640-548247933-376692995-11259)(A;;CC;;;S-1-5-21-1281035640-548247933-376692995-11258)(A;;CC;;;S-1-5-21-1281035640-548247933-376692995-5864)"/>
    <protectedRange sqref="I354 I356" name="Диапазон3_74_5_1_5_2_1_1_1_1_1_2_5_1_2_1_1_1" securityDescriptor="O:WDG:WDD:(A;;CC;;;S-1-5-21-1281035640-548247933-376692995-11259)(A;;CC;;;S-1-5-21-1281035640-548247933-376692995-11258)(A;;CC;;;S-1-5-21-1281035640-548247933-376692995-5864)"/>
    <protectedRange sqref="I355 I357" name="Диапазон3_74_5_1_5_2_1_1_1_1_1_2_5_1_2_1_1_1_1" securityDescriptor="O:WDG:WDD:(A;;CC;;;S-1-5-21-1281035640-548247933-376692995-11259)(A;;CC;;;S-1-5-21-1281035640-548247933-376692995-11258)(A;;CC;;;S-1-5-21-1281035640-548247933-376692995-5864)"/>
    <protectedRange sqref="G359" name="Диапазон3_27_1_2_1_1_1_24_1_1_1_1_5" securityDescriptor="O:WDG:WDD:(A;;CC;;;S-1-5-21-1281035640-548247933-376692995-11259)(A;;CC;;;S-1-5-21-1281035640-548247933-376692995-11258)(A;;CC;;;S-1-5-21-1281035640-548247933-376692995-5864)"/>
    <protectedRange sqref="H359" name="Диапазон3_27_1_2_2_1_1_24_1_1_1_1_5" securityDescriptor="O:WDG:WDD:(A;;CC;;;S-1-5-21-1281035640-548247933-376692995-11259)(A;;CC;;;S-1-5-21-1281035640-548247933-376692995-11258)(A;;CC;;;S-1-5-21-1281035640-548247933-376692995-5864)"/>
    <protectedRange sqref="G360" name="Диапазон3_27_1_2_1_1_1_24_1_1_1_1_5_1" securityDescriptor="O:WDG:WDD:(A;;CC;;;S-1-5-21-1281035640-548247933-376692995-11259)(A;;CC;;;S-1-5-21-1281035640-548247933-376692995-11258)(A;;CC;;;S-1-5-21-1281035640-548247933-376692995-5864)"/>
    <protectedRange sqref="H360" name="Диапазон3_27_1_2_2_1_1_24_1_1_1_1_5_1" securityDescriptor="O:WDG:WDD:(A;;CC;;;S-1-5-21-1281035640-548247933-376692995-11259)(A;;CC;;;S-1-5-21-1281035640-548247933-376692995-11258)(A;;CC;;;S-1-5-21-1281035640-548247933-376692995-5864)"/>
    <protectedRange sqref="G284" name="Диапазон3_27_1_2_1_1_1_24_1_1_1_1_5_2" securityDescriptor="O:WDG:WDD:(A;;CC;;;S-1-5-21-1281035640-548247933-376692995-11259)(A;;CC;;;S-1-5-21-1281035640-548247933-376692995-11258)(A;;CC;;;S-1-5-21-1281035640-548247933-376692995-5864)"/>
    <protectedRange sqref="H284" name="Диапазон3_27_1_2_2_1_1_24_1_1_1_1_5_2" securityDescriptor="O:WDG:WDD:(A;;CC;;;S-1-5-21-1281035640-548247933-376692995-11259)(A;;CC;;;S-1-5-21-1281035640-548247933-376692995-11258)(A;;CC;;;S-1-5-21-1281035640-548247933-376692995-5864)"/>
    <protectedRange sqref="I266" name="Диапазон3_74_5_1_5_2_1_1_1_1_1_2_4_1_1" securityDescriptor="O:WDG:WDD:(A;;CC;;;S-1-5-21-1281035640-548247933-376692995-11259)(A;;CC;;;S-1-5-21-1281035640-548247933-376692995-11258)(A;;CC;;;S-1-5-21-1281035640-548247933-376692995-5864)"/>
  </protectedRanges>
  <autoFilter ref="A24:WXF363"/>
  <conditionalFormatting sqref="D210">
    <cfRule type="duplicateValues" dxfId="107" priority="113"/>
  </conditionalFormatting>
  <conditionalFormatting sqref="D361:D362">
    <cfRule type="duplicateValues" dxfId="106" priority="114"/>
  </conditionalFormatting>
  <conditionalFormatting sqref="E42">
    <cfRule type="duplicateValues" dxfId="105" priority="107"/>
  </conditionalFormatting>
  <conditionalFormatting sqref="E45 E48 E51 E54 E57 E60 E63 E66 E69 E72 E75 E78 E81 E84 E87 E90 E93 E96 E99 E102 E105 E108 E111 E114 E117 E119 E122 E125 E128 E131 E134 E137 E140">
    <cfRule type="duplicateValues" dxfId="104" priority="108"/>
  </conditionalFormatting>
  <conditionalFormatting sqref="E43">
    <cfRule type="duplicateValues" dxfId="103" priority="106"/>
  </conditionalFormatting>
  <conditionalFormatting sqref="E46">
    <cfRule type="duplicateValues" dxfId="102" priority="105"/>
  </conditionalFormatting>
  <conditionalFormatting sqref="E49">
    <cfRule type="duplicateValues" dxfId="101" priority="104"/>
  </conditionalFormatting>
  <conditionalFormatting sqref="E52">
    <cfRule type="duplicateValues" dxfId="100" priority="103"/>
  </conditionalFormatting>
  <conditionalFormatting sqref="E55">
    <cfRule type="duplicateValues" dxfId="99" priority="102"/>
  </conditionalFormatting>
  <conditionalFormatting sqref="E58">
    <cfRule type="duplicateValues" dxfId="98" priority="101"/>
  </conditionalFormatting>
  <conditionalFormatting sqref="E61">
    <cfRule type="duplicateValues" dxfId="97" priority="100"/>
  </conditionalFormatting>
  <conditionalFormatting sqref="E64">
    <cfRule type="duplicateValues" dxfId="96" priority="99"/>
  </conditionalFormatting>
  <conditionalFormatting sqref="E67">
    <cfRule type="duplicateValues" dxfId="95" priority="98"/>
  </conditionalFormatting>
  <conditionalFormatting sqref="E70">
    <cfRule type="duplicateValues" dxfId="94" priority="97"/>
  </conditionalFormatting>
  <conditionalFormatting sqref="E73">
    <cfRule type="duplicateValues" dxfId="93" priority="96"/>
  </conditionalFormatting>
  <conditionalFormatting sqref="E76">
    <cfRule type="duplicateValues" dxfId="92" priority="95"/>
  </conditionalFormatting>
  <conditionalFormatting sqref="E79">
    <cfRule type="duplicateValues" dxfId="91" priority="94"/>
  </conditionalFormatting>
  <conditionalFormatting sqref="E82">
    <cfRule type="duplicateValues" dxfId="90" priority="93"/>
  </conditionalFormatting>
  <conditionalFormatting sqref="E85">
    <cfRule type="duplicateValues" dxfId="89" priority="92"/>
  </conditionalFormatting>
  <conditionalFormatting sqref="E88">
    <cfRule type="duplicateValues" dxfId="88" priority="91"/>
  </conditionalFormatting>
  <conditionalFormatting sqref="E91">
    <cfRule type="duplicateValues" dxfId="87" priority="90"/>
  </conditionalFormatting>
  <conditionalFormatting sqref="E94">
    <cfRule type="duplicateValues" dxfId="86" priority="89"/>
  </conditionalFormatting>
  <conditionalFormatting sqref="E97">
    <cfRule type="duplicateValues" dxfId="85" priority="88"/>
  </conditionalFormatting>
  <conditionalFormatting sqref="E100">
    <cfRule type="duplicateValues" dxfId="84" priority="87"/>
  </conditionalFormatting>
  <conditionalFormatting sqref="E103">
    <cfRule type="duplicateValues" dxfId="83" priority="86"/>
  </conditionalFormatting>
  <conditionalFormatting sqref="E106">
    <cfRule type="duplicateValues" dxfId="82" priority="85"/>
  </conditionalFormatting>
  <conditionalFormatting sqref="E109">
    <cfRule type="duplicateValues" dxfId="81" priority="84"/>
  </conditionalFormatting>
  <conditionalFormatting sqref="E112">
    <cfRule type="duplicateValues" dxfId="80" priority="83"/>
  </conditionalFormatting>
  <conditionalFormatting sqref="E115">
    <cfRule type="duplicateValues" dxfId="79" priority="82"/>
  </conditionalFormatting>
  <conditionalFormatting sqref="E118">
    <cfRule type="duplicateValues" dxfId="78" priority="81"/>
  </conditionalFormatting>
  <conditionalFormatting sqref="E120">
    <cfRule type="duplicateValues" dxfId="77" priority="80"/>
  </conditionalFormatting>
  <conditionalFormatting sqref="E123">
    <cfRule type="duplicateValues" dxfId="76" priority="79"/>
  </conditionalFormatting>
  <conditionalFormatting sqref="E126">
    <cfRule type="duplicateValues" dxfId="75" priority="78"/>
  </conditionalFormatting>
  <conditionalFormatting sqref="E129">
    <cfRule type="duplicateValues" dxfId="74" priority="77"/>
  </conditionalFormatting>
  <conditionalFormatting sqref="E132">
    <cfRule type="duplicateValues" dxfId="73" priority="76"/>
  </conditionalFormatting>
  <conditionalFormatting sqref="E135">
    <cfRule type="duplicateValues" dxfId="72" priority="75"/>
  </conditionalFormatting>
  <conditionalFormatting sqref="E138">
    <cfRule type="duplicateValues" dxfId="71" priority="74"/>
  </conditionalFormatting>
  <conditionalFormatting sqref="E141 E143:E144">
    <cfRule type="duplicateValues" dxfId="70" priority="73"/>
  </conditionalFormatting>
  <conditionalFormatting sqref="C29">
    <cfRule type="duplicateValues" dxfId="69" priority="72"/>
  </conditionalFormatting>
  <conditionalFormatting sqref="C33">
    <cfRule type="duplicateValues" dxfId="68" priority="71"/>
  </conditionalFormatting>
  <conditionalFormatting sqref="C37">
    <cfRule type="duplicateValues" dxfId="67" priority="70"/>
  </conditionalFormatting>
  <conditionalFormatting sqref="C41">
    <cfRule type="duplicateValues" dxfId="66" priority="69"/>
  </conditionalFormatting>
  <conditionalFormatting sqref="E44">
    <cfRule type="duplicateValues" dxfId="65" priority="67"/>
  </conditionalFormatting>
  <conditionalFormatting sqref="C44">
    <cfRule type="duplicateValues" dxfId="64" priority="68"/>
  </conditionalFormatting>
  <conditionalFormatting sqref="E47">
    <cfRule type="duplicateValues" dxfId="63" priority="65"/>
  </conditionalFormatting>
  <conditionalFormatting sqref="C47">
    <cfRule type="duplicateValues" dxfId="62" priority="66"/>
  </conditionalFormatting>
  <conditionalFormatting sqref="E50">
    <cfRule type="duplicateValues" dxfId="61" priority="63"/>
  </conditionalFormatting>
  <conditionalFormatting sqref="C50">
    <cfRule type="duplicateValues" dxfId="60" priority="64"/>
  </conditionalFormatting>
  <conditionalFormatting sqref="E53">
    <cfRule type="duplicateValues" dxfId="59" priority="61"/>
  </conditionalFormatting>
  <conditionalFormatting sqref="C53">
    <cfRule type="duplicateValues" dxfId="58" priority="62"/>
  </conditionalFormatting>
  <conditionalFormatting sqref="E56">
    <cfRule type="duplicateValues" dxfId="57" priority="59"/>
  </conditionalFormatting>
  <conditionalFormatting sqref="C56">
    <cfRule type="duplicateValues" dxfId="56" priority="60"/>
  </conditionalFormatting>
  <conditionalFormatting sqref="E59">
    <cfRule type="duplicateValues" dxfId="55" priority="57"/>
  </conditionalFormatting>
  <conditionalFormatting sqref="C59">
    <cfRule type="duplicateValues" dxfId="54" priority="58"/>
  </conditionalFormatting>
  <conditionalFormatting sqref="E62">
    <cfRule type="duplicateValues" dxfId="53" priority="55"/>
  </conditionalFormatting>
  <conditionalFormatting sqref="C62">
    <cfRule type="duplicateValues" dxfId="52" priority="56"/>
  </conditionalFormatting>
  <conditionalFormatting sqref="E65">
    <cfRule type="duplicateValues" dxfId="51" priority="53"/>
  </conditionalFormatting>
  <conditionalFormatting sqref="C65">
    <cfRule type="duplicateValues" dxfId="50" priority="54"/>
  </conditionalFormatting>
  <conditionalFormatting sqref="E68">
    <cfRule type="duplicateValues" dxfId="49" priority="51"/>
  </conditionalFormatting>
  <conditionalFormatting sqref="C68">
    <cfRule type="duplicateValues" dxfId="48" priority="52"/>
  </conditionalFormatting>
  <conditionalFormatting sqref="E71">
    <cfRule type="duplicateValues" dxfId="47" priority="49"/>
  </conditionalFormatting>
  <conditionalFormatting sqref="C71">
    <cfRule type="duplicateValues" dxfId="46" priority="50"/>
  </conditionalFormatting>
  <conditionalFormatting sqref="E74">
    <cfRule type="duplicateValues" dxfId="45" priority="47"/>
  </conditionalFormatting>
  <conditionalFormatting sqref="C74">
    <cfRule type="duplicateValues" dxfId="44" priority="48"/>
  </conditionalFormatting>
  <conditionalFormatting sqref="E77">
    <cfRule type="duplicateValues" dxfId="43" priority="45"/>
  </conditionalFormatting>
  <conditionalFormatting sqref="C77">
    <cfRule type="duplicateValues" dxfId="42" priority="46"/>
  </conditionalFormatting>
  <conditionalFormatting sqref="E80">
    <cfRule type="duplicateValues" dxfId="41" priority="43"/>
  </conditionalFormatting>
  <conditionalFormatting sqref="C80">
    <cfRule type="duplicateValues" dxfId="40" priority="44"/>
  </conditionalFormatting>
  <conditionalFormatting sqref="E83">
    <cfRule type="duplicateValues" dxfId="39" priority="41"/>
  </conditionalFormatting>
  <conditionalFormatting sqref="C83">
    <cfRule type="duplicateValues" dxfId="38" priority="42"/>
  </conditionalFormatting>
  <conditionalFormatting sqref="E86">
    <cfRule type="duplicateValues" dxfId="37" priority="39"/>
  </conditionalFormatting>
  <conditionalFormatting sqref="C86">
    <cfRule type="duplicateValues" dxfId="36" priority="40"/>
  </conditionalFormatting>
  <conditionalFormatting sqref="E89">
    <cfRule type="duplicateValues" dxfId="35" priority="37"/>
  </conditionalFormatting>
  <conditionalFormatting sqref="C89">
    <cfRule type="duplicateValues" dxfId="34" priority="38"/>
  </conditionalFormatting>
  <conditionalFormatting sqref="E92">
    <cfRule type="duplicateValues" dxfId="33" priority="35"/>
  </conditionalFormatting>
  <conditionalFormatting sqref="C92">
    <cfRule type="duplicateValues" dxfId="32" priority="36"/>
  </conditionalFormatting>
  <conditionalFormatting sqref="E95">
    <cfRule type="duplicateValues" dxfId="31" priority="33"/>
  </conditionalFormatting>
  <conditionalFormatting sqref="C95">
    <cfRule type="duplicateValues" dxfId="30" priority="34"/>
  </conditionalFormatting>
  <conditionalFormatting sqref="E98">
    <cfRule type="duplicateValues" dxfId="29" priority="31"/>
  </conditionalFormatting>
  <conditionalFormatting sqref="C98">
    <cfRule type="duplicateValues" dxfId="28" priority="32"/>
  </conditionalFormatting>
  <conditionalFormatting sqref="E101">
    <cfRule type="duplicateValues" dxfId="27" priority="27"/>
  </conditionalFormatting>
  <conditionalFormatting sqref="C101">
    <cfRule type="duplicateValues" dxfId="26" priority="28"/>
  </conditionalFormatting>
  <conditionalFormatting sqref="E104">
    <cfRule type="duplicateValues" dxfId="25" priority="25"/>
  </conditionalFormatting>
  <conditionalFormatting sqref="C104">
    <cfRule type="duplicateValues" dxfId="24" priority="26"/>
  </conditionalFormatting>
  <conditionalFormatting sqref="E107">
    <cfRule type="duplicateValues" dxfId="23" priority="23"/>
  </conditionalFormatting>
  <conditionalFormatting sqref="C107">
    <cfRule type="duplicateValues" dxfId="22" priority="24"/>
  </conditionalFormatting>
  <conditionalFormatting sqref="E110">
    <cfRule type="duplicateValues" dxfId="21" priority="21"/>
  </conditionalFormatting>
  <conditionalFormatting sqref="C110">
    <cfRule type="duplicateValues" dxfId="20" priority="22"/>
  </conditionalFormatting>
  <conditionalFormatting sqref="E113">
    <cfRule type="duplicateValues" dxfId="19" priority="19"/>
  </conditionalFormatting>
  <conditionalFormatting sqref="C113">
    <cfRule type="duplicateValues" dxfId="18" priority="20"/>
  </conditionalFormatting>
  <conditionalFormatting sqref="E116">
    <cfRule type="duplicateValues" dxfId="17" priority="17"/>
  </conditionalFormatting>
  <conditionalFormatting sqref="C116">
    <cfRule type="duplicateValues" dxfId="16" priority="18"/>
  </conditionalFormatting>
  <conditionalFormatting sqref="E121">
    <cfRule type="duplicateValues" dxfId="15" priority="15"/>
  </conditionalFormatting>
  <conditionalFormatting sqref="C121">
    <cfRule type="duplicateValues" dxfId="14" priority="16"/>
  </conditionalFormatting>
  <conditionalFormatting sqref="E124">
    <cfRule type="duplicateValues" dxfId="13" priority="13"/>
  </conditionalFormatting>
  <conditionalFormatting sqref="C124">
    <cfRule type="duplicateValues" dxfId="12" priority="14"/>
  </conditionalFormatting>
  <conditionalFormatting sqref="E127">
    <cfRule type="duplicateValues" dxfId="11" priority="11"/>
  </conditionalFormatting>
  <conditionalFormatting sqref="C127">
    <cfRule type="duplicateValues" dxfId="10" priority="12"/>
  </conditionalFormatting>
  <conditionalFormatting sqref="E130">
    <cfRule type="duplicateValues" dxfId="9" priority="9"/>
  </conditionalFormatting>
  <conditionalFormatting sqref="C130">
    <cfRule type="duplicateValues" dxfId="8" priority="10"/>
  </conditionalFormatting>
  <conditionalFormatting sqref="E133">
    <cfRule type="duplicateValues" dxfId="7" priority="7"/>
  </conditionalFormatting>
  <conditionalFormatting sqref="C133">
    <cfRule type="duplicateValues" dxfId="6" priority="8"/>
  </conditionalFormatting>
  <conditionalFormatting sqref="E136">
    <cfRule type="duplicateValues" dxfId="5" priority="5"/>
  </conditionalFormatting>
  <conditionalFormatting sqref="C136">
    <cfRule type="duplicateValues" dxfId="4" priority="6"/>
  </conditionalFormatting>
  <conditionalFormatting sqref="E139">
    <cfRule type="duplicateValues" dxfId="3" priority="3"/>
  </conditionalFormatting>
  <conditionalFormatting sqref="C139">
    <cfRule type="duplicateValues" dxfId="2" priority="4"/>
  </conditionalFormatting>
  <conditionalFormatting sqref="E142">
    <cfRule type="duplicateValues" dxfId="1" priority="1"/>
  </conditionalFormatting>
  <conditionalFormatting sqref="C142">
    <cfRule type="duplicateValues" dxfId="0" priority="2"/>
  </conditionalFormatting>
  <dataValidations count="16">
    <dataValidation type="list" allowBlank="1" showInputMessage="1" showErrorMessage="1" sqref="X282:X284 X341 X286 X269:X272 X324:X325 X265:X267">
      <formula1>Тип_дней</formula1>
    </dataValidation>
    <dataValidation type="list" allowBlank="1" showInputMessage="1" sqref="BD269:BD270 BG269:BG270">
      <formula1>атр</formula1>
    </dataValidation>
    <dataValidation type="custom" allowBlank="1" showInputMessage="1" showErrorMessage="1" sqref="Y163:AN163">
      <formula1>#REF!*#REF!</formula1>
    </dataValidation>
    <dataValidation type="list" allowBlank="1" showInputMessage="1" showErrorMessage="1" sqref="WVB983318:WVB984190 J65820:J66692 IP65814:IP66686 SL65814:SL66686 ACH65814:ACH66686 AMD65814:AMD66686 AVZ65814:AVZ66686 BFV65814:BFV66686 BPR65814:BPR66686 BZN65814:BZN66686 CJJ65814:CJJ66686 CTF65814:CTF66686 DDB65814:DDB66686 DMX65814:DMX66686 DWT65814:DWT66686 EGP65814:EGP66686 EQL65814:EQL66686 FAH65814:FAH66686 FKD65814:FKD66686 FTZ65814:FTZ66686 GDV65814:GDV66686 GNR65814:GNR66686 GXN65814:GXN66686 HHJ65814:HHJ66686 HRF65814:HRF66686 IBB65814:IBB66686 IKX65814:IKX66686 IUT65814:IUT66686 JEP65814:JEP66686 JOL65814:JOL66686 JYH65814:JYH66686 KID65814:KID66686 KRZ65814:KRZ66686 LBV65814:LBV66686 LLR65814:LLR66686 LVN65814:LVN66686 MFJ65814:MFJ66686 MPF65814:MPF66686 MZB65814:MZB66686 NIX65814:NIX66686 NST65814:NST66686 OCP65814:OCP66686 OML65814:OML66686 OWH65814:OWH66686 PGD65814:PGD66686 PPZ65814:PPZ66686 PZV65814:PZV66686 QJR65814:QJR66686 QTN65814:QTN66686 RDJ65814:RDJ66686 RNF65814:RNF66686 RXB65814:RXB66686 SGX65814:SGX66686 SQT65814:SQT66686 TAP65814:TAP66686 TKL65814:TKL66686 TUH65814:TUH66686 UED65814:UED66686 UNZ65814:UNZ66686 UXV65814:UXV66686 VHR65814:VHR66686 VRN65814:VRN66686 WBJ65814:WBJ66686 WLF65814:WLF66686 WVB65814:WVB66686 J131356:J132228 IP131350:IP132222 SL131350:SL132222 ACH131350:ACH132222 AMD131350:AMD132222 AVZ131350:AVZ132222 BFV131350:BFV132222 BPR131350:BPR132222 BZN131350:BZN132222 CJJ131350:CJJ132222 CTF131350:CTF132222 DDB131350:DDB132222 DMX131350:DMX132222 DWT131350:DWT132222 EGP131350:EGP132222 EQL131350:EQL132222 FAH131350:FAH132222 FKD131350:FKD132222 FTZ131350:FTZ132222 GDV131350:GDV132222 GNR131350:GNR132222 GXN131350:GXN132222 HHJ131350:HHJ132222 HRF131350:HRF132222 IBB131350:IBB132222 IKX131350:IKX132222 IUT131350:IUT132222 JEP131350:JEP132222 JOL131350:JOL132222 JYH131350:JYH132222 KID131350:KID132222 KRZ131350:KRZ132222 LBV131350:LBV132222 LLR131350:LLR132222 LVN131350:LVN132222 MFJ131350:MFJ132222 MPF131350:MPF132222 MZB131350:MZB132222 NIX131350:NIX132222 NST131350:NST132222 OCP131350:OCP132222 OML131350:OML132222 OWH131350:OWH132222 PGD131350:PGD132222 PPZ131350:PPZ132222 PZV131350:PZV132222 QJR131350:QJR132222 QTN131350:QTN132222 RDJ131350:RDJ132222 RNF131350:RNF132222 RXB131350:RXB132222 SGX131350:SGX132222 SQT131350:SQT132222 TAP131350:TAP132222 TKL131350:TKL132222 TUH131350:TUH132222 UED131350:UED132222 UNZ131350:UNZ132222 UXV131350:UXV132222 VHR131350:VHR132222 VRN131350:VRN132222 WBJ131350:WBJ132222 WLF131350:WLF132222 WVB131350:WVB132222 J196892:J197764 IP196886:IP197758 SL196886:SL197758 ACH196886:ACH197758 AMD196886:AMD197758 AVZ196886:AVZ197758 BFV196886:BFV197758 BPR196886:BPR197758 BZN196886:BZN197758 CJJ196886:CJJ197758 CTF196886:CTF197758 DDB196886:DDB197758 DMX196886:DMX197758 DWT196886:DWT197758 EGP196886:EGP197758 EQL196886:EQL197758 FAH196886:FAH197758 FKD196886:FKD197758 FTZ196886:FTZ197758 GDV196886:GDV197758 GNR196886:GNR197758 GXN196886:GXN197758 HHJ196886:HHJ197758 HRF196886:HRF197758 IBB196886:IBB197758 IKX196886:IKX197758 IUT196886:IUT197758 JEP196886:JEP197758 JOL196886:JOL197758 JYH196886:JYH197758 KID196886:KID197758 KRZ196886:KRZ197758 LBV196886:LBV197758 LLR196886:LLR197758 LVN196886:LVN197758 MFJ196886:MFJ197758 MPF196886:MPF197758 MZB196886:MZB197758 NIX196886:NIX197758 NST196886:NST197758 OCP196886:OCP197758 OML196886:OML197758 OWH196886:OWH197758 PGD196886:PGD197758 PPZ196886:PPZ197758 PZV196886:PZV197758 QJR196886:QJR197758 QTN196886:QTN197758 RDJ196886:RDJ197758 RNF196886:RNF197758 RXB196886:RXB197758 SGX196886:SGX197758 SQT196886:SQT197758 TAP196886:TAP197758 TKL196886:TKL197758 TUH196886:TUH197758 UED196886:UED197758 UNZ196886:UNZ197758 UXV196886:UXV197758 VHR196886:VHR197758 VRN196886:VRN197758 WBJ196886:WBJ197758 WLF196886:WLF197758 WVB196886:WVB197758 J262428:J263300 IP262422:IP263294 SL262422:SL263294 ACH262422:ACH263294 AMD262422:AMD263294 AVZ262422:AVZ263294 BFV262422:BFV263294 BPR262422:BPR263294 BZN262422:BZN263294 CJJ262422:CJJ263294 CTF262422:CTF263294 DDB262422:DDB263294 DMX262422:DMX263294 DWT262422:DWT263294 EGP262422:EGP263294 EQL262422:EQL263294 FAH262422:FAH263294 FKD262422:FKD263294 FTZ262422:FTZ263294 GDV262422:GDV263294 GNR262422:GNR263294 GXN262422:GXN263294 HHJ262422:HHJ263294 HRF262422:HRF263294 IBB262422:IBB263294 IKX262422:IKX263294 IUT262422:IUT263294 JEP262422:JEP263294 JOL262422:JOL263294 JYH262422:JYH263294 KID262422:KID263294 KRZ262422:KRZ263294 LBV262422:LBV263294 LLR262422:LLR263294 LVN262422:LVN263294 MFJ262422:MFJ263294 MPF262422:MPF263294 MZB262422:MZB263294 NIX262422:NIX263294 NST262422:NST263294 OCP262422:OCP263294 OML262422:OML263294 OWH262422:OWH263294 PGD262422:PGD263294 PPZ262422:PPZ263294 PZV262422:PZV263294 QJR262422:QJR263294 QTN262422:QTN263294 RDJ262422:RDJ263294 RNF262422:RNF263294 RXB262422:RXB263294 SGX262422:SGX263294 SQT262422:SQT263294 TAP262422:TAP263294 TKL262422:TKL263294 TUH262422:TUH263294 UED262422:UED263294 UNZ262422:UNZ263294 UXV262422:UXV263294 VHR262422:VHR263294 VRN262422:VRN263294 WBJ262422:WBJ263294 WLF262422:WLF263294 WVB262422:WVB263294 J327964:J328836 IP327958:IP328830 SL327958:SL328830 ACH327958:ACH328830 AMD327958:AMD328830 AVZ327958:AVZ328830 BFV327958:BFV328830 BPR327958:BPR328830 BZN327958:BZN328830 CJJ327958:CJJ328830 CTF327958:CTF328830 DDB327958:DDB328830 DMX327958:DMX328830 DWT327958:DWT328830 EGP327958:EGP328830 EQL327958:EQL328830 FAH327958:FAH328830 FKD327958:FKD328830 FTZ327958:FTZ328830 GDV327958:GDV328830 GNR327958:GNR328830 GXN327958:GXN328830 HHJ327958:HHJ328830 HRF327958:HRF328830 IBB327958:IBB328830 IKX327958:IKX328830 IUT327958:IUT328830 JEP327958:JEP328830 JOL327958:JOL328830 JYH327958:JYH328830 KID327958:KID328830 KRZ327958:KRZ328830 LBV327958:LBV328830 LLR327958:LLR328830 LVN327958:LVN328830 MFJ327958:MFJ328830 MPF327958:MPF328830 MZB327958:MZB328830 NIX327958:NIX328830 NST327958:NST328830 OCP327958:OCP328830 OML327958:OML328830 OWH327958:OWH328830 PGD327958:PGD328830 PPZ327958:PPZ328830 PZV327958:PZV328830 QJR327958:QJR328830 QTN327958:QTN328830 RDJ327958:RDJ328830 RNF327958:RNF328830 RXB327958:RXB328830 SGX327958:SGX328830 SQT327958:SQT328830 TAP327958:TAP328830 TKL327958:TKL328830 TUH327958:TUH328830 UED327958:UED328830 UNZ327958:UNZ328830 UXV327958:UXV328830 VHR327958:VHR328830 VRN327958:VRN328830 WBJ327958:WBJ328830 WLF327958:WLF328830 WVB327958:WVB328830 J393500:J394372 IP393494:IP394366 SL393494:SL394366 ACH393494:ACH394366 AMD393494:AMD394366 AVZ393494:AVZ394366 BFV393494:BFV394366 BPR393494:BPR394366 BZN393494:BZN394366 CJJ393494:CJJ394366 CTF393494:CTF394366 DDB393494:DDB394366 DMX393494:DMX394366 DWT393494:DWT394366 EGP393494:EGP394366 EQL393494:EQL394366 FAH393494:FAH394366 FKD393494:FKD394366 FTZ393494:FTZ394366 GDV393494:GDV394366 GNR393494:GNR394366 GXN393494:GXN394366 HHJ393494:HHJ394366 HRF393494:HRF394366 IBB393494:IBB394366 IKX393494:IKX394366 IUT393494:IUT394366 JEP393494:JEP394366 JOL393494:JOL394366 JYH393494:JYH394366 KID393494:KID394366 KRZ393494:KRZ394366 LBV393494:LBV394366 LLR393494:LLR394366 LVN393494:LVN394366 MFJ393494:MFJ394366 MPF393494:MPF394366 MZB393494:MZB394366 NIX393494:NIX394366 NST393494:NST394366 OCP393494:OCP394366 OML393494:OML394366 OWH393494:OWH394366 PGD393494:PGD394366 PPZ393494:PPZ394366 PZV393494:PZV394366 QJR393494:QJR394366 QTN393494:QTN394366 RDJ393494:RDJ394366 RNF393494:RNF394366 RXB393494:RXB394366 SGX393494:SGX394366 SQT393494:SQT394366 TAP393494:TAP394366 TKL393494:TKL394366 TUH393494:TUH394366 UED393494:UED394366 UNZ393494:UNZ394366 UXV393494:UXV394366 VHR393494:VHR394366 VRN393494:VRN394366 WBJ393494:WBJ394366 WLF393494:WLF394366 WVB393494:WVB394366 J459036:J459908 IP459030:IP459902 SL459030:SL459902 ACH459030:ACH459902 AMD459030:AMD459902 AVZ459030:AVZ459902 BFV459030:BFV459902 BPR459030:BPR459902 BZN459030:BZN459902 CJJ459030:CJJ459902 CTF459030:CTF459902 DDB459030:DDB459902 DMX459030:DMX459902 DWT459030:DWT459902 EGP459030:EGP459902 EQL459030:EQL459902 FAH459030:FAH459902 FKD459030:FKD459902 FTZ459030:FTZ459902 GDV459030:GDV459902 GNR459030:GNR459902 GXN459030:GXN459902 HHJ459030:HHJ459902 HRF459030:HRF459902 IBB459030:IBB459902 IKX459030:IKX459902 IUT459030:IUT459902 JEP459030:JEP459902 JOL459030:JOL459902 JYH459030:JYH459902 KID459030:KID459902 KRZ459030:KRZ459902 LBV459030:LBV459902 LLR459030:LLR459902 LVN459030:LVN459902 MFJ459030:MFJ459902 MPF459030:MPF459902 MZB459030:MZB459902 NIX459030:NIX459902 NST459030:NST459902 OCP459030:OCP459902 OML459030:OML459902 OWH459030:OWH459902 PGD459030:PGD459902 PPZ459030:PPZ459902 PZV459030:PZV459902 QJR459030:QJR459902 QTN459030:QTN459902 RDJ459030:RDJ459902 RNF459030:RNF459902 RXB459030:RXB459902 SGX459030:SGX459902 SQT459030:SQT459902 TAP459030:TAP459902 TKL459030:TKL459902 TUH459030:TUH459902 UED459030:UED459902 UNZ459030:UNZ459902 UXV459030:UXV459902 VHR459030:VHR459902 VRN459030:VRN459902 WBJ459030:WBJ459902 WLF459030:WLF459902 WVB459030:WVB459902 J524572:J525444 IP524566:IP525438 SL524566:SL525438 ACH524566:ACH525438 AMD524566:AMD525438 AVZ524566:AVZ525438 BFV524566:BFV525438 BPR524566:BPR525438 BZN524566:BZN525438 CJJ524566:CJJ525438 CTF524566:CTF525438 DDB524566:DDB525438 DMX524566:DMX525438 DWT524566:DWT525438 EGP524566:EGP525438 EQL524566:EQL525438 FAH524566:FAH525438 FKD524566:FKD525438 FTZ524566:FTZ525438 GDV524566:GDV525438 GNR524566:GNR525438 GXN524566:GXN525438 HHJ524566:HHJ525438 HRF524566:HRF525438 IBB524566:IBB525438 IKX524566:IKX525438 IUT524566:IUT525438 JEP524566:JEP525438 JOL524566:JOL525438 JYH524566:JYH525438 KID524566:KID525438 KRZ524566:KRZ525438 LBV524566:LBV525438 LLR524566:LLR525438 LVN524566:LVN525438 MFJ524566:MFJ525438 MPF524566:MPF525438 MZB524566:MZB525438 NIX524566:NIX525438 NST524566:NST525438 OCP524566:OCP525438 OML524566:OML525438 OWH524566:OWH525438 PGD524566:PGD525438 PPZ524566:PPZ525438 PZV524566:PZV525438 QJR524566:QJR525438 QTN524566:QTN525438 RDJ524566:RDJ525438 RNF524566:RNF525438 RXB524566:RXB525438 SGX524566:SGX525438 SQT524566:SQT525438 TAP524566:TAP525438 TKL524566:TKL525438 TUH524566:TUH525438 UED524566:UED525438 UNZ524566:UNZ525438 UXV524566:UXV525438 VHR524566:VHR525438 VRN524566:VRN525438 WBJ524566:WBJ525438 WLF524566:WLF525438 WVB524566:WVB525438 J590108:J590980 IP590102:IP590974 SL590102:SL590974 ACH590102:ACH590974 AMD590102:AMD590974 AVZ590102:AVZ590974 BFV590102:BFV590974 BPR590102:BPR590974 BZN590102:BZN590974 CJJ590102:CJJ590974 CTF590102:CTF590974 DDB590102:DDB590974 DMX590102:DMX590974 DWT590102:DWT590974 EGP590102:EGP590974 EQL590102:EQL590974 FAH590102:FAH590974 FKD590102:FKD590974 FTZ590102:FTZ590974 GDV590102:GDV590974 GNR590102:GNR590974 GXN590102:GXN590974 HHJ590102:HHJ590974 HRF590102:HRF590974 IBB590102:IBB590974 IKX590102:IKX590974 IUT590102:IUT590974 JEP590102:JEP590974 JOL590102:JOL590974 JYH590102:JYH590974 KID590102:KID590974 KRZ590102:KRZ590974 LBV590102:LBV590974 LLR590102:LLR590974 LVN590102:LVN590974 MFJ590102:MFJ590974 MPF590102:MPF590974 MZB590102:MZB590974 NIX590102:NIX590974 NST590102:NST590974 OCP590102:OCP590974 OML590102:OML590974 OWH590102:OWH590974 PGD590102:PGD590974 PPZ590102:PPZ590974 PZV590102:PZV590974 QJR590102:QJR590974 QTN590102:QTN590974 RDJ590102:RDJ590974 RNF590102:RNF590974 RXB590102:RXB590974 SGX590102:SGX590974 SQT590102:SQT590974 TAP590102:TAP590974 TKL590102:TKL590974 TUH590102:TUH590974 UED590102:UED590974 UNZ590102:UNZ590974 UXV590102:UXV590974 VHR590102:VHR590974 VRN590102:VRN590974 WBJ590102:WBJ590974 WLF590102:WLF590974 WVB590102:WVB590974 J655644:J656516 IP655638:IP656510 SL655638:SL656510 ACH655638:ACH656510 AMD655638:AMD656510 AVZ655638:AVZ656510 BFV655638:BFV656510 BPR655638:BPR656510 BZN655638:BZN656510 CJJ655638:CJJ656510 CTF655638:CTF656510 DDB655638:DDB656510 DMX655638:DMX656510 DWT655638:DWT656510 EGP655638:EGP656510 EQL655638:EQL656510 FAH655638:FAH656510 FKD655638:FKD656510 FTZ655638:FTZ656510 GDV655638:GDV656510 GNR655638:GNR656510 GXN655638:GXN656510 HHJ655638:HHJ656510 HRF655638:HRF656510 IBB655638:IBB656510 IKX655638:IKX656510 IUT655638:IUT656510 JEP655638:JEP656510 JOL655638:JOL656510 JYH655638:JYH656510 KID655638:KID656510 KRZ655638:KRZ656510 LBV655638:LBV656510 LLR655638:LLR656510 LVN655638:LVN656510 MFJ655638:MFJ656510 MPF655638:MPF656510 MZB655638:MZB656510 NIX655638:NIX656510 NST655638:NST656510 OCP655638:OCP656510 OML655638:OML656510 OWH655638:OWH656510 PGD655638:PGD656510 PPZ655638:PPZ656510 PZV655638:PZV656510 QJR655638:QJR656510 QTN655638:QTN656510 RDJ655638:RDJ656510 RNF655638:RNF656510 RXB655638:RXB656510 SGX655638:SGX656510 SQT655638:SQT656510 TAP655638:TAP656510 TKL655638:TKL656510 TUH655638:TUH656510 UED655638:UED656510 UNZ655638:UNZ656510 UXV655638:UXV656510 VHR655638:VHR656510 VRN655638:VRN656510 WBJ655638:WBJ656510 WLF655638:WLF656510 WVB655638:WVB656510 J721180:J722052 IP721174:IP722046 SL721174:SL722046 ACH721174:ACH722046 AMD721174:AMD722046 AVZ721174:AVZ722046 BFV721174:BFV722046 BPR721174:BPR722046 BZN721174:BZN722046 CJJ721174:CJJ722046 CTF721174:CTF722046 DDB721174:DDB722046 DMX721174:DMX722046 DWT721174:DWT722046 EGP721174:EGP722046 EQL721174:EQL722046 FAH721174:FAH722046 FKD721174:FKD722046 FTZ721174:FTZ722046 GDV721174:GDV722046 GNR721174:GNR722046 GXN721174:GXN722046 HHJ721174:HHJ722046 HRF721174:HRF722046 IBB721174:IBB722046 IKX721174:IKX722046 IUT721174:IUT722046 JEP721174:JEP722046 JOL721174:JOL722046 JYH721174:JYH722046 KID721174:KID722046 KRZ721174:KRZ722046 LBV721174:LBV722046 LLR721174:LLR722046 LVN721174:LVN722046 MFJ721174:MFJ722046 MPF721174:MPF722046 MZB721174:MZB722046 NIX721174:NIX722046 NST721174:NST722046 OCP721174:OCP722046 OML721174:OML722046 OWH721174:OWH722046 PGD721174:PGD722046 PPZ721174:PPZ722046 PZV721174:PZV722046 QJR721174:QJR722046 QTN721174:QTN722046 RDJ721174:RDJ722046 RNF721174:RNF722046 RXB721174:RXB722046 SGX721174:SGX722046 SQT721174:SQT722046 TAP721174:TAP722046 TKL721174:TKL722046 TUH721174:TUH722046 UED721174:UED722046 UNZ721174:UNZ722046 UXV721174:UXV722046 VHR721174:VHR722046 VRN721174:VRN722046 WBJ721174:WBJ722046 WLF721174:WLF722046 WVB721174:WVB722046 J786716:J787588 IP786710:IP787582 SL786710:SL787582 ACH786710:ACH787582 AMD786710:AMD787582 AVZ786710:AVZ787582 BFV786710:BFV787582 BPR786710:BPR787582 BZN786710:BZN787582 CJJ786710:CJJ787582 CTF786710:CTF787582 DDB786710:DDB787582 DMX786710:DMX787582 DWT786710:DWT787582 EGP786710:EGP787582 EQL786710:EQL787582 FAH786710:FAH787582 FKD786710:FKD787582 FTZ786710:FTZ787582 GDV786710:GDV787582 GNR786710:GNR787582 GXN786710:GXN787582 HHJ786710:HHJ787582 HRF786710:HRF787582 IBB786710:IBB787582 IKX786710:IKX787582 IUT786710:IUT787582 JEP786710:JEP787582 JOL786710:JOL787582 JYH786710:JYH787582 KID786710:KID787582 KRZ786710:KRZ787582 LBV786710:LBV787582 LLR786710:LLR787582 LVN786710:LVN787582 MFJ786710:MFJ787582 MPF786710:MPF787582 MZB786710:MZB787582 NIX786710:NIX787582 NST786710:NST787582 OCP786710:OCP787582 OML786710:OML787582 OWH786710:OWH787582 PGD786710:PGD787582 PPZ786710:PPZ787582 PZV786710:PZV787582 QJR786710:QJR787582 QTN786710:QTN787582 RDJ786710:RDJ787582 RNF786710:RNF787582 RXB786710:RXB787582 SGX786710:SGX787582 SQT786710:SQT787582 TAP786710:TAP787582 TKL786710:TKL787582 TUH786710:TUH787582 UED786710:UED787582 UNZ786710:UNZ787582 UXV786710:UXV787582 VHR786710:VHR787582 VRN786710:VRN787582 WBJ786710:WBJ787582 WLF786710:WLF787582 WVB786710:WVB787582 J852252:J853124 IP852246:IP853118 SL852246:SL853118 ACH852246:ACH853118 AMD852246:AMD853118 AVZ852246:AVZ853118 BFV852246:BFV853118 BPR852246:BPR853118 BZN852246:BZN853118 CJJ852246:CJJ853118 CTF852246:CTF853118 DDB852246:DDB853118 DMX852246:DMX853118 DWT852246:DWT853118 EGP852246:EGP853118 EQL852246:EQL853118 FAH852246:FAH853118 FKD852246:FKD853118 FTZ852246:FTZ853118 GDV852246:GDV853118 GNR852246:GNR853118 GXN852246:GXN853118 HHJ852246:HHJ853118 HRF852246:HRF853118 IBB852246:IBB853118 IKX852246:IKX853118 IUT852246:IUT853118 JEP852246:JEP853118 JOL852246:JOL853118 JYH852246:JYH853118 KID852246:KID853118 KRZ852246:KRZ853118 LBV852246:LBV853118 LLR852246:LLR853118 LVN852246:LVN853118 MFJ852246:MFJ853118 MPF852246:MPF853118 MZB852246:MZB853118 NIX852246:NIX853118 NST852246:NST853118 OCP852246:OCP853118 OML852246:OML853118 OWH852246:OWH853118 PGD852246:PGD853118 PPZ852246:PPZ853118 PZV852246:PZV853118 QJR852246:QJR853118 QTN852246:QTN853118 RDJ852246:RDJ853118 RNF852246:RNF853118 RXB852246:RXB853118 SGX852246:SGX853118 SQT852246:SQT853118 TAP852246:TAP853118 TKL852246:TKL853118 TUH852246:TUH853118 UED852246:UED853118 UNZ852246:UNZ853118 UXV852246:UXV853118 VHR852246:VHR853118 VRN852246:VRN853118 WBJ852246:WBJ853118 WLF852246:WLF853118 WVB852246:WVB853118 J917788:J918660 IP917782:IP918654 SL917782:SL918654 ACH917782:ACH918654 AMD917782:AMD918654 AVZ917782:AVZ918654 BFV917782:BFV918654 BPR917782:BPR918654 BZN917782:BZN918654 CJJ917782:CJJ918654 CTF917782:CTF918654 DDB917782:DDB918654 DMX917782:DMX918654 DWT917782:DWT918654 EGP917782:EGP918654 EQL917782:EQL918654 FAH917782:FAH918654 FKD917782:FKD918654 FTZ917782:FTZ918654 GDV917782:GDV918654 GNR917782:GNR918654 GXN917782:GXN918654 HHJ917782:HHJ918654 HRF917782:HRF918654 IBB917782:IBB918654 IKX917782:IKX918654 IUT917782:IUT918654 JEP917782:JEP918654 JOL917782:JOL918654 JYH917782:JYH918654 KID917782:KID918654 KRZ917782:KRZ918654 LBV917782:LBV918654 LLR917782:LLR918654 LVN917782:LVN918654 MFJ917782:MFJ918654 MPF917782:MPF918654 MZB917782:MZB918654 NIX917782:NIX918654 NST917782:NST918654 OCP917782:OCP918654 OML917782:OML918654 OWH917782:OWH918654 PGD917782:PGD918654 PPZ917782:PPZ918654 PZV917782:PZV918654 QJR917782:QJR918654 QTN917782:QTN918654 RDJ917782:RDJ918654 RNF917782:RNF918654 RXB917782:RXB918654 SGX917782:SGX918654 SQT917782:SQT918654 TAP917782:TAP918654 TKL917782:TKL918654 TUH917782:TUH918654 UED917782:UED918654 UNZ917782:UNZ918654 UXV917782:UXV918654 VHR917782:VHR918654 VRN917782:VRN918654 WBJ917782:WBJ918654 WLF917782:WLF918654 WVB917782:WVB918654 J983324:J984196 IP983318:IP984190 SL983318:SL984190 ACH983318:ACH984190 AMD983318:AMD984190 AVZ983318:AVZ984190 BFV983318:BFV984190 BPR983318:BPR984190 BZN983318:BZN984190 CJJ983318:CJJ984190 CTF983318:CTF984190 DDB983318:DDB984190 DMX983318:DMX984190 DWT983318:DWT984190 EGP983318:EGP984190 EQL983318:EQL984190 FAH983318:FAH984190 FKD983318:FKD984190 FTZ983318:FTZ984190 GDV983318:GDV984190 GNR983318:GNR984190 GXN983318:GXN984190 HHJ983318:HHJ984190 HRF983318:HRF984190 IBB983318:IBB984190 IKX983318:IKX984190 IUT983318:IUT984190 JEP983318:JEP984190 JOL983318:JOL984190 JYH983318:JYH984190 KID983318:KID984190 KRZ983318:KRZ984190 LBV983318:LBV984190 LLR983318:LLR984190 LVN983318:LVN984190 MFJ983318:MFJ984190 MPF983318:MPF984190 MZB983318:MZB984190 NIX983318:NIX984190 NST983318:NST984190 OCP983318:OCP984190 OML983318:OML984190 OWH983318:OWH984190 PGD983318:PGD984190 PPZ983318:PPZ984190 PZV983318:PZV984190 QJR983318:QJR984190 QTN983318:QTN984190 RDJ983318:RDJ984190 RNF983318:RNF984190 RXB983318:RXB984190 SGX983318:SGX984190 SQT983318:SQT984190 TAP983318:TAP984190 TKL983318:TKL984190 TUH983318:TUH984190 UED983318:UED984190 UNZ983318:UNZ984190 UXV983318:UXV984190 VHR983318:VHR984190 VRN983318:VRN984190 WBJ983318:WBJ984190 WLF983318:WLF984190 K361:K362 AMD25 AVZ25 BFV25 BPR25 BZN25 CJJ25 CTF25 DDB25 DMX25 DWT25 EGP25 EQL25 FAH25 FKD25 FTZ25 GDV25 GNR25 GXN25 HHJ25 HRF25 IBB25 IKX25 IUT25 JEP25 JOL25 JYH25 KID25 KRZ25 LBV25 LLR25 LVN25 MFJ25 MPF25 MZB25 NIX25 NST25 OCP25 OML25 OWH25 PGD25 PPZ25 PZV25 QJR25 QTN25 RDJ25 RNF25 RXB25 SGX25 SQT25 TAP25 TKL25 TUH25 UED25 UNZ25 UXV25 VHR25 VRN25 WBJ25 WLF25 WVB25 IP25 SL25 ACH25 J25 AVZ164 BFV164 BPR164 BZN164 CJJ164 CTF164 DDB164 DMX164 DWT164 EGP164 EQL164 FAH164 FKD164 FTZ164 GDV164 GNR164 GXN164 HHJ164 HRF164 IBB164 IKX164 IUT164 JEP164 JOL164 JYH164 KID164 KRZ164 LBV164 LLR164 LVN164 MFJ164 MPF164 MZB164 NIX164 NST164 OCP164 OML164 OWH164 PGD164 PPZ164 PZV164 QJR164 QTN164 RDJ164 RNF164 RXB164 SGX164 SQT164 TAP164 TKL164 TUH164 UED164 UNZ164 UXV164 VHR164 VRN164 WBJ164 WLF164 WVB164 IP164 SL164 G163 ACH164 AMA163 ACE163 SI163 IM163 WUY163 WLC163 WBG163 VRK163 VHO163 UXS163 UNW163 UEA163 TUE163 TKI163 TAM163 SQQ163 SGU163 RWY163 RNC163 RDG163 QTK163 QJO163 PZS163 PPW163 PGA163 OWE163 OMI163 OCM163 NSQ163 NIU163 MYY163 MPC163 MFG163 LVK163 LLO163 LBS163 KRW163 KIA163 JYE163 JOI163 JEM163 IUQ163 IKU163 IAY163 HRC163 HHG163 GXK163 GNO163 GDS163 FTW163 FKA163 FAE163 EQI163 EGM163 DWQ163 DMU163 DCY163 CTC163 CJG163 BZK163 BPO163 BFS163 AVW163 AMD164 J262:J263 J212:J213 DWY271:DWY272 DBV341 WUV280 WKZ280 WBD280 VRH280 VHL280 UXP280 UNT280 UDX280 TUB280 TKF280 TAJ280 SQN280 SGR280 RWV280 RMZ280 RDD280 QTH280 QJL280 PZP280 PPT280 PFX280 OWB280 OMF280 OCJ280 NSN280 NIR280 MYV280 MOZ280 MFD280 LVH280 LLL280 LBP280 KRT280 KHX280 JYB280 JOF280 JEJ280 IUN280 IKR280 IAV280 HQZ280 HHD280 GXH280 GNL280 GDP280 FTT280 FJX280 FAB280 EQF280 EGJ280 DWN280 DMR280 DCV280 CSZ280 CJD280 BZH280 BPL280 BFP280 AVT280 ALX280 ACB280 SF280 IJ280 ACJ361:ACJ362 SN361:SN362 IR361:IR362 WVD361:WVD362 WLH361:WLH362 WBL361:WBL362 VRP361:VRP362 VHT361:VHT362 UXX361:UXX362 UOB361:UOB362 UEF361:UEF362 TUJ361:TUJ362 TKN361:TKN362 TAR361:TAR362 SQV361:SQV362 SGZ361:SGZ362 RXD361:RXD362 RNH361:RNH362 RDL361:RDL362 QTP361:QTP362 QJT361:QJT362 PZX361:PZX362 PQB361:PQB362 PGF361:PGF362 OWJ361:OWJ362 OMN361:OMN362 OCR361:OCR362 NSV361:NSV362 NIZ361:NIZ362 MZD361:MZD362 MPH361:MPH362 MFL361:MFL362 LVP361:LVP362 LLT361:LLT362 LBX361:LBX362 KSB361:KSB362 KIF361:KIF362 JYJ361:JYJ362 JON361:JON362 JER361:JER362 IUV361:IUV362 IKZ361:IKZ362 IBD361:IBD362 HRH361:HRH362 HHL361:HHL362 GXP361:GXP362 GNT361:GNT362 GDX361:GDX362 FUB361:FUB362 FKF361:FKF362 FAJ361:FAJ362 EQN361:EQN362 EGR361:EGR362 DWV361:DWV362 DMZ361:DMZ362 DDD361:DDD362 CTH361:CTH362 CJL361:CJL362 BZP361:BZP362 BPT361:BPT362 BFX361:BFX362 AWB361:AWB362 AMF361:AMF362 K277:K281 EGU271:EGU272 EQQ271:EQQ272 FAM271:FAM272 FKI271:FKI272 FUE271:FUE272 GEA271:GEA272 GNW271:GNW272 GXS271:GXS272 HHO271:HHO272 HRK271:HRK272 IBG271:IBG272 ILC271:ILC272 IUY271:IUY272 JEU271:JEU272 JOQ271:JOQ272 JYM271:JYM272 KII271:KII272 KSE271:KSE272 LCA271:LCA272 LLW271:LLW272 LVS271:LVS272 MFO271:MFO272 MPK271:MPK272 MZG271:MZG272 NJC271:NJC272 NSY271:NSY272 OCU271:OCU272 OMQ271:OMQ272 OWM271:OWM272 PGI271:PGI272 PQE271:PQE272 QAA271:QAA272 QJW271:QJW272 QTS271:QTS272 RDO271:RDO272 RNK271:RNK272 RXG271:RXG272 SHC271:SHC272 SQY271:SQY272 TAU271:TAU272 TKQ271:TKQ272 TUM271:TUM272 UEI271:UEI272 UOE271:UOE272 UYA271:UYA272 VHW271:VHW272 VRS271:VRS272 WBO271:WBO272 WLK271:WLK272 WVG271:WVG272 IU271:IU272 SQ271:SQ272 ACM271:ACM272 AMI271:AMI272 AWE271:AWE272 BGA271:BGA272 BPW271:BPW272 BZS271:BZS272 CJO271:CJO272 CTK271:CTK272 DDG271:DDG272 DNC271:DNC272 DTZ287 J300:J302 EFJ286 EPF286 EZB286 FIX286 FST286 GCP286 GML286 GWH286 HGD286 HPZ286 HZV286 IJR286 ITN286 JDJ286 JNF286 JXB286 KGX286 KQT286 LAP286 LKL286 LUH286 MED286 MNZ286 MXV286 NHR286 NRN286 OBJ286 OLF286 OVB286 PEX286 POT286 PYP286 QIL286 QSH286 RCD286 RLZ286 RVV286 SFR286 SPN286 SZJ286 TJF286 TTB286 UCX286 UMT286 UWP286 VGL286 VQH286 WAD286 WJZ286 WTV286 HJ286 RF286 ABB286 AKX286 AUT286 BEP286 BOL286 BYH286 CID286 CRZ286 DBV286 DLR286 DVN324:DVN325 K285:K286 DVN286 DKD287 EDV287 ENR287 EXN287 FHJ287 FRF287 GBB287 GKX287 GUT287 HEP287 HOL287 HYH287 IID287 IRZ287 JBV287 JLR287 JVN287 KFJ287 KPF287 KZB287 LIX287 LST287 MCP287 MML287 MWH287 NGD287 NPZ287 NZV287 OJR287 OTN287 PDJ287 PNF287 PXB287 QGX287 QQT287 RAP287 RKL287 RUH287 SED287 SNZ287 SXV287 THR287 TRN287 UBJ287 ULF287 UVB287 VEX287 VOT287 VYP287 WIL287 WSH287 FV287 PR287 ZN287 AJJ287 ATF287 BDB287 BMX287 BWT287 CGP287 CQL287 DAH287 J234:J236 DKA300 EDS300 ENO300 EXK300 FHG300 FRC300 GAY300 GKU300 GUQ300 HEM300 HOI300 HYE300 IIA300 IRW300 JBS300 JLO300 JVK300 KFG300 KPC300 KYY300 LIU300 LSQ300 MCM300 MMI300 MWE300 NGA300 NPW300 NZS300 OJO300 OTK300 PDG300 PNC300 PWY300 QGU300 QQQ300 RAM300 RKI300 RUE300 SEA300 SNW300 SXS300 THO300 TRK300 UBG300 ULC300 UUY300 VEU300 VOQ300 VYM300 WII300 WSE300 FS300 PO300 ZK300 AJG300 ATC300 BCY300 BMU300 BWQ300 CGM300 CQI300 DAE300 DTW300 K269:K275 J164:J170 K324:K325 EFJ324:EFJ325 EPF324:EPF325 EZB324:EZB325 FIX324:FIX325 FST324:FST325 GCP324:GCP325 GML324:GML325 GWH324:GWH325 HGD324:HGD325 HPZ324:HPZ325 HZV324:HZV325 IJR324:IJR325 ITN324:ITN325 JDJ324:JDJ325 JNF324:JNF325 JXB324:JXB325 KGX324:KGX325 KQT324:KQT325 LAP324:LAP325 LKL324:LKL325 LUH324:LUH325 MED324:MED325 MNZ324:MNZ325 MXV324:MXV325 NHR324:NHR325 NRN324:NRN325 OBJ324:OBJ325 OLF324:OLF325 OVB324:OVB325 PEX324:PEX325 POT324:POT325 PYP324:PYP325 QIL324:QIL325 QSH324:QSH325 RCD324:RCD325 RLZ324:RLZ325 RVV324:RVV325 SFR324:SFR325 SPN324:SPN325 SZJ324:SZJ325 TJF324:TJF325 TTB324:TTB325 UCX324:UCX325 UMT324:UMT325 UWP324:UWP325 VGL324:VGL325 VQH324:VQH325 WAD324:WAD325 WJZ324:WJZ325 WTV324:WTV325 HJ324:HJ325 RF324:RF325 ABB324:ABB325 AKX324:AKX325 AUT324:AUT325 BEP324:BEP325 BOL324:BOL325 BYH324:BYH325 CID324:CID325 CRZ324:CRZ325 DBV324:DBV325 DLR341 J338 DVN341 EFJ341 EPF341 EZB341 FIX341 FST341 GCP341 GML341 GWH341 HGD341 HPZ341 HZV341 IJR341 ITN341 JDJ341 JNF341 JXB341 KGX341 KQT341 LAP341 LKL341 LUH341 MED341 MNZ341 MXV341 NHR341 NRN341 OBJ341 OLF341 OVB341 PEX341 POT341 PYP341 QIL341 QSH341 RCD341 RLZ341 RVV341 SFR341 SPN341 SZJ341 TJF341 TTB341 UCX341 UMT341 UWP341 VGL341 VQH341 WAD341 WJZ341 WTV341 HJ341 RF341 ABB341 AKX341 AUT341 BEP341 BOL341 BYH341 CID341 CRZ341 DLR324:DLR325 K341 J358:J360 J365:J1156 VRN364:VRN1150 VHR364:VHR1150 UXV364:UXV1150 UNZ364:UNZ1150 UED364:UED1150 TUH364:TUH1150 TKL364:TKL1150 TAP364:TAP1150 SQT364:SQT1150 SGX364:SGX1150 RXB364:RXB1150 RNF364:RNF1150 RDJ364:RDJ1150 QTN364:QTN1150 QJR364:QJR1150 PZV364:PZV1150 PPZ364:PPZ1150 PGD364:PGD1150 OWH364:OWH1150 OML364:OML1150 OCP364:OCP1150 NST364:NST1150 NIX364:NIX1150 MZB364:MZB1150 MPF364:MPF1150 MFJ364:MFJ1150 LVN364:LVN1150 LLR364:LLR1150 LBV364:LBV1150 KRZ364:KRZ1150 KID364:KID1150 JYH364:JYH1150 JOL364:JOL1150 JEP364:JEP1150 IUT364:IUT1150 IKX364:IKX1150 IBB364:IBB1150 HRF364:HRF1150 HHJ364:HHJ1150 GXN364:GXN1150 GNR364:GNR1150 GDV364:GDV1150 FTZ364:FTZ1150 FKD364:FKD1150 FAH364:FAH1150 EQL364:EQL1150 EGP364:EGP1150 DWT364:DWT1150 DMX364:DMX1150 DDB364:DDB1150 CTF364:CTF1150 CJJ364:CJJ1150 BZN364:BZN1150 BPR364:BPR1150 BFV364:BFV1150 AVZ364:AVZ1150 AMD364:AMD1150 ACH364:ACH1150 SL364:SL1150 IP364:IP1150 WVB364:WVB1150 WLF364:WLF1150 WBJ364:WBJ1150 J282:J284 ACJ284 SN284 IR284 WVD284 WLH284 WBL284 VRP284 VHT284 UXX284 UOB284 UEF284 TUJ284 TKN284 TAR284 SQV284 SGZ284 RXD284 RNH284 RDL284 QTP284 QJT284 PZX284 PQB284 PGF284 OWJ284 OMN284 OCR284 NSV284 NIZ284 MZD284 MPH284 MFL284 LVP284 LLT284 LBX284 KSB284 KIF284 JYJ284 JON284 JER284 IUV284 IKZ284 IBD284 HRH284 HHL284 GXP284 GNT284 GDX284 FUB284 FKF284 FAJ284 EQN284 EGR284 DWV284 DMZ284 DDD284 CTH284 CJL284 BZP284 BPT284 BFX284 AWB284 AMF284">
      <formula1>осн</formula1>
    </dataValidation>
    <dataValidation type="list" allowBlank="1" showInputMessage="1" sqref="BB65820:BB66692 KL65814:KL66686 UH65814:UH66686 AED65814:AED66686 ANZ65814:ANZ66686 AXV65814:AXV66686 BHR65814:BHR66686 BRN65814:BRN66686 CBJ65814:CBJ66686 CLF65814:CLF66686 CVB65814:CVB66686 DEX65814:DEX66686 DOT65814:DOT66686 DYP65814:DYP66686 EIL65814:EIL66686 ESH65814:ESH66686 FCD65814:FCD66686 FLZ65814:FLZ66686 FVV65814:FVV66686 GFR65814:GFR66686 GPN65814:GPN66686 GZJ65814:GZJ66686 HJF65814:HJF66686 HTB65814:HTB66686 ICX65814:ICX66686 IMT65814:IMT66686 IWP65814:IWP66686 JGL65814:JGL66686 JQH65814:JQH66686 KAD65814:KAD66686 KJZ65814:KJZ66686 KTV65814:KTV66686 LDR65814:LDR66686 LNN65814:LNN66686 LXJ65814:LXJ66686 MHF65814:MHF66686 MRB65814:MRB66686 NAX65814:NAX66686 NKT65814:NKT66686 NUP65814:NUP66686 OEL65814:OEL66686 OOH65814:OOH66686 OYD65814:OYD66686 PHZ65814:PHZ66686 PRV65814:PRV66686 QBR65814:QBR66686 QLN65814:QLN66686 QVJ65814:QVJ66686 RFF65814:RFF66686 RPB65814:RPB66686 RYX65814:RYX66686 SIT65814:SIT66686 SSP65814:SSP66686 TCL65814:TCL66686 TMH65814:TMH66686 TWD65814:TWD66686 UFZ65814:UFZ66686 UPV65814:UPV66686 UZR65814:UZR66686 VJN65814:VJN66686 VTJ65814:VTJ66686 WDF65814:WDF66686 WNB65814:WNB66686 WWX65814:WWX66686 BB131356:BB132228 KL131350:KL132222 UH131350:UH132222 AED131350:AED132222 ANZ131350:ANZ132222 AXV131350:AXV132222 BHR131350:BHR132222 BRN131350:BRN132222 CBJ131350:CBJ132222 CLF131350:CLF132222 CVB131350:CVB132222 DEX131350:DEX132222 DOT131350:DOT132222 DYP131350:DYP132222 EIL131350:EIL132222 ESH131350:ESH132222 FCD131350:FCD132222 FLZ131350:FLZ132222 FVV131350:FVV132222 GFR131350:GFR132222 GPN131350:GPN132222 GZJ131350:GZJ132222 HJF131350:HJF132222 HTB131350:HTB132222 ICX131350:ICX132222 IMT131350:IMT132222 IWP131350:IWP132222 JGL131350:JGL132222 JQH131350:JQH132222 KAD131350:KAD132222 KJZ131350:KJZ132222 KTV131350:KTV132222 LDR131350:LDR132222 LNN131350:LNN132222 LXJ131350:LXJ132222 MHF131350:MHF132222 MRB131350:MRB132222 NAX131350:NAX132222 NKT131350:NKT132222 NUP131350:NUP132222 OEL131350:OEL132222 OOH131350:OOH132222 OYD131350:OYD132222 PHZ131350:PHZ132222 PRV131350:PRV132222 QBR131350:QBR132222 QLN131350:QLN132222 QVJ131350:QVJ132222 RFF131350:RFF132222 RPB131350:RPB132222 RYX131350:RYX132222 SIT131350:SIT132222 SSP131350:SSP132222 TCL131350:TCL132222 TMH131350:TMH132222 TWD131350:TWD132222 UFZ131350:UFZ132222 UPV131350:UPV132222 UZR131350:UZR132222 VJN131350:VJN132222 VTJ131350:VTJ132222 WDF131350:WDF132222 WNB131350:WNB132222 WWX131350:WWX132222 BB196892:BB197764 KL196886:KL197758 UH196886:UH197758 AED196886:AED197758 ANZ196886:ANZ197758 AXV196886:AXV197758 BHR196886:BHR197758 BRN196886:BRN197758 CBJ196886:CBJ197758 CLF196886:CLF197758 CVB196886:CVB197758 DEX196886:DEX197758 DOT196886:DOT197758 DYP196886:DYP197758 EIL196886:EIL197758 ESH196886:ESH197758 FCD196886:FCD197758 FLZ196886:FLZ197758 FVV196886:FVV197758 GFR196886:GFR197758 GPN196886:GPN197758 GZJ196886:GZJ197758 HJF196886:HJF197758 HTB196886:HTB197758 ICX196886:ICX197758 IMT196886:IMT197758 IWP196886:IWP197758 JGL196886:JGL197758 JQH196886:JQH197758 KAD196886:KAD197758 KJZ196886:KJZ197758 KTV196886:KTV197758 LDR196886:LDR197758 LNN196886:LNN197758 LXJ196886:LXJ197758 MHF196886:MHF197758 MRB196886:MRB197758 NAX196886:NAX197758 NKT196886:NKT197758 NUP196886:NUP197758 OEL196886:OEL197758 OOH196886:OOH197758 OYD196886:OYD197758 PHZ196886:PHZ197758 PRV196886:PRV197758 QBR196886:QBR197758 QLN196886:QLN197758 QVJ196886:QVJ197758 RFF196886:RFF197758 RPB196886:RPB197758 RYX196886:RYX197758 SIT196886:SIT197758 SSP196886:SSP197758 TCL196886:TCL197758 TMH196886:TMH197758 TWD196886:TWD197758 UFZ196886:UFZ197758 UPV196886:UPV197758 UZR196886:UZR197758 VJN196886:VJN197758 VTJ196886:VTJ197758 WDF196886:WDF197758 WNB196886:WNB197758 WWX196886:WWX197758 BB262428:BB263300 KL262422:KL263294 UH262422:UH263294 AED262422:AED263294 ANZ262422:ANZ263294 AXV262422:AXV263294 BHR262422:BHR263294 BRN262422:BRN263294 CBJ262422:CBJ263294 CLF262422:CLF263294 CVB262422:CVB263294 DEX262422:DEX263294 DOT262422:DOT263294 DYP262422:DYP263294 EIL262422:EIL263294 ESH262422:ESH263294 FCD262422:FCD263294 FLZ262422:FLZ263294 FVV262422:FVV263294 GFR262422:GFR263294 GPN262422:GPN263294 GZJ262422:GZJ263294 HJF262422:HJF263294 HTB262422:HTB263294 ICX262422:ICX263294 IMT262422:IMT263294 IWP262422:IWP263294 JGL262422:JGL263294 JQH262422:JQH263294 KAD262422:KAD263294 KJZ262422:KJZ263294 KTV262422:KTV263294 LDR262422:LDR263294 LNN262422:LNN263294 LXJ262422:LXJ263294 MHF262422:MHF263294 MRB262422:MRB263294 NAX262422:NAX263294 NKT262422:NKT263294 NUP262422:NUP263294 OEL262422:OEL263294 OOH262422:OOH263294 OYD262422:OYD263294 PHZ262422:PHZ263294 PRV262422:PRV263294 QBR262422:QBR263294 QLN262422:QLN263294 QVJ262422:QVJ263294 RFF262422:RFF263294 RPB262422:RPB263294 RYX262422:RYX263294 SIT262422:SIT263294 SSP262422:SSP263294 TCL262422:TCL263294 TMH262422:TMH263294 TWD262422:TWD263294 UFZ262422:UFZ263294 UPV262422:UPV263294 UZR262422:UZR263294 VJN262422:VJN263294 VTJ262422:VTJ263294 WDF262422:WDF263294 WNB262422:WNB263294 WWX262422:WWX263294 BB327964:BB328836 KL327958:KL328830 UH327958:UH328830 AED327958:AED328830 ANZ327958:ANZ328830 AXV327958:AXV328830 BHR327958:BHR328830 BRN327958:BRN328830 CBJ327958:CBJ328830 CLF327958:CLF328830 CVB327958:CVB328830 DEX327958:DEX328830 DOT327958:DOT328830 DYP327958:DYP328830 EIL327958:EIL328830 ESH327958:ESH328830 FCD327958:FCD328830 FLZ327958:FLZ328830 FVV327958:FVV328830 GFR327958:GFR328830 GPN327958:GPN328830 GZJ327958:GZJ328830 HJF327958:HJF328830 HTB327958:HTB328830 ICX327958:ICX328830 IMT327958:IMT328830 IWP327958:IWP328830 JGL327958:JGL328830 JQH327958:JQH328830 KAD327958:KAD328830 KJZ327958:KJZ328830 KTV327958:KTV328830 LDR327958:LDR328830 LNN327958:LNN328830 LXJ327958:LXJ328830 MHF327958:MHF328830 MRB327958:MRB328830 NAX327958:NAX328830 NKT327958:NKT328830 NUP327958:NUP328830 OEL327958:OEL328830 OOH327958:OOH328830 OYD327958:OYD328830 PHZ327958:PHZ328830 PRV327958:PRV328830 QBR327958:QBR328830 QLN327958:QLN328830 QVJ327958:QVJ328830 RFF327958:RFF328830 RPB327958:RPB328830 RYX327958:RYX328830 SIT327958:SIT328830 SSP327958:SSP328830 TCL327958:TCL328830 TMH327958:TMH328830 TWD327958:TWD328830 UFZ327958:UFZ328830 UPV327958:UPV328830 UZR327958:UZR328830 VJN327958:VJN328830 VTJ327958:VTJ328830 WDF327958:WDF328830 WNB327958:WNB328830 WWX327958:WWX328830 BB393500:BB394372 KL393494:KL394366 UH393494:UH394366 AED393494:AED394366 ANZ393494:ANZ394366 AXV393494:AXV394366 BHR393494:BHR394366 BRN393494:BRN394366 CBJ393494:CBJ394366 CLF393494:CLF394366 CVB393494:CVB394366 DEX393494:DEX394366 DOT393494:DOT394366 DYP393494:DYP394366 EIL393494:EIL394366 ESH393494:ESH394366 FCD393494:FCD394366 FLZ393494:FLZ394366 FVV393494:FVV394366 GFR393494:GFR394366 GPN393494:GPN394366 GZJ393494:GZJ394366 HJF393494:HJF394366 HTB393494:HTB394366 ICX393494:ICX394366 IMT393494:IMT394366 IWP393494:IWP394366 JGL393494:JGL394366 JQH393494:JQH394366 KAD393494:KAD394366 KJZ393494:KJZ394366 KTV393494:KTV394366 LDR393494:LDR394366 LNN393494:LNN394366 LXJ393494:LXJ394366 MHF393494:MHF394366 MRB393494:MRB394366 NAX393494:NAX394366 NKT393494:NKT394366 NUP393494:NUP394366 OEL393494:OEL394366 OOH393494:OOH394366 OYD393494:OYD394366 PHZ393494:PHZ394366 PRV393494:PRV394366 QBR393494:QBR394366 QLN393494:QLN394366 QVJ393494:QVJ394366 RFF393494:RFF394366 RPB393494:RPB394366 RYX393494:RYX394366 SIT393494:SIT394366 SSP393494:SSP394366 TCL393494:TCL394366 TMH393494:TMH394366 TWD393494:TWD394366 UFZ393494:UFZ394366 UPV393494:UPV394366 UZR393494:UZR394366 VJN393494:VJN394366 VTJ393494:VTJ394366 WDF393494:WDF394366 WNB393494:WNB394366 WWX393494:WWX394366 BB459036:BB459908 KL459030:KL459902 UH459030:UH459902 AED459030:AED459902 ANZ459030:ANZ459902 AXV459030:AXV459902 BHR459030:BHR459902 BRN459030:BRN459902 CBJ459030:CBJ459902 CLF459030:CLF459902 CVB459030:CVB459902 DEX459030:DEX459902 DOT459030:DOT459902 DYP459030:DYP459902 EIL459030:EIL459902 ESH459030:ESH459902 FCD459030:FCD459902 FLZ459030:FLZ459902 FVV459030:FVV459902 GFR459030:GFR459902 GPN459030:GPN459902 GZJ459030:GZJ459902 HJF459030:HJF459902 HTB459030:HTB459902 ICX459030:ICX459902 IMT459030:IMT459902 IWP459030:IWP459902 JGL459030:JGL459902 JQH459030:JQH459902 KAD459030:KAD459902 KJZ459030:KJZ459902 KTV459030:KTV459902 LDR459030:LDR459902 LNN459030:LNN459902 LXJ459030:LXJ459902 MHF459030:MHF459902 MRB459030:MRB459902 NAX459030:NAX459902 NKT459030:NKT459902 NUP459030:NUP459902 OEL459030:OEL459902 OOH459030:OOH459902 OYD459030:OYD459902 PHZ459030:PHZ459902 PRV459030:PRV459902 QBR459030:QBR459902 QLN459030:QLN459902 QVJ459030:QVJ459902 RFF459030:RFF459902 RPB459030:RPB459902 RYX459030:RYX459902 SIT459030:SIT459902 SSP459030:SSP459902 TCL459030:TCL459902 TMH459030:TMH459902 TWD459030:TWD459902 UFZ459030:UFZ459902 UPV459030:UPV459902 UZR459030:UZR459902 VJN459030:VJN459902 VTJ459030:VTJ459902 WDF459030:WDF459902 WNB459030:WNB459902 WWX459030:WWX459902 BB524572:BB525444 KL524566:KL525438 UH524566:UH525438 AED524566:AED525438 ANZ524566:ANZ525438 AXV524566:AXV525438 BHR524566:BHR525438 BRN524566:BRN525438 CBJ524566:CBJ525438 CLF524566:CLF525438 CVB524566:CVB525438 DEX524566:DEX525438 DOT524566:DOT525438 DYP524566:DYP525438 EIL524566:EIL525438 ESH524566:ESH525438 FCD524566:FCD525438 FLZ524566:FLZ525438 FVV524566:FVV525438 GFR524566:GFR525438 GPN524566:GPN525438 GZJ524566:GZJ525438 HJF524566:HJF525438 HTB524566:HTB525438 ICX524566:ICX525438 IMT524566:IMT525438 IWP524566:IWP525438 JGL524566:JGL525438 JQH524566:JQH525438 KAD524566:KAD525438 KJZ524566:KJZ525438 KTV524566:KTV525438 LDR524566:LDR525438 LNN524566:LNN525438 LXJ524566:LXJ525438 MHF524566:MHF525438 MRB524566:MRB525438 NAX524566:NAX525438 NKT524566:NKT525438 NUP524566:NUP525438 OEL524566:OEL525438 OOH524566:OOH525438 OYD524566:OYD525438 PHZ524566:PHZ525438 PRV524566:PRV525438 QBR524566:QBR525438 QLN524566:QLN525438 QVJ524566:QVJ525438 RFF524566:RFF525438 RPB524566:RPB525438 RYX524566:RYX525438 SIT524566:SIT525438 SSP524566:SSP525438 TCL524566:TCL525438 TMH524566:TMH525438 TWD524566:TWD525438 UFZ524566:UFZ525438 UPV524566:UPV525438 UZR524566:UZR525438 VJN524566:VJN525438 VTJ524566:VTJ525438 WDF524566:WDF525438 WNB524566:WNB525438 WWX524566:WWX525438 BB590108:BB590980 KL590102:KL590974 UH590102:UH590974 AED590102:AED590974 ANZ590102:ANZ590974 AXV590102:AXV590974 BHR590102:BHR590974 BRN590102:BRN590974 CBJ590102:CBJ590974 CLF590102:CLF590974 CVB590102:CVB590974 DEX590102:DEX590974 DOT590102:DOT590974 DYP590102:DYP590974 EIL590102:EIL590974 ESH590102:ESH590974 FCD590102:FCD590974 FLZ590102:FLZ590974 FVV590102:FVV590974 GFR590102:GFR590974 GPN590102:GPN590974 GZJ590102:GZJ590974 HJF590102:HJF590974 HTB590102:HTB590974 ICX590102:ICX590974 IMT590102:IMT590974 IWP590102:IWP590974 JGL590102:JGL590974 JQH590102:JQH590974 KAD590102:KAD590974 KJZ590102:KJZ590974 KTV590102:KTV590974 LDR590102:LDR590974 LNN590102:LNN590974 LXJ590102:LXJ590974 MHF590102:MHF590974 MRB590102:MRB590974 NAX590102:NAX590974 NKT590102:NKT590974 NUP590102:NUP590974 OEL590102:OEL590974 OOH590102:OOH590974 OYD590102:OYD590974 PHZ590102:PHZ590974 PRV590102:PRV590974 QBR590102:QBR590974 QLN590102:QLN590974 QVJ590102:QVJ590974 RFF590102:RFF590974 RPB590102:RPB590974 RYX590102:RYX590974 SIT590102:SIT590974 SSP590102:SSP590974 TCL590102:TCL590974 TMH590102:TMH590974 TWD590102:TWD590974 UFZ590102:UFZ590974 UPV590102:UPV590974 UZR590102:UZR590974 VJN590102:VJN590974 VTJ590102:VTJ590974 WDF590102:WDF590974 WNB590102:WNB590974 WWX590102:WWX590974 BB655644:BB656516 KL655638:KL656510 UH655638:UH656510 AED655638:AED656510 ANZ655638:ANZ656510 AXV655638:AXV656510 BHR655638:BHR656510 BRN655638:BRN656510 CBJ655638:CBJ656510 CLF655638:CLF656510 CVB655638:CVB656510 DEX655638:DEX656510 DOT655638:DOT656510 DYP655638:DYP656510 EIL655638:EIL656510 ESH655638:ESH656510 FCD655638:FCD656510 FLZ655638:FLZ656510 FVV655638:FVV656510 GFR655638:GFR656510 GPN655638:GPN656510 GZJ655638:GZJ656510 HJF655638:HJF656510 HTB655638:HTB656510 ICX655638:ICX656510 IMT655638:IMT656510 IWP655638:IWP656510 JGL655638:JGL656510 JQH655638:JQH656510 KAD655638:KAD656510 KJZ655638:KJZ656510 KTV655638:KTV656510 LDR655638:LDR656510 LNN655638:LNN656510 LXJ655638:LXJ656510 MHF655638:MHF656510 MRB655638:MRB656510 NAX655638:NAX656510 NKT655638:NKT656510 NUP655638:NUP656510 OEL655638:OEL656510 OOH655638:OOH656510 OYD655638:OYD656510 PHZ655638:PHZ656510 PRV655638:PRV656510 QBR655638:QBR656510 QLN655638:QLN656510 QVJ655638:QVJ656510 RFF655638:RFF656510 RPB655638:RPB656510 RYX655638:RYX656510 SIT655638:SIT656510 SSP655638:SSP656510 TCL655638:TCL656510 TMH655638:TMH656510 TWD655638:TWD656510 UFZ655638:UFZ656510 UPV655638:UPV656510 UZR655638:UZR656510 VJN655638:VJN656510 VTJ655638:VTJ656510 WDF655638:WDF656510 WNB655638:WNB656510 WWX655638:WWX656510 BB721180:BB722052 KL721174:KL722046 UH721174:UH722046 AED721174:AED722046 ANZ721174:ANZ722046 AXV721174:AXV722046 BHR721174:BHR722046 BRN721174:BRN722046 CBJ721174:CBJ722046 CLF721174:CLF722046 CVB721174:CVB722046 DEX721174:DEX722046 DOT721174:DOT722046 DYP721174:DYP722046 EIL721174:EIL722046 ESH721174:ESH722046 FCD721174:FCD722046 FLZ721174:FLZ722046 FVV721174:FVV722046 GFR721174:GFR722046 GPN721174:GPN722046 GZJ721174:GZJ722046 HJF721174:HJF722046 HTB721174:HTB722046 ICX721174:ICX722046 IMT721174:IMT722046 IWP721174:IWP722046 JGL721174:JGL722046 JQH721174:JQH722046 KAD721174:KAD722046 KJZ721174:KJZ722046 KTV721174:KTV722046 LDR721174:LDR722046 LNN721174:LNN722046 LXJ721174:LXJ722046 MHF721174:MHF722046 MRB721174:MRB722046 NAX721174:NAX722046 NKT721174:NKT722046 NUP721174:NUP722046 OEL721174:OEL722046 OOH721174:OOH722046 OYD721174:OYD722046 PHZ721174:PHZ722046 PRV721174:PRV722046 QBR721174:QBR722046 QLN721174:QLN722046 QVJ721174:QVJ722046 RFF721174:RFF722046 RPB721174:RPB722046 RYX721174:RYX722046 SIT721174:SIT722046 SSP721174:SSP722046 TCL721174:TCL722046 TMH721174:TMH722046 TWD721174:TWD722046 UFZ721174:UFZ722046 UPV721174:UPV722046 UZR721174:UZR722046 VJN721174:VJN722046 VTJ721174:VTJ722046 WDF721174:WDF722046 WNB721174:WNB722046 WWX721174:WWX722046 BB786716:BB787588 KL786710:KL787582 UH786710:UH787582 AED786710:AED787582 ANZ786710:ANZ787582 AXV786710:AXV787582 BHR786710:BHR787582 BRN786710:BRN787582 CBJ786710:CBJ787582 CLF786710:CLF787582 CVB786710:CVB787582 DEX786710:DEX787582 DOT786710:DOT787582 DYP786710:DYP787582 EIL786710:EIL787582 ESH786710:ESH787582 FCD786710:FCD787582 FLZ786710:FLZ787582 FVV786710:FVV787582 GFR786710:GFR787582 GPN786710:GPN787582 GZJ786710:GZJ787582 HJF786710:HJF787582 HTB786710:HTB787582 ICX786710:ICX787582 IMT786710:IMT787582 IWP786710:IWP787582 JGL786710:JGL787582 JQH786710:JQH787582 KAD786710:KAD787582 KJZ786710:KJZ787582 KTV786710:KTV787582 LDR786710:LDR787582 LNN786710:LNN787582 LXJ786710:LXJ787582 MHF786710:MHF787582 MRB786710:MRB787582 NAX786710:NAX787582 NKT786710:NKT787582 NUP786710:NUP787582 OEL786710:OEL787582 OOH786710:OOH787582 OYD786710:OYD787582 PHZ786710:PHZ787582 PRV786710:PRV787582 QBR786710:QBR787582 QLN786710:QLN787582 QVJ786710:QVJ787582 RFF786710:RFF787582 RPB786710:RPB787582 RYX786710:RYX787582 SIT786710:SIT787582 SSP786710:SSP787582 TCL786710:TCL787582 TMH786710:TMH787582 TWD786710:TWD787582 UFZ786710:UFZ787582 UPV786710:UPV787582 UZR786710:UZR787582 VJN786710:VJN787582 VTJ786710:VTJ787582 WDF786710:WDF787582 WNB786710:WNB787582 WWX786710:WWX787582 BB852252:BB853124 KL852246:KL853118 UH852246:UH853118 AED852246:AED853118 ANZ852246:ANZ853118 AXV852246:AXV853118 BHR852246:BHR853118 BRN852246:BRN853118 CBJ852246:CBJ853118 CLF852246:CLF853118 CVB852246:CVB853118 DEX852246:DEX853118 DOT852246:DOT853118 DYP852246:DYP853118 EIL852246:EIL853118 ESH852246:ESH853118 FCD852246:FCD853118 FLZ852246:FLZ853118 FVV852246:FVV853118 GFR852246:GFR853118 GPN852246:GPN853118 GZJ852246:GZJ853118 HJF852246:HJF853118 HTB852246:HTB853118 ICX852246:ICX853118 IMT852246:IMT853118 IWP852246:IWP853118 JGL852246:JGL853118 JQH852246:JQH853118 KAD852246:KAD853118 KJZ852246:KJZ853118 KTV852246:KTV853118 LDR852246:LDR853118 LNN852246:LNN853118 LXJ852246:LXJ853118 MHF852246:MHF853118 MRB852246:MRB853118 NAX852246:NAX853118 NKT852246:NKT853118 NUP852246:NUP853118 OEL852246:OEL853118 OOH852246:OOH853118 OYD852246:OYD853118 PHZ852246:PHZ853118 PRV852246:PRV853118 QBR852246:QBR853118 QLN852246:QLN853118 QVJ852246:QVJ853118 RFF852246:RFF853118 RPB852246:RPB853118 RYX852246:RYX853118 SIT852246:SIT853118 SSP852246:SSP853118 TCL852246:TCL853118 TMH852246:TMH853118 TWD852246:TWD853118 UFZ852246:UFZ853118 UPV852246:UPV853118 UZR852246:UZR853118 VJN852246:VJN853118 VTJ852246:VTJ853118 WDF852246:WDF853118 WNB852246:WNB853118 WWX852246:WWX853118 BB917788:BB918660 KL917782:KL918654 UH917782:UH918654 AED917782:AED918654 ANZ917782:ANZ918654 AXV917782:AXV918654 BHR917782:BHR918654 BRN917782:BRN918654 CBJ917782:CBJ918654 CLF917782:CLF918654 CVB917782:CVB918654 DEX917782:DEX918654 DOT917782:DOT918654 DYP917782:DYP918654 EIL917782:EIL918654 ESH917782:ESH918654 FCD917782:FCD918654 FLZ917782:FLZ918654 FVV917782:FVV918654 GFR917782:GFR918654 GPN917782:GPN918654 GZJ917782:GZJ918654 HJF917782:HJF918654 HTB917782:HTB918654 ICX917782:ICX918654 IMT917782:IMT918654 IWP917782:IWP918654 JGL917782:JGL918654 JQH917782:JQH918654 KAD917782:KAD918654 KJZ917782:KJZ918654 KTV917782:KTV918654 LDR917782:LDR918654 LNN917782:LNN918654 LXJ917782:LXJ918654 MHF917782:MHF918654 MRB917782:MRB918654 NAX917782:NAX918654 NKT917782:NKT918654 NUP917782:NUP918654 OEL917782:OEL918654 OOH917782:OOH918654 OYD917782:OYD918654 PHZ917782:PHZ918654 PRV917782:PRV918654 QBR917782:QBR918654 QLN917782:QLN918654 QVJ917782:QVJ918654 RFF917782:RFF918654 RPB917782:RPB918654 RYX917782:RYX918654 SIT917782:SIT918654 SSP917782:SSP918654 TCL917782:TCL918654 TMH917782:TMH918654 TWD917782:TWD918654 UFZ917782:UFZ918654 UPV917782:UPV918654 UZR917782:UZR918654 VJN917782:VJN918654 VTJ917782:VTJ918654 WDF917782:WDF918654 WNB917782:WNB918654 WWX917782:WWX918654 BB983324:BB984196 KL983318:KL984190 UH983318:UH984190 AED983318:AED984190 ANZ983318:ANZ984190 AXV983318:AXV984190 BHR983318:BHR984190 BRN983318:BRN984190 CBJ983318:CBJ984190 CLF983318:CLF984190 CVB983318:CVB984190 DEX983318:DEX984190 DOT983318:DOT984190 DYP983318:DYP984190 EIL983318:EIL984190 ESH983318:ESH984190 FCD983318:FCD984190 FLZ983318:FLZ984190 FVV983318:FVV984190 GFR983318:GFR984190 GPN983318:GPN984190 GZJ983318:GZJ984190 HJF983318:HJF984190 HTB983318:HTB984190 ICX983318:ICX984190 IMT983318:IMT984190 IWP983318:IWP984190 JGL983318:JGL984190 JQH983318:JQH984190 KAD983318:KAD984190 KJZ983318:KJZ984190 KTV983318:KTV984190 LDR983318:LDR984190 LNN983318:LNN984190 LXJ983318:LXJ984190 MHF983318:MHF984190 MRB983318:MRB984190 NAX983318:NAX984190 NKT983318:NKT984190 NUP983318:NUP984190 OEL983318:OEL984190 OOH983318:OOH984190 OYD983318:OYD984190 PHZ983318:PHZ984190 PRV983318:PRV984190 QBR983318:QBR984190 QLN983318:QLN984190 QVJ983318:QVJ984190 RFF983318:RFF984190 RPB983318:RPB984190 RYX983318:RYX984190 SIT983318:SIT984190 SSP983318:SSP984190 TCL983318:TCL984190 TMH983318:TMH984190 TWD983318:TWD984190 UFZ983318:UFZ984190 UPV983318:UPV984190 UZR983318:UZR984190 VJN983318:VJN984190 VTJ983318:VTJ984190 WDF983318:WDF984190 WNB983318:WNB984190 WWX983318:WWX984190 BH65814:BH66688 KR65814:KR66688 UN65814:UN66688 AEJ65814:AEJ66688 AOF65814:AOF66688 AYB65814:AYB66688 BHX65814:BHX66688 BRT65814:BRT66688 CBP65814:CBP66688 CLL65814:CLL66688 CVH65814:CVH66688 DFD65814:DFD66688 DOZ65814:DOZ66688 DYV65814:DYV66688 EIR65814:EIR66688 ESN65814:ESN66688 FCJ65814:FCJ66688 FMF65814:FMF66688 FWB65814:FWB66688 GFX65814:GFX66688 GPT65814:GPT66688 GZP65814:GZP66688 HJL65814:HJL66688 HTH65814:HTH66688 IDD65814:IDD66688 IMZ65814:IMZ66688 IWV65814:IWV66688 JGR65814:JGR66688 JQN65814:JQN66688 KAJ65814:KAJ66688 KKF65814:KKF66688 KUB65814:KUB66688 LDX65814:LDX66688 LNT65814:LNT66688 LXP65814:LXP66688 MHL65814:MHL66688 MRH65814:MRH66688 NBD65814:NBD66688 NKZ65814:NKZ66688 NUV65814:NUV66688 OER65814:OER66688 OON65814:OON66688 OYJ65814:OYJ66688 PIF65814:PIF66688 PSB65814:PSB66688 QBX65814:QBX66688 QLT65814:QLT66688 QVP65814:QVP66688 RFL65814:RFL66688 RPH65814:RPH66688 RZD65814:RZD66688 SIZ65814:SIZ66688 SSV65814:SSV66688 TCR65814:TCR66688 TMN65814:TMN66688 TWJ65814:TWJ66688 UGF65814:UGF66688 UQB65814:UQB66688 UZX65814:UZX66688 VJT65814:VJT66688 VTP65814:VTP66688 WDL65814:WDL66688 WNH65814:WNH66688 WXD65814:WXD66688 BH131350:BH132224 KR131350:KR132224 UN131350:UN132224 AEJ131350:AEJ132224 AOF131350:AOF132224 AYB131350:AYB132224 BHX131350:BHX132224 BRT131350:BRT132224 CBP131350:CBP132224 CLL131350:CLL132224 CVH131350:CVH132224 DFD131350:DFD132224 DOZ131350:DOZ132224 DYV131350:DYV132224 EIR131350:EIR132224 ESN131350:ESN132224 FCJ131350:FCJ132224 FMF131350:FMF132224 FWB131350:FWB132224 GFX131350:GFX132224 GPT131350:GPT132224 GZP131350:GZP132224 HJL131350:HJL132224 HTH131350:HTH132224 IDD131350:IDD132224 IMZ131350:IMZ132224 IWV131350:IWV132224 JGR131350:JGR132224 JQN131350:JQN132224 KAJ131350:KAJ132224 KKF131350:KKF132224 KUB131350:KUB132224 LDX131350:LDX132224 LNT131350:LNT132224 LXP131350:LXP132224 MHL131350:MHL132224 MRH131350:MRH132224 NBD131350:NBD132224 NKZ131350:NKZ132224 NUV131350:NUV132224 OER131350:OER132224 OON131350:OON132224 OYJ131350:OYJ132224 PIF131350:PIF132224 PSB131350:PSB132224 QBX131350:QBX132224 QLT131350:QLT132224 QVP131350:QVP132224 RFL131350:RFL132224 RPH131350:RPH132224 RZD131350:RZD132224 SIZ131350:SIZ132224 SSV131350:SSV132224 TCR131350:TCR132224 TMN131350:TMN132224 TWJ131350:TWJ132224 UGF131350:UGF132224 UQB131350:UQB132224 UZX131350:UZX132224 VJT131350:VJT132224 VTP131350:VTP132224 WDL131350:WDL132224 WNH131350:WNH132224 WXD131350:WXD132224 BH196886:BH197760 KR196886:KR197760 UN196886:UN197760 AEJ196886:AEJ197760 AOF196886:AOF197760 AYB196886:AYB197760 BHX196886:BHX197760 BRT196886:BRT197760 CBP196886:CBP197760 CLL196886:CLL197760 CVH196886:CVH197760 DFD196886:DFD197760 DOZ196886:DOZ197760 DYV196886:DYV197760 EIR196886:EIR197760 ESN196886:ESN197760 FCJ196886:FCJ197760 FMF196886:FMF197760 FWB196886:FWB197760 GFX196886:GFX197760 GPT196886:GPT197760 GZP196886:GZP197760 HJL196886:HJL197760 HTH196886:HTH197760 IDD196886:IDD197760 IMZ196886:IMZ197760 IWV196886:IWV197760 JGR196886:JGR197760 JQN196886:JQN197760 KAJ196886:KAJ197760 KKF196886:KKF197760 KUB196886:KUB197760 LDX196886:LDX197760 LNT196886:LNT197760 LXP196886:LXP197760 MHL196886:MHL197760 MRH196886:MRH197760 NBD196886:NBD197760 NKZ196886:NKZ197760 NUV196886:NUV197760 OER196886:OER197760 OON196886:OON197760 OYJ196886:OYJ197760 PIF196886:PIF197760 PSB196886:PSB197760 QBX196886:QBX197760 QLT196886:QLT197760 QVP196886:QVP197760 RFL196886:RFL197760 RPH196886:RPH197760 RZD196886:RZD197760 SIZ196886:SIZ197760 SSV196886:SSV197760 TCR196886:TCR197760 TMN196886:TMN197760 TWJ196886:TWJ197760 UGF196886:UGF197760 UQB196886:UQB197760 UZX196886:UZX197760 VJT196886:VJT197760 VTP196886:VTP197760 WDL196886:WDL197760 WNH196886:WNH197760 WXD196886:WXD197760 BH262422:BH263296 KR262422:KR263296 UN262422:UN263296 AEJ262422:AEJ263296 AOF262422:AOF263296 AYB262422:AYB263296 BHX262422:BHX263296 BRT262422:BRT263296 CBP262422:CBP263296 CLL262422:CLL263296 CVH262422:CVH263296 DFD262422:DFD263296 DOZ262422:DOZ263296 DYV262422:DYV263296 EIR262422:EIR263296 ESN262422:ESN263296 FCJ262422:FCJ263296 FMF262422:FMF263296 FWB262422:FWB263296 GFX262422:GFX263296 GPT262422:GPT263296 GZP262422:GZP263296 HJL262422:HJL263296 HTH262422:HTH263296 IDD262422:IDD263296 IMZ262422:IMZ263296 IWV262422:IWV263296 JGR262422:JGR263296 JQN262422:JQN263296 KAJ262422:KAJ263296 KKF262422:KKF263296 KUB262422:KUB263296 LDX262422:LDX263296 LNT262422:LNT263296 LXP262422:LXP263296 MHL262422:MHL263296 MRH262422:MRH263296 NBD262422:NBD263296 NKZ262422:NKZ263296 NUV262422:NUV263296 OER262422:OER263296 OON262422:OON263296 OYJ262422:OYJ263296 PIF262422:PIF263296 PSB262422:PSB263296 QBX262422:QBX263296 QLT262422:QLT263296 QVP262422:QVP263296 RFL262422:RFL263296 RPH262422:RPH263296 RZD262422:RZD263296 SIZ262422:SIZ263296 SSV262422:SSV263296 TCR262422:TCR263296 TMN262422:TMN263296 TWJ262422:TWJ263296 UGF262422:UGF263296 UQB262422:UQB263296 UZX262422:UZX263296 VJT262422:VJT263296 VTP262422:VTP263296 WDL262422:WDL263296 WNH262422:WNH263296 WXD262422:WXD263296 BH327958:BH328832 KR327958:KR328832 UN327958:UN328832 AEJ327958:AEJ328832 AOF327958:AOF328832 AYB327958:AYB328832 BHX327958:BHX328832 BRT327958:BRT328832 CBP327958:CBP328832 CLL327958:CLL328832 CVH327958:CVH328832 DFD327958:DFD328832 DOZ327958:DOZ328832 DYV327958:DYV328832 EIR327958:EIR328832 ESN327958:ESN328832 FCJ327958:FCJ328832 FMF327958:FMF328832 FWB327958:FWB328832 GFX327958:GFX328832 GPT327958:GPT328832 GZP327958:GZP328832 HJL327958:HJL328832 HTH327958:HTH328832 IDD327958:IDD328832 IMZ327958:IMZ328832 IWV327958:IWV328832 JGR327958:JGR328832 JQN327958:JQN328832 KAJ327958:KAJ328832 KKF327958:KKF328832 KUB327958:KUB328832 LDX327958:LDX328832 LNT327958:LNT328832 LXP327958:LXP328832 MHL327958:MHL328832 MRH327958:MRH328832 NBD327958:NBD328832 NKZ327958:NKZ328832 NUV327958:NUV328832 OER327958:OER328832 OON327958:OON328832 OYJ327958:OYJ328832 PIF327958:PIF328832 PSB327958:PSB328832 QBX327958:QBX328832 QLT327958:QLT328832 QVP327958:QVP328832 RFL327958:RFL328832 RPH327958:RPH328832 RZD327958:RZD328832 SIZ327958:SIZ328832 SSV327958:SSV328832 TCR327958:TCR328832 TMN327958:TMN328832 TWJ327958:TWJ328832 UGF327958:UGF328832 UQB327958:UQB328832 UZX327958:UZX328832 VJT327958:VJT328832 VTP327958:VTP328832 WDL327958:WDL328832 WNH327958:WNH328832 WXD327958:WXD328832 BH393494:BH394368 KR393494:KR394368 UN393494:UN394368 AEJ393494:AEJ394368 AOF393494:AOF394368 AYB393494:AYB394368 BHX393494:BHX394368 BRT393494:BRT394368 CBP393494:CBP394368 CLL393494:CLL394368 CVH393494:CVH394368 DFD393494:DFD394368 DOZ393494:DOZ394368 DYV393494:DYV394368 EIR393494:EIR394368 ESN393494:ESN394368 FCJ393494:FCJ394368 FMF393494:FMF394368 FWB393494:FWB394368 GFX393494:GFX394368 GPT393494:GPT394368 GZP393494:GZP394368 HJL393494:HJL394368 HTH393494:HTH394368 IDD393494:IDD394368 IMZ393494:IMZ394368 IWV393494:IWV394368 JGR393494:JGR394368 JQN393494:JQN394368 KAJ393494:KAJ394368 KKF393494:KKF394368 KUB393494:KUB394368 LDX393494:LDX394368 LNT393494:LNT394368 LXP393494:LXP394368 MHL393494:MHL394368 MRH393494:MRH394368 NBD393494:NBD394368 NKZ393494:NKZ394368 NUV393494:NUV394368 OER393494:OER394368 OON393494:OON394368 OYJ393494:OYJ394368 PIF393494:PIF394368 PSB393494:PSB394368 QBX393494:QBX394368 QLT393494:QLT394368 QVP393494:QVP394368 RFL393494:RFL394368 RPH393494:RPH394368 RZD393494:RZD394368 SIZ393494:SIZ394368 SSV393494:SSV394368 TCR393494:TCR394368 TMN393494:TMN394368 TWJ393494:TWJ394368 UGF393494:UGF394368 UQB393494:UQB394368 UZX393494:UZX394368 VJT393494:VJT394368 VTP393494:VTP394368 WDL393494:WDL394368 WNH393494:WNH394368 WXD393494:WXD394368 BH459030:BH459904 KR459030:KR459904 UN459030:UN459904 AEJ459030:AEJ459904 AOF459030:AOF459904 AYB459030:AYB459904 BHX459030:BHX459904 BRT459030:BRT459904 CBP459030:CBP459904 CLL459030:CLL459904 CVH459030:CVH459904 DFD459030:DFD459904 DOZ459030:DOZ459904 DYV459030:DYV459904 EIR459030:EIR459904 ESN459030:ESN459904 FCJ459030:FCJ459904 FMF459030:FMF459904 FWB459030:FWB459904 GFX459030:GFX459904 GPT459030:GPT459904 GZP459030:GZP459904 HJL459030:HJL459904 HTH459030:HTH459904 IDD459030:IDD459904 IMZ459030:IMZ459904 IWV459030:IWV459904 JGR459030:JGR459904 JQN459030:JQN459904 KAJ459030:KAJ459904 KKF459030:KKF459904 KUB459030:KUB459904 LDX459030:LDX459904 LNT459030:LNT459904 LXP459030:LXP459904 MHL459030:MHL459904 MRH459030:MRH459904 NBD459030:NBD459904 NKZ459030:NKZ459904 NUV459030:NUV459904 OER459030:OER459904 OON459030:OON459904 OYJ459030:OYJ459904 PIF459030:PIF459904 PSB459030:PSB459904 QBX459030:QBX459904 QLT459030:QLT459904 QVP459030:QVP459904 RFL459030:RFL459904 RPH459030:RPH459904 RZD459030:RZD459904 SIZ459030:SIZ459904 SSV459030:SSV459904 TCR459030:TCR459904 TMN459030:TMN459904 TWJ459030:TWJ459904 UGF459030:UGF459904 UQB459030:UQB459904 UZX459030:UZX459904 VJT459030:VJT459904 VTP459030:VTP459904 WDL459030:WDL459904 WNH459030:WNH459904 WXD459030:WXD459904 BH524566:BH525440 KR524566:KR525440 UN524566:UN525440 AEJ524566:AEJ525440 AOF524566:AOF525440 AYB524566:AYB525440 BHX524566:BHX525440 BRT524566:BRT525440 CBP524566:CBP525440 CLL524566:CLL525440 CVH524566:CVH525440 DFD524566:DFD525440 DOZ524566:DOZ525440 DYV524566:DYV525440 EIR524566:EIR525440 ESN524566:ESN525440 FCJ524566:FCJ525440 FMF524566:FMF525440 FWB524566:FWB525440 GFX524566:GFX525440 GPT524566:GPT525440 GZP524566:GZP525440 HJL524566:HJL525440 HTH524566:HTH525440 IDD524566:IDD525440 IMZ524566:IMZ525440 IWV524566:IWV525440 JGR524566:JGR525440 JQN524566:JQN525440 KAJ524566:KAJ525440 KKF524566:KKF525440 KUB524566:KUB525440 LDX524566:LDX525440 LNT524566:LNT525440 LXP524566:LXP525440 MHL524566:MHL525440 MRH524566:MRH525440 NBD524566:NBD525440 NKZ524566:NKZ525440 NUV524566:NUV525440 OER524566:OER525440 OON524566:OON525440 OYJ524566:OYJ525440 PIF524566:PIF525440 PSB524566:PSB525440 QBX524566:QBX525440 QLT524566:QLT525440 QVP524566:QVP525440 RFL524566:RFL525440 RPH524566:RPH525440 RZD524566:RZD525440 SIZ524566:SIZ525440 SSV524566:SSV525440 TCR524566:TCR525440 TMN524566:TMN525440 TWJ524566:TWJ525440 UGF524566:UGF525440 UQB524566:UQB525440 UZX524566:UZX525440 VJT524566:VJT525440 VTP524566:VTP525440 WDL524566:WDL525440 WNH524566:WNH525440 WXD524566:WXD525440 BH590102:BH590976 KR590102:KR590976 UN590102:UN590976 AEJ590102:AEJ590976 AOF590102:AOF590976 AYB590102:AYB590976 BHX590102:BHX590976 BRT590102:BRT590976 CBP590102:CBP590976 CLL590102:CLL590976 CVH590102:CVH590976 DFD590102:DFD590976 DOZ590102:DOZ590976 DYV590102:DYV590976 EIR590102:EIR590976 ESN590102:ESN590976 FCJ590102:FCJ590976 FMF590102:FMF590976 FWB590102:FWB590976 GFX590102:GFX590976 GPT590102:GPT590976 GZP590102:GZP590976 HJL590102:HJL590976 HTH590102:HTH590976 IDD590102:IDD590976 IMZ590102:IMZ590976 IWV590102:IWV590976 JGR590102:JGR590976 JQN590102:JQN590976 KAJ590102:KAJ590976 KKF590102:KKF590976 KUB590102:KUB590976 LDX590102:LDX590976 LNT590102:LNT590976 LXP590102:LXP590976 MHL590102:MHL590976 MRH590102:MRH590976 NBD590102:NBD590976 NKZ590102:NKZ590976 NUV590102:NUV590976 OER590102:OER590976 OON590102:OON590976 OYJ590102:OYJ590976 PIF590102:PIF590976 PSB590102:PSB590976 QBX590102:QBX590976 QLT590102:QLT590976 QVP590102:QVP590976 RFL590102:RFL590976 RPH590102:RPH590976 RZD590102:RZD590976 SIZ590102:SIZ590976 SSV590102:SSV590976 TCR590102:TCR590976 TMN590102:TMN590976 TWJ590102:TWJ590976 UGF590102:UGF590976 UQB590102:UQB590976 UZX590102:UZX590976 VJT590102:VJT590976 VTP590102:VTP590976 WDL590102:WDL590976 WNH590102:WNH590976 WXD590102:WXD590976 BH655638:BH656512 KR655638:KR656512 UN655638:UN656512 AEJ655638:AEJ656512 AOF655638:AOF656512 AYB655638:AYB656512 BHX655638:BHX656512 BRT655638:BRT656512 CBP655638:CBP656512 CLL655638:CLL656512 CVH655638:CVH656512 DFD655638:DFD656512 DOZ655638:DOZ656512 DYV655638:DYV656512 EIR655638:EIR656512 ESN655638:ESN656512 FCJ655638:FCJ656512 FMF655638:FMF656512 FWB655638:FWB656512 GFX655638:GFX656512 GPT655638:GPT656512 GZP655638:GZP656512 HJL655638:HJL656512 HTH655638:HTH656512 IDD655638:IDD656512 IMZ655638:IMZ656512 IWV655638:IWV656512 JGR655638:JGR656512 JQN655638:JQN656512 KAJ655638:KAJ656512 KKF655638:KKF656512 KUB655638:KUB656512 LDX655638:LDX656512 LNT655638:LNT656512 LXP655638:LXP656512 MHL655638:MHL656512 MRH655638:MRH656512 NBD655638:NBD656512 NKZ655638:NKZ656512 NUV655638:NUV656512 OER655638:OER656512 OON655638:OON656512 OYJ655638:OYJ656512 PIF655638:PIF656512 PSB655638:PSB656512 QBX655638:QBX656512 QLT655638:QLT656512 QVP655638:QVP656512 RFL655638:RFL656512 RPH655638:RPH656512 RZD655638:RZD656512 SIZ655638:SIZ656512 SSV655638:SSV656512 TCR655638:TCR656512 TMN655638:TMN656512 TWJ655638:TWJ656512 UGF655638:UGF656512 UQB655638:UQB656512 UZX655638:UZX656512 VJT655638:VJT656512 VTP655638:VTP656512 WDL655638:WDL656512 WNH655638:WNH656512 WXD655638:WXD656512 BH721174:BH722048 KR721174:KR722048 UN721174:UN722048 AEJ721174:AEJ722048 AOF721174:AOF722048 AYB721174:AYB722048 BHX721174:BHX722048 BRT721174:BRT722048 CBP721174:CBP722048 CLL721174:CLL722048 CVH721174:CVH722048 DFD721174:DFD722048 DOZ721174:DOZ722048 DYV721174:DYV722048 EIR721174:EIR722048 ESN721174:ESN722048 FCJ721174:FCJ722048 FMF721174:FMF722048 FWB721174:FWB722048 GFX721174:GFX722048 GPT721174:GPT722048 GZP721174:GZP722048 HJL721174:HJL722048 HTH721174:HTH722048 IDD721174:IDD722048 IMZ721174:IMZ722048 IWV721174:IWV722048 JGR721174:JGR722048 JQN721174:JQN722048 KAJ721174:KAJ722048 KKF721174:KKF722048 KUB721174:KUB722048 LDX721174:LDX722048 LNT721174:LNT722048 LXP721174:LXP722048 MHL721174:MHL722048 MRH721174:MRH722048 NBD721174:NBD722048 NKZ721174:NKZ722048 NUV721174:NUV722048 OER721174:OER722048 OON721174:OON722048 OYJ721174:OYJ722048 PIF721174:PIF722048 PSB721174:PSB722048 QBX721174:QBX722048 QLT721174:QLT722048 QVP721174:QVP722048 RFL721174:RFL722048 RPH721174:RPH722048 RZD721174:RZD722048 SIZ721174:SIZ722048 SSV721174:SSV722048 TCR721174:TCR722048 TMN721174:TMN722048 TWJ721174:TWJ722048 UGF721174:UGF722048 UQB721174:UQB722048 UZX721174:UZX722048 VJT721174:VJT722048 VTP721174:VTP722048 WDL721174:WDL722048 WNH721174:WNH722048 WXD721174:WXD722048 BH786710:BH787584 KR786710:KR787584 UN786710:UN787584 AEJ786710:AEJ787584 AOF786710:AOF787584 AYB786710:AYB787584 BHX786710:BHX787584 BRT786710:BRT787584 CBP786710:CBP787584 CLL786710:CLL787584 CVH786710:CVH787584 DFD786710:DFD787584 DOZ786710:DOZ787584 DYV786710:DYV787584 EIR786710:EIR787584 ESN786710:ESN787584 FCJ786710:FCJ787584 FMF786710:FMF787584 FWB786710:FWB787584 GFX786710:GFX787584 GPT786710:GPT787584 GZP786710:GZP787584 HJL786710:HJL787584 HTH786710:HTH787584 IDD786710:IDD787584 IMZ786710:IMZ787584 IWV786710:IWV787584 JGR786710:JGR787584 JQN786710:JQN787584 KAJ786710:KAJ787584 KKF786710:KKF787584 KUB786710:KUB787584 LDX786710:LDX787584 LNT786710:LNT787584 LXP786710:LXP787584 MHL786710:MHL787584 MRH786710:MRH787584 NBD786710:NBD787584 NKZ786710:NKZ787584 NUV786710:NUV787584 OER786710:OER787584 OON786710:OON787584 OYJ786710:OYJ787584 PIF786710:PIF787584 PSB786710:PSB787584 QBX786710:QBX787584 QLT786710:QLT787584 QVP786710:QVP787584 RFL786710:RFL787584 RPH786710:RPH787584 RZD786710:RZD787584 SIZ786710:SIZ787584 SSV786710:SSV787584 TCR786710:TCR787584 TMN786710:TMN787584 TWJ786710:TWJ787584 UGF786710:UGF787584 UQB786710:UQB787584 UZX786710:UZX787584 VJT786710:VJT787584 VTP786710:VTP787584 WDL786710:WDL787584 WNH786710:WNH787584 WXD786710:WXD787584 BH852246:BH853120 KR852246:KR853120 UN852246:UN853120 AEJ852246:AEJ853120 AOF852246:AOF853120 AYB852246:AYB853120 BHX852246:BHX853120 BRT852246:BRT853120 CBP852246:CBP853120 CLL852246:CLL853120 CVH852246:CVH853120 DFD852246:DFD853120 DOZ852246:DOZ853120 DYV852246:DYV853120 EIR852246:EIR853120 ESN852246:ESN853120 FCJ852246:FCJ853120 FMF852246:FMF853120 FWB852246:FWB853120 GFX852246:GFX853120 GPT852246:GPT853120 GZP852246:GZP853120 HJL852246:HJL853120 HTH852246:HTH853120 IDD852246:IDD853120 IMZ852246:IMZ853120 IWV852246:IWV853120 JGR852246:JGR853120 JQN852246:JQN853120 KAJ852246:KAJ853120 KKF852246:KKF853120 KUB852246:KUB853120 LDX852246:LDX853120 LNT852246:LNT853120 LXP852246:LXP853120 MHL852246:MHL853120 MRH852246:MRH853120 NBD852246:NBD853120 NKZ852246:NKZ853120 NUV852246:NUV853120 OER852246:OER853120 OON852246:OON853120 OYJ852246:OYJ853120 PIF852246:PIF853120 PSB852246:PSB853120 QBX852246:QBX853120 QLT852246:QLT853120 QVP852246:QVP853120 RFL852246:RFL853120 RPH852246:RPH853120 RZD852246:RZD853120 SIZ852246:SIZ853120 SSV852246:SSV853120 TCR852246:TCR853120 TMN852246:TMN853120 TWJ852246:TWJ853120 UGF852246:UGF853120 UQB852246:UQB853120 UZX852246:UZX853120 VJT852246:VJT853120 VTP852246:VTP853120 WDL852246:WDL853120 WNH852246:WNH853120 WXD852246:WXD853120 BH917782:BH918656 KR917782:KR918656 UN917782:UN918656 AEJ917782:AEJ918656 AOF917782:AOF918656 AYB917782:AYB918656 BHX917782:BHX918656 BRT917782:BRT918656 CBP917782:CBP918656 CLL917782:CLL918656 CVH917782:CVH918656 DFD917782:DFD918656 DOZ917782:DOZ918656 DYV917782:DYV918656 EIR917782:EIR918656 ESN917782:ESN918656 FCJ917782:FCJ918656 FMF917782:FMF918656 FWB917782:FWB918656 GFX917782:GFX918656 GPT917782:GPT918656 GZP917782:GZP918656 HJL917782:HJL918656 HTH917782:HTH918656 IDD917782:IDD918656 IMZ917782:IMZ918656 IWV917782:IWV918656 JGR917782:JGR918656 JQN917782:JQN918656 KAJ917782:KAJ918656 KKF917782:KKF918656 KUB917782:KUB918656 LDX917782:LDX918656 LNT917782:LNT918656 LXP917782:LXP918656 MHL917782:MHL918656 MRH917782:MRH918656 NBD917782:NBD918656 NKZ917782:NKZ918656 NUV917782:NUV918656 OER917782:OER918656 OON917782:OON918656 OYJ917782:OYJ918656 PIF917782:PIF918656 PSB917782:PSB918656 QBX917782:QBX918656 QLT917782:QLT918656 QVP917782:QVP918656 RFL917782:RFL918656 RPH917782:RPH918656 RZD917782:RZD918656 SIZ917782:SIZ918656 SSV917782:SSV918656 TCR917782:TCR918656 TMN917782:TMN918656 TWJ917782:TWJ918656 UGF917782:UGF918656 UQB917782:UQB918656 UZX917782:UZX918656 VJT917782:VJT918656 VTP917782:VTP918656 WDL917782:WDL918656 WNH917782:WNH918656 WXD917782:WXD918656 BH983318:BH984192 KR983318:KR984192 UN983318:UN984192 AEJ983318:AEJ984192 AOF983318:AOF984192 AYB983318:AYB984192 BHX983318:BHX984192 BRT983318:BRT984192 CBP983318:CBP984192 CLL983318:CLL984192 CVH983318:CVH984192 DFD983318:DFD984192 DOZ983318:DOZ984192 DYV983318:DYV984192 EIR983318:EIR984192 ESN983318:ESN984192 FCJ983318:FCJ984192 FMF983318:FMF984192 FWB983318:FWB984192 GFX983318:GFX984192 GPT983318:GPT984192 GZP983318:GZP984192 HJL983318:HJL984192 HTH983318:HTH984192 IDD983318:IDD984192 IMZ983318:IMZ984192 IWV983318:IWV984192 JGR983318:JGR984192 JQN983318:JQN984192 KAJ983318:KAJ984192 KKF983318:KKF984192 KUB983318:KUB984192 LDX983318:LDX984192 LNT983318:LNT984192 LXP983318:LXP984192 MHL983318:MHL984192 MRH983318:MRH984192 NBD983318:NBD984192 NKZ983318:NKZ984192 NUV983318:NUV984192 OER983318:OER984192 OON983318:OON984192 OYJ983318:OYJ984192 PIF983318:PIF984192 PSB983318:PSB984192 QBX983318:QBX984192 QLT983318:QLT984192 QVP983318:QVP984192 RFL983318:RFL984192 RPH983318:RPH984192 RZD983318:RZD984192 SIZ983318:SIZ984192 SSV983318:SSV984192 TCR983318:TCR984192 TMN983318:TMN984192 TWJ983318:TWJ984192 UGF983318:UGF984192 UQB983318:UQB984192 UZX983318:UZX984192 VJT983318:VJT984192 VTP983318:VTP984192 WDL983318:WDL984192 WNH983318:WNH984192 WXD983318:WXD984192 BE65820:BE66692 KO65814:KO66686 UK65814:UK66686 AEG65814:AEG66686 AOC65814:AOC66686 AXY65814:AXY66686 BHU65814:BHU66686 BRQ65814:BRQ66686 CBM65814:CBM66686 CLI65814:CLI66686 CVE65814:CVE66686 DFA65814:DFA66686 DOW65814:DOW66686 DYS65814:DYS66686 EIO65814:EIO66686 ESK65814:ESK66686 FCG65814:FCG66686 FMC65814:FMC66686 FVY65814:FVY66686 GFU65814:GFU66686 GPQ65814:GPQ66686 GZM65814:GZM66686 HJI65814:HJI66686 HTE65814:HTE66686 IDA65814:IDA66686 IMW65814:IMW66686 IWS65814:IWS66686 JGO65814:JGO66686 JQK65814:JQK66686 KAG65814:KAG66686 KKC65814:KKC66686 KTY65814:KTY66686 LDU65814:LDU66686 LNQ65814:LNQ66686 LXM65814:LXM66686 MHI65814:MHI66686 MRE65814:MRE66686 NBA65814:NBA66686 NKW65814:NKW66686 NUS65814:NUS66686 OEO65814:OEO66686 OOK65814:OOK66686 OYG65814:OYG66686 PIC65814:PIC66686 PRY65814:PRY66686 QBU65814:QBU66686 QLQ65814:QLQ66686 QVM65814:QVM66686 RFI65814:RFI66686 RPE65814:RPE66686 RZA65814:RZA66686 SIW65814:SIW66686 SSS65814:SSS66686 TCO65814:TCO66686 TMK65814:TMK66686 TWG65814:TWG66686 UGC65814:UGC66686 UPY65814:UPY66686 UZU65814:UZU66686 VJQ65814:VJQ66686 VTM65814:VTM66686 WDI65814:WDI66686 WNE65814:WNE66686 WXA65814:WXA66686 BE131356:BE132228 KO131350:KO132222 UK131350:UK132222 AEG131350:AEG132222 AOC131350:AOC132222 AXY131350:AXY132222 BHU131350:BHU132222 BRQ131350:BRQ132222 CBM131350:CBM132222 CLI131350:CLI132222 CVE131350:CVE132222 DFA131350:DFA132222 DOW131350:DOW132222 DYS131350:DYS132222 EIO131350:EIO132222 ESK131350:ESK132222 FCG131350:FCG132222 FMC131350:FMC132222 FVY131350:FVY132222 GFU131350:GFU132222 GPQ131350:GPQ132222 GZM131350:GZM132222 HJI131350:HJI132222 HTE131350:HTE132222 IDA131350:IDA132222 IMW131350:IMW132222 IWS131350:IWS132222 JGO131350:JGO132222 JQK131350:JQK132222 KAG131350:KAG132222 KKC131350:KKC132222 KTY131350:KTY132222 LDU131350:LDU132222 LNQ131350:LNQ132222 LXM131350:LXM132222 MHI131350:MHI132222 MRE131350:MRE132222 NBA131350:NBA132222 NKW131350:NKW132222 NUS131350:NUS132222 OEO131350:OEO132222 OOK131350:OOK132222 OYG131350:OYG132222 PIC131350:PIC132222 PRY131350:PRY132222 QBU131350:QBU132222 QLQ131350:QLQ132222 QVM131350:QVM132222 RFI131350:RFI132222 RPE131350:RPE132222 RZA131350:RZA132222 SIW131350:SIW132222 SSS131350:SSS132222 TCO131350:TCO132222 TMK131350:TMK132222 TWG131350:TWG132222 UGC131350:UGC132222 UPY131350:UPY132222 UZU131350:UZU132222 VJQ131350:VJQ132222 VTM131350:VTM132222 WDI131350:WDI132222 WNE131350:WNE132222 WXA131350:WXA132222 BE196892:BE197764 KO196886:KO197758 UK196886:UK197758 AEG196886:AEG197758 AOC196886:AOC197758 AXY196886:AXY197758 BHU196886:BHU197758 BRQ196886:BRQ197758 CBM196886:CBM197758 CLI196886:CLI197758 CVE196886:CVE197758 DFA196886:DFA197758 DOW196886:DOW197758 DYS196886:DYS197758 EIO196886:EIO197758 ESK196886:ESK197758 FCG196886:FCG197758 FMC196886:FMC197758 FVY196886:FVY197758 GFU196886:GFU197758 GPQ196886:GPQ197758 GZM196886:GZM197758 HJI196886:HJI197758 HTE196886:HTE197758 IDA196886:IDA197758 IMW196886:IMW197758 IWS196886:IWS197758 JGO196886:JGO197758 JQK196886:JQK197758 KAG196886:KAG197758 KKC196886:KKC197758 KTY196886:KTY197758 LDU196886:LDU197758 LNQ196886:LNQ197758 LXM196886:LXM197758 MHI196886:MHI197758 MRE196886:MRE197758 NBA196886:NBA197758 NKW196886:NKW197758 NUS196886:NUS197758 OEO196886:OEO197758 OOK196886:OOK197758 OYG196886:OYG197758 PIC196886:PIC197758 PRY196886:PRY197758 QBU196886:QBU197758 QLQ196886:QLQ197758 QVM196886:QVM197758 RFI196886:RFI197758 RPE196886:RPE197758 RZA196886:RZA197758 SIW196886:SIW197758 SSS196886:SSS197758 TCO196886:TCO197758 TMK196886:TMK197758 TWG196886:TWG197758 UGC196886:UGC197758 UPY196886:UPY197758 UZU196886:UZU197758 VJQ196886:VJQ197758 VTM196886:VTM197758 WDI196886:WDI197758 WNE196886:WNE197758 WXA196886:WXA197758 BE262428:BE263300 KO262422:KO263294 UK262422:UK263294 AEG262422:AEG263294 AOC262422:AOC263294 AXY262422:AXY263294 BHU262422:BHU263294 BRQ262422:BRQ263294 CBM262422:CBM263294 CLI262422:CLI263294 CVE262422:CVE263294 DFA262422:DFA263294 DOW262422:DOW263294 DYS262422:DYS263294 EIO262422:EIO263294 ESK262422:ESK263294 FCG262422:FCG263294 FMC262422:FMC263294 FVY262422:FVY263294 GFU262422:GFU263294 GPQ262422:GPQ263294 GZM262422:GZM263294 HJI262422:HJI263294 HTE262422:HTE263294 IDA262422:IDA263294 IMW262422:IMW263294 IWS262422:IWS263294 JGO262422:JGO263294 JQK262422:JQK263294 KAG262422:KAG263294 KKC262422:KKC263294 KTY262422:KTY263294 LDU262422:LDU263294 LNQ262422:LNQ263294 LXM262422:LXM263294 MHI262422:MHI263294 MRE262422:MRE263294 NBA262422:NBA263294 NKW262422:NKW263294 NUS262422:NUS263294 OEO262422:OEO263294 OOK262422:OOK263294 OYG262422:OYG263294 PIC262422:PIC263294 PRY262422:PRY263294 QBU262422:QBU263294 QLQ262422:QLQ263294 QVM262422:QVM263294 RFI262422:RFI263294 RPE262422:RPE263294 RZA262422:RZA263294 SIW262422:SIW263294 SSS262422:SSS263294 TCO262422:TCO263294 TMK262422:TMK263294 TWG262422:TWG263294 UGC262422:UGC263294 UPY262422:UPY263294 UZU262422:UZU263294 VJQ262422:VJQ263294 VTM262422:VTM263294 WDI262422:WDI263294 WNE262422:WNE263294 WXA262422:WXA263294 BE327964:BE328836 KO327958:KO328830 UK327958:UK328830 AEG327958:AEG328830 AOC327958:AOC328830 AXY327958:AXY328830 BHU327958:BHU328830 BRQ327958:BRQ328830 CBM327958:CBM328830 CLI327958:CLI328830 CVE327958:CVE328830 DFA327958:DFA328830 DOW327958:DOW328830 DYS327958:DYS328830 EIO327958:EIO328830 ESK327958:ESK328830 FCG327958:FCG328830 FMC327958:FMC328830 FVY327958:FVY328830 GFU327958:GFU328830 GPQ327958:GPQ328830 GZM327958:GZM328830 HJI327958:HJI328830 HTE327958:HTE328830 IDA327958:IDA328830 IMW327958:IMW328830 IWS327958:IWS328830 JGO327958:JGO328830 JQK327958:JQK328830 KAG327958:KAG328830 KKC327958:KKC328830 KTY327958:KTY328830 LDU327958:LDU328830 LNQ327958:LNQ328830 LXM327958:LXM328830 MHI327958:MHI328830 MRE327958:MRE328830 NBA327958:NBA328830 NKW327958:NKW328830 NUS327958:NUS328830 OEO327958:OEO328830 OOK327958:OOK328830 OYG327958:OYG328830 PIC327958:PIC328830 PRY327958:PRY328830 QBU327958:QBU328830 QLQ327958:QLQ328830 QVM327958:QVM328830 RFI327958:RFI328830 RPE327958:RPE328830 RZA327958:RZA328830 SIW327958:SIW328830 SSS327958:SSS328830 TCO327958:TCO328830 TMK327958:TMK328830 TWG327958:TWG328830 UGC327958:UGC328830 UPY327958:UPY328830 UZU327958:UZU328830 VJQ327958:VJQ328830 VTM327958:VTM328830 WDI327958:WDI328830 WNE327958:WNE328830 WXA327958:WXA328830 BE393500:BE394372 KO393494:KO394366 UK393494:UK394366 AEG393494:AEG394366 AOC393494:AOC394366 AXY393494:AXY394366 BHU393494:BHU394366 BRQ393494:BRQ394366 CBM393494:CBM394366 CLI393494:CLI394366 CVE393494:CVE394366 DFA393494:DFA394366 DOW393494:DOW394366 DYS393494:DYS394366 EIO393494:EIO394366 ESK393494:ESK394366 FCG393494:FCG394366 FMC393494:FMC394366 FVY393494:FVY394366 GFU393494:GFU394366 GPQ393494:GPQ394366 GZM393494:GZM394366 HJI393494:HJI394366 HTE393494:HTE394366 IDA393494:IDA394366 IMW393494:IMW394366 IWS393494:IWS394366 JGO393494:JGO394366 JQK393494:JQK394366 KAG393494:KAG394366 KKC393494:KKC394366 KTY393494:KTY394366 LDU393494:LDU394366 LNQ393494:LNQ394366 LXM393494:LXM394366 MHI393494:MHI394366 MRE393494:MRE394366 NBA393494:NBA394366 NKW393494:NKW394366 NUS393494:NUS394366 OEO393494:OEO394366 OOK393494:OOK394366 OYG393494:OYG394366 PIC393494:PIC394366 PRY393494:PRY394366 QBU393494:QBU394366 QLQ393494:QLQ394366 QVM393494:QVM394366 RFI393494:RFI394366 RPE393494:RPE394366 RZA393494:RZA394366 SIW393494:SIW394366 SSS393494:SSS394366 TCO393494:TCO394366 TMK393494:TMK394366 TWG393494:TWG394366 UGC393494:UGC394366 UPY393494:UPY394366 UZU393494:UZU394366 VJQ393494:VJQ394366 VTM393494:VTM394366 WDI393494:WDI394366 WNE393494:WNE394366 WXA393494:WXA394366 BE459036:BE459908 KO459030:KO459902 UK459030:UK459902 AEG459030:AEG459902 AOC459030:AOC459902 AXY459030:AXY459902 BHU459030:BHU459902 BRQ459030:BRQ459902 CBM459030:CBM459902 CLI459030:CLI459902 CVE459030:CVE459902 DFA459030:DFA459902 DOW459030:DOW459902 DYS459030:DYS459902 EIO459030:EIO459902 ESK459030:ESK459902 FCG459030:FCG459902 FMC459030:FMC459902 FVY459030:FVY459902 GFU459030:GFU459902 GPQ459030:GPQ459902 GZM459030:GZM459902 HJI459030:HJI459902 HTE459030:HTE459902 IDA459030:IDA459902 IMW459030:IMW459902 IWS459030:IWS459902 JGO459030:JGO459902 JQK459030:JQK459902 KAG459030:KAG459902 KKC459030:KKC459902 KTY459030:KTY459902 LDU459030:LDU459902 LNQ459030:LNQ459902 LXM459030:LXM459902 MHI459030:MHI459902 MRE459030:MRE459902 NBA459030:NBA459902 NKW459030:NKW459902 NUS459030:NUS459902 OEO459030:OEO459902 OOK459030:OOK459902 OYG459030:OYG459902 PIC459030:PIC459902 PRY459030:PRY459902 QBU459030:QBU459902 QLQ459030:QLQ459902 QVM459030:QVM459902 RFI459030:RFI459902 RPE459030:RPE459902 RZA459030:RZA459902 SIW459030:SIW459902 SSS459030:SSS459902 TCO459030:TCO459902 TMK459030:TMK459902 TWG459030:TWG459902 UGC459030:UGC459902 UPY459030:UPY459902 UZU459030:UZU459902 VJQ459030:VJQ459902 VTM459030:VTM459902 WDI459030:WDI459902 WNE459030:WNE459902 WXA459030:WXA459902 BE524572:BE525444 KO524566:KO525438 UK524566:UK525438 AEG524566:AEG525438 AOC524566:AOC525438 AXY524566:AXY525438 BHU524566:BHU525438 BRQ524566:BRQ525438 CBM524566:CBM525438 CLI524566:CLI525438 CVE524566:CVE525438 DFA524566:DFA525438 DOW524566:DOW525438 DYS524566:DYS525438 EIO524566:EIO525438 ESK524566:ESK525438 FCG524566:FCG525438 FMC524566:FMC525438 FVY524566:FVY525438 GFU524566:GFU525438 GPQ524566:GPQ525438 GZM524566:GZM525438 HJI524566:HJI525438 HTE524566:HTE525438 IDA524566:IDA525438 IMW524566:IMW525438 IWS524566:IWS525438 JGO524566:JGO525438 JQK524566:JQK525438 KAG524566:KAG525438 KKC524566:KKC525438 KTY524566:KTY525438 LDU524566:LDU525438 LNQ524566:LNQ525438 LXM524566:LXM525438 MHI524566:MHI525438 MRE524566:MRE525438 NBA524566:NBA525438 NKW524566:NKW525438 NUS524566:NUS525438 OEO524566:OEO525438 OOK524566:OOK525438 OYG524566:OYG525438 PIC524566:PIC525438 PRY524566:PRY525438 QBU524566:QBU525438 QLQ524566:QLQ525438 QVM524566:QVM525438 RFI524566:RFI525438 RPE524566:RPE525438 RZA524566:RZA525438 SIW524566:SIW525438 SSS524566:SSS525438 TCO524566:TCO525438 TMK524566:TMK525438 TWG524566:TWG525438 UGC524566:UGC525438 UPY524566:UPY525438 UZU524566:UZU525438 VJQ524566:VJQ525438 VTM524566:VTM525438 WDI524566:WDI525438 WNE524566:WNE525438 WXA524566:WXA525438 BE590108:BE590980 KO590102:KO590974 UK590102:UK590974 AEG590102:AEG590974 AOC590102:AOC590974 AXY590102:AXY590974 BHU590102:BHU590974 BRQ590102:BRQ590974 CBM590102:CBM590974 CLI590102:CLI590974 CVE590102:CVE590974 DFA590102:DFA590974 DOW590102:DOW590974 DYS590102:DYS590974 EIO590102:EIO590974 ESK590102:ESK590974 FCG590102:FCG590974 FMC590102:FMC590974 FVY590102:FVY590974 GFU590102:GFU590974 GPQ590102:GPQ590974 GZM590102:GZM590974 HJI590102:HJI590974 HTE590102:HTE590974 IDA590102:IDA590974 IMW590102:IMW590974 IWS590102:IWS590974 JGO590102:JGO590974 JQK590102:JQK590974 KAG590102:KAG590974 KKC590102:KKC590974 KTY590102:KTY590974 LDU590102:LDU590974 LNQ590102:LNQ590974 LXM590102:LXM590974 MHI590102:MHI590974 MRE590102:MRE590974 NBA590102:NBA590974 NKW590102:NKW590974 NUS590102:NUS590974 OEO590102:OEO590974 OOK590102:OOK590974 OYG590102:OYG590974 PIC590102:PIC590974 PRY590102:PRY590974 QBU590102:QBU590974 QLQ590102:QLQ590974 QVM590102:QVM590974 RFI590102:RFI590974 RPE590102:RPE590974 RZA590102:RZA590974 SIW590102:SIW590974 SSS590102:SSS590974 TCO590102:TCO590974 TMK590102:TMK590974 TWG590102:TWG590974 UGC590102:UGC590974 UPY590102:UPY590974 UZU590102:UZU590974 VJQ590102:VJQ590974 VTM590102:VTM590974 WDI590102:WDI590974 WNE590102:WNE590974 WXA590102:WXA590974 BE655644:BE656516 KO655638:KO656510 UK655638:UK656510 AEG655638:AEG656510 AOC655638:AOC656510 AXY655638:AXY656510 BHU655638:BHU656510 BRQ655638:BRQ656510 CBM655638:CBM656510 CLI655638:CLI656510 CVE655638:CVE656510 DFA655638:DFA656510 DOW655638:DOW656510 DYS655638:DYS656510 EIO655638:EIO656510 ESK655638:ESK656510 FCG655638:FCG656510 FMC655638:FMC656510 FVY655638:FVY656510 GFU655638:GFU656510 GPQ655638:GPQ656510 GZM655638:GZM656510 HJI655638:HJI656510 HTE655638:HTE656510 IDA655638:IDA656510 IMW655638:IMW656510 IWS655638:IWS656510 JGO655638:JGO656510 JQK655638:JQK656510 KAG655638:KAG656510 KKC655638:KKC656510 KTY655638:KTY656510 LDU655638:LDU656510 LNQ655638:LNQ656510 LXM655638:LXM656510 MHI655638:MHI656510 MRE655638:MRE656510 NBA655638:NBA656510 NKW655638:NKW656510 NUS655638:NUS656510 OEO655638:OEO656510 OOK655638:OOK656510 OYG655638:OYG656510 PIC655638:PIC656510 PRY655638:PRY656510 QBU655638:QBU656510 QLQ655638:QLQ656510 QVM655638:QVM656510 RFI655638:RFI656510 RPE655638:RPE656510 RZA655638:RZA656510 SIW655638:SIW656510 SSS655638:SSS656510 TCO655638:TCO656510 TMK655638:TMK656510 TWG655638:TWG656510 UGC655638:UGC656510 UPY655638:UPY656510 UZU655638:UZU656510 VJQ655638:VJQ656510 VTM655638:VTM656510 WDI655638:WDI656510 WNE655638:WNE656510 WXA655638:WXA656510 BE721180:BE722052 KO721174:KO722046 UK721174:UK722046 AEG721174:AEG722046 AOC721174:AOC722046 AXY721174:AXY722046 BHU721174:BHU722046 BRQ721174:BRQ722046 CBM721174:CBM722046 CLI721174:CLI722046 CVE721174:CVE722046 DFA721174:DFA722046 DOW721174:DOW722046 DYS721174:DYS722046 EIO721174:EIO722046 ESK721174:ESK722046 FCG721174:FCG722046 FMC721174:FMC722046 FVY721174:FVY722046 GFU721174:GFU722046 GPQ721174:GPQ722046 GZM721174:GZM722046 HJI721174:HJI722046 HTE721174:HTE722046 IDA721174:IDA722046 IMW721174:IMW722046 IWS721174:IWS722046 JGO721174:JGO722046 JQK721174:JQK722046 KAG721174:KAG722046 KKC721174:KKC722046 KTY721174:KTY722046 LDU721174:LDU722046 LNQ721174:LNQ722046 LXM721174:LXM722046 MHI721174:MHI722046 MRE721174:MRE722046 NBA721174:NBA722046 NKW721174:NKW722046 NUS721174:NUS722046 OEO721174:OEO722046 OOK721174:OOK722046 OYG721174:OYG722046 PIC721174:PIC722046 PRY721174:PRY722046 QBU721174:QBU722046 QLQ721174:QLQ722046 QVM721174:QVM722046 RFI721174:RFI722046 RPE721174:RPE722046 RZA721174:RZA722046 SIW721174:SIW722046 SSS721174:SSS722046 TCO721174:TCO722046 TMK721174:TMK722046 TWG721174:TWG722046 UGC721174:UGC722046 UPY721174:UPY722046 UZU721174:UZU722046 VJQ721174:VJQ722046 VTM721174:VTM722046 WDI721174:WDI722046 WNE721174:WNE722046 WXA721174:WXA722046 BE786716:BE787588 KO786710:KO787582 UK786710:UK787582 AEG786710:AEG787582 AOC786710:AOC787582 AXY786710:AXY787582 BHU786710:BHU787582 BRQ786710:BRQ787582 CBM786710:CBM787582 CLI786710:CLI787582 CVE786710:CVE787582 DFA786710:DFA787582 DOW786710:DOW787582 DYS786710:DYS787582 EIO786710:EIO787582 ESK786710:ESK787582 FCG786710:FCG787582 FMC786710:FMC787582 FVY786710:FVY787582 GFU786710:GFU787582 GPQ786710:GPQ787582 GZM786710:GZM787582 HJI786710:HJI787582 HTE786710:HTE787582 IDA786710:IDA787582 IMW786710:IMW787582 IWS786710:IWS787582 JGO786710:JGO787582 JQK786710:JQK787582 KAG786710:KAG787582 KKC786710:KKC787582 KTY786710:KTY787582 LDU786710:LDU787582 LNQ786710:LNQ787582 LXM786710:LXM787582 MHI786710:MHI787582 MRE786710:MRE787582 NBA786710:NBA787582 NKW786710:NKW787582 NUS786710:NUS787582 OEO786710:OEO787582 OOK786710:OOK787582 OYG786710:OYG787582 PIC786710:PIC787582 PRY786710:PRY787582 QBU786710:QBU787582 QLQ786710:QLQ787582 QVM786710:QVM787582 RFI786710:RFI787582 RPE786710:RPE787582 RZA786710:RZA787582 SIW786710:SIW787582 SSS786710:SSS787582 TCO786710:TCO787582 TMK786710:TMK787582 TWG786710:TWG787582 UGC786710:UGC787582 UPY786710:UPY787582 UZU786710:UZU787582 VJQ786710:VJQ787582 VTM786710:VTM787582 WDI786710:WDI787582 WNE786710:WNE787582 WXA786710:WXA787582 BE852252:BE853124 KO852246:KO853118 UK852246:UK853118 AEG852246:AEG853118 AOC852246:AOC853118 AXY852246:AXY853118 BHU852246:BHU853118 BRQ852246:BRQ853118 CBM852246:CBM853118 CLI852246:CLI853118 CVE852246:CVE853118 DFA852246:DFA853118 DOW852246:DOW853118 DYS852246:DYS853118 EIO852246:EIO853118 ESK852246:ESK853118 FCG852246:FCG853118 FMC852246:FMC853118 FVY852246:FVY853118 GFU852246:GFU853118 GPQ852246:GPQ853118 GZM852246:GZM853118 HJI852246:HJI853118 HTE852246:HTE853118 IDA852246:IDA853118 IMW852246:IMW853118 IWS852246:IWS853118 JGO852246:JGO853118 JQK852246:JQK853118 KAG852246:KAG853118 KKC852246:KKC853118 KTY852246:KTY853118 LDU852246:LDU853118 LNQ852246:LNQ853118 LXM852246:LXM853118 MHI852246:MHI853118 MRE852246:MRE853118 NBA852246:NBA853118 NKW852246:NKW853118 NUS852246:NUS853118 OEO852246:OEO853118 OOK852246:OOK853118 OYG852246:OYG853118 PIC852246:PIC853118 PRY852246:PRY853118 QBU852246:QBU853118 QLQ852246:QLQ853118 QVM852246:QVM853118 RFI852246:RFI853118 RPE852246:RPE853118 RZA852246:RZA853118 SIW852246:SIW853118 SSS852246:SSS853118 TCO852246:TCO853118 TMK852246:TMK853118 TWG852246:TWG853118 UGC852246:UGC853118 UPY852246:UPY853118 UZU852246:UZU853118 VJQ852246:VJQ853118 VTM852246:VTM853118 WDI852246:WDI853118 WNE852246:WNE853118 WXA852246:WXA853118 BE917788:BE918660 KO917782:KO918654 UK917782:UK918654 AEG917782:AEG918654 AOC917782:AOC918654 AXY917782:AXY918654 BHU917782:BHU918654 BRQ917782:BRQ918654 CBM917782:CBM918654 CLI917782:CLI918654 CVE917782:CVE918654 DFA917782:DFA918654 DOW917782:DOW918654 DYS917782:DYS918654 EIO917782:EIO918654 ESK917782:ESK918654 FCG917782:FCG918654 FMC917782:FMC918654 FVY917782:FVY918654 GFU917782:GFU918654 GPQ917782:GPQ918654 GZM917782:GZM918654 HJI917782:HJI918654 HTE917782:HTE918654 IDA917782:IDA918654 IMW917782:IMW918654 IWS917782:IWS918654 JGO917782:JGO918654 JQK917782:JQK918654 KAG917782:KAG918654 KKC917782:KKC918654 KTY917782:KTY918654 LDU917782:LDU918654 LNQ917782:LNQ918654 LXM917782:LXM918654 MHI917782:MHI918654 MRE917782:MRE918654 NBA917782:NBA918654 NKW917782:NKW918654 NUS917782:NUS918654 OEO917782:OEO918654 OOK917782:OOK918654 OYG917782:OYG918654 PIC917782:PIC918654 PRY917782:PRY918654 QBU917782:QBU918654 QLQ917782:QLQ918654 QVM917782:QVM918654 RFI917782:RFI918654 RPE917782:RPE918654 RZA917782:RZA918654 SIW917782:SIW918654 SSS917782:SSS918654 TCO917782:TCO918654 TMK917782:TMK918654 TWG917782:TWG918654 UGC917782:UGC918654 UPY917782:UPY918654 UZU917782:UZU918654 VJQ917782:VJQ918654 VTM917782:VTM918654 WDI917782:WDI918654 WNE917782:WNE918654 WXA917782:WXA918654 BE983324:BE984196 KO983318:KO984190 UK983318:UK984190 AEG983318:AEG984190 AOC983318:AOC984190 AXY983318:AXY984190 BHU983318:BHU984190 BRQ983318:BRQ984190 CBM983318:CBM984190 CLI983318:CLI984190 CVE983318:CVE984190 DFA983318:DFA984190 DOW983318:DOW984190 DYS983318:DYS984190 EIO983318:EIO984190 ESK983318:ESK984190 FCG983318:FCG984190 FMC983318:FMC984190 FVY983318:FVY984190 GFU983318:GFU984190 GPQ983318:GPQ984190 GZM983318:GZM984190 HJI983318:HJI984190 HTE983318:HTE984190 IDA983318:IDA984190 IMW983318:IMW984190 IWS983318:IWS984190 JGO983318:JGO984190 JQK983318:JQK984190 KAG983318:KAG984190 KKC983318:KKC984190 KTY983318:KTY984190 LDU983318:LDU984190 LNQ983318:LNQ984190 LXM983318:LXM984190 MHI983318:MHI984190 MRE983318:MRE984190 NBA983318:NBA984190 NKW983318:NKW984190 NUS983318:NUS984190 OEO983318:OEO984190 OOK983318:OOK984190 OYG983318:OYG984190 PIC983318:PIC984190 PRY983318:PRY984190 QBU983318:QBU984190 QLQ983318:QLQ984190 QVM983318:QVM984190 RFI983318:RFI984190 RPE983318:RPE984190 RZA983318:RZA984190 SIW983318:SIW984190 SSS983318:SSS984190 TCO983318:TCO984190 TMK983318:TMK984190 TWG983318:TWG984190 UGC983318:UGC984190 UPY983318:UPY984190 UZU983318:UZU984190 VJQ983318:VJQ984190 VTM983318:VTM984190 WDI983318:WDI984190 WNE983318:WNE984190 WXA983318:WXA984190 BE25 BB25 KR25 UN25 AEJ25 AOF25 AYB25 BHX25 BRT25 CBP25 CLL25 CVH25 DFD25 DOZ25 DYV25 EIR25 ESN25 FCJ25 FMF25 FWB25 GFX25 GPT25 GZP25 HJL25 HTH25 IDD25 IMZ25 IWV25 JGR25 JQN25 KAJ25 KKF25 KUB25 LDX25 LNT25 LXP25 MHL25 MRH25 NBD25 NKZ25 NUV25 OER25 OON25 OYJ25 PIF25 PSB25 QBX25 QLT25 QVP25 RFL25 RPH25 RZD25 SIZ25 SSV25 TCR25 TMN25 TWJ25 UGF25 UQB25 UZX25 VJT25 VTP25 WDL25 WNH25 WXD25 AEG25 UK25 KO25 AOC25 AXY25 BHU25 BRQ25 CBM25 CLI25 CVE25 DFA25 DOW25 DYS25 EIO25 ESK25 FCG25 FMC25 FVY25 GFU25 GPQ25 GZM25 HJI25 HTE25 IDA25 IMW25 IWS25 JGO25 JQK25 KAG25 KKC25 KTY25 LDU25 LNQ25 LXM25 MHI25 MRE25 NBA25 NKW25 NUS25 OEO25 OOK25 OYG25 PIC25 PRY25 QBU25 QLQ25 QVM25 RFI25 RPE25 RZA25 SIW25 SSS25 TCO25 TMK25 TWG25 UGC25 UPY25 UZU25 VJQ25 VTM25 WDI25 WNE25 WXA25 AXV25 BHR25 BRN25 CBJ25 CLF25 CVB25 DEX25 DOT25 DYP25 EIL25 ESH25 FCD25 FLZ25 FVV25 GFR25 GPN25 GZJ25 HJF25 HTB25 ICX25 IMT25 IWP25 JGL25 JQH25 KAD25 KJZ25 KTV25 LDR25 LNN25 LXJ25 MHF25 MRB25 NAX25 NKT25 NUP25 OEL25 OOH25 OYD25 PHZ25 PRV25 QBR25 QLN25 QVJ25 RFF25 RPB25 RYX25 SIT25 SSP25 TCL25 TMH25 TWD25 UFZ25 UPV25 UZR25 VJN25 VTJ25 WDF25 WNB25 WWX25 KL25 UH25 AED25 ANZ25 BH25 UN164 AEJ164 AOF164 AYB164 BHX164 BRT164 CBP164 CLL164 CVH164 DFD164 DOZ164 DYV164 EIR164 ESN164 FCJ164 FMF164 FWB164 GFX164 GPT164 GZP164 HJL164 HTH164 IDD164 IMZ164 IWV164 JGR164 JQN164 KAJ164 KKF164 KUB164 LDX164 LNT164 LXP164 MHL164 MRH164 NBD164 NKZ164 NUV164 OER164 OON164 OYJ164 PIF164 PSB164 QBX164 QLT164 QVP164 RFL164 RPH164 RZD164 SIZ164 SSV164 TCR164 TMN164 TWJ164 UGF164 UQB164 UZX164 VJT164 VTP164 WDL164 WNH164 WXD164 AY163 BH164 WWX163:WWX164 ANW163 AEA163 UE163 KI163 WWU163 WMY163 WDC163 VTG163 VJK163 UZO163 UPS163 UFW163 TWA163 TME163 TCI163 SSM163 SIQ163 RYU163 ROY163 RFC163 QVG163 QLK163 QBO163 PRS163 PHW163 OYA163 OOE163 OEI163 NUM163 NKQ163 NAU163 MQY163 MHC163 LXG163 LNK163 LDO163 KTS163 KJW163 KAA163 JQE163 JGI163 IWM163 IMQ163 ICU163 HSY163 HJC163 GZG163 GPK163 GFO163 FVS163 FLW163 FCA163 ESE163 EII163 DYM163 DOQ163 DEU163 CUY163 CLC163 CBG163 BRK163 BHO163 AXS163 WNB163:WNB164 WDF163:WDF164 VTJ163:VTJ164 VJN163:VJN164 UZR163:UZR164 UPV163:UPV164 UFZ163:UFZ164 TWD163:TWD164 TMH163:TMH164 TCL163:TCL164 SSP163:SSP164 SIT163:SIT164 RYX163:RYX164 RPB163:RPB164 RFF163:RFF164 QVJ163:QVJ164 QLN163:QLN164 QBR163:QBR164 PRV163:PRV164 PHZ163:PHZ164 OYD163:OYD164 OOH163:OOH164 OEL163:OEL164 NUP163:NUP164 NKT163:NKT164 NAX163:NAX164 MRB163:MRB164 MHF163:MHF164 LXJ163:LXJ164 LNN163:LNN164 LDR163:LDR164 KTV163:KTV164 KJZ163:KJZ164 KAD163:KAD164 JQH163:JQH164 JGL163:JGL164 IWP163:IWP164 IMT163:IMT164 ICX163:ICX164 HTB163:HTB164 HJF163:HJF164 GZJ163:GZJ164 GPN163:GPN164 GFR163:GFR164 FVV163:FVV164 FLZ163:FLZ164 FCD163:FCD164 ESH163:ESH164 EIL163:EIL164 DYP163:DYP164 DOT163:DOT164 DEX163:DEX164 CVB163:CVB164 CLF163:CLF164 CBJ163:CBJ164 BRN163:BRN164 BHR163:BHR164 AXV163:AXV164 ANZ163:ANZ164 KL163:KL164 UH163:UH164 AED163:AED164 WXA163:WXA164 WNE163:WNE164 WDI163:WDI164 VTM163:VTM164 VJQ163:VJQ164 UZU163:UZU164 UPY163:UPY164 UGC163:UGC164 TWG163:TWG164 TMK163:TMK164 TCO163:TCO164 SSS163:SSS164 SIW163:SIW164 RZA163:RZA164 RPE163:RPE164 RFI163:RFI164 QVM163:QVM164 QLQ163:QLQ164 QBU163:QBU164 PRY163:PRY164 PIC163:PIC164 OYG163:OYG164 OOK163:OOK164 OEO163:OEO164 NUS163:NUS164 NKW163:NKW164 NBA163:NBA164 MRE163:MRE164 MHI163:MHI164 LXM163:LXM164 LNQ163:LNQ164 LDU163:LDU164 KTY163:KTY164 KKC163:KKC164 KAG163:KAG164 JQK163:JQK164 JGO163:JGO164 IWS163:IWS164 IMW163:IMW164 IDA163:IDA164 HTE163:HTE164 HJI163:HJI164 GZM163:GZM164 GPQ163:GPQ164 GFU163:GFU164 FVY163:FVY164 FMC163:FMC164 FCG163:FCG164 ESK163:ESK164 EIO163:EIO164 DYS163:DYS164 DOW163:DOW164 DFA163:DFA164 CVE163:CVE164 CLI163:CLI164 CBM163:CBM164 BRQ163:BRQ164 BHU163:BHU164 AXY163:AXY164 AOC163:AOC164 AEG163:AEG164 UK163:UK164 KO163:KO164 BE163:BE164 BB163:BB164 KR164 BE176 BB176 AZ212:AZ213 AV280 WMY280 WDC280 VTG280 VJK280 UZO280 UPS280 UFW280 TWA280 TME280 TCI280 SSM280 SIQ280 RYU280 ROY280 RFC280 QVG280 QLK280 QBO280 PRS280 PHW280 OYA280 OOE280 OEI280 NUM280 NKQ280 NAU280 MQY280 MHC280 LXG280 LNK280 LDO280 KTS280 KJW280 KAA280 JQE280 JGI280 IWM280 IMQ280 ICU280 HSY280 HJC280 GZG280 GPK280 GFO280 FVS280 FLW280 FCA280 ESE280 EII280 DYM280 DOQ280 DEU280 CUY280 CLC280 CBG280 BRK280 BHO280 AXS280 ANW280 AEA280 UE280 KI280 WWX280 WNB280 WDF280 VTJ280 VJN280 UZR280 UPV280 UFZ280 TWD280 TMH280 TCL280 SSP280 SIT280 RYX280 RPB280 RFF280 QVJ280 QLN280 QBR280 PRV280 PHZ280 OYD280 OOH280 OEL280 NUP280 NKT280 NAX280 MRB280 MHF280 LXJ280 LNN280 LDR280 KTV280 KJZ280 KAD280 JQH280 JGL280 IWP280 IMT280 ICX280 HTB280 HJF280 GZJ280 GPN280 GFR280 FVV280 FLZ280 FCD280 ESH280 EIL280 DYP280 DOT280 DEX280 CVB280 CLF280 CBJ280 BRN280 BHR280 AXV280 ANZ280 AED280 UH280 KL280 WWR280 WMV280 WCZ280 VTD280 VJH280 UZL280 UPP280 UFT280 TVX280 TMB280 TCF280 SSJ280 SIN280 RYR280 ROV280 REZ280 QVD280 QLH280 QBL280 PRP280 PHT280 OXX280 OOB280 OEF280 NUJ280 NKN280 NAR280 MQV280 MGZ280 LXD280 LNH280 LDL280 KTP280 KJT280 JZX280 JQB280 JGF280 IWJ280 IMN280 ICR280 HSV280 HIZ280 GZD280 GPH280 GFL280 FVP280 FLT280 FBX280 ESB280 EIF280 DYJ280 DON280 DER280 CUV280 CKZ280 CBD280 BRH280 BHL280 AXP280 ANT280 ADX280 UB280 KF280 WWU280 BB280 AY361:AY362 UFZ361:UFZ362 TWD361:TWD362 TMH361:TMH362 TCL361:TCL362 SSP361:SSP362 SIT361:SIT362 RYX361:RYX362 RPB361:RPB362 RFF361:RFF362 QVJ361:QVJ362 QLN361:QLN362 QBR361:QBR362 PRV361:PRV362 PHZ361:PHZ362 OYD361:OYD362 OOH361:OOH362 OEL361:OEL362 NUP361:NUP362 NKT361:NKT362 NAX361:NAX362 MRB361:MRB362 MHF361:MHF362 LXJ361:LXJ362 LNN361:LNN362 LDR361:LDR362 KTV361:KTV362 KJZ361:KJZ362 KAD361:KAD362 JQH361:JQH362 JGL361:JGL362 IWP361:IWP362 IMT361:IMT362 ICX361:ICX362 HTB361:HTB362 HJF361:HJF362 GZJ361:GZJ362 GPN361:GPN362 GFR361:GFR362 FVV361:FVV362 FLZ361:FLZ362 FCD361:FCD362 ESH361:ESH362 EIL361:EIL362 DYP361:DYP362 DOT361:DOT362 DEX361:DEX362 CVB361:CVB362 CLF361:CLF362 CBJ361:CBJ362 BRN361:BRN362 BHR361:BHR362 AXV361:AXV362 ANZ361:ANZ362 AED361:AED362 UH361:UH362 KL361:KL362 KI361:KI362 UE361:UE362 AEA361:AEA362 ANW361:ANW362 AXS361:AXS362 BHO361:BHO362 BRK361:BRK362 CBG361:CBG362 CLC361:CLC362 CUY361:CUY362 DEU361:DEU362 DOQ361:DOQ362 DYM361:DYM362 EII361:EII362 ESE361:ESE362 FCA361:FCA362 FLW361:FLW362 FVS361:FVS362 GFO361:GFO362 GPK361:GPK362 GZG361:GZG362 HJC361:HJC362 HSY361:HSY362 ICU361:ICU362 IMQ361:IMQ362 IWM361:IWM362 JGI361:JGI362 JQE361:JQE362 KAA361:KAA362 KJW361:KJW362 KTS361:KTS362 LDO361:LDO362 LNK361:LNK362 LXG361:LXG362 MHC361:MHC362 MQY361:MQY362 NAU361:NAU362 NKQ361:NKQ362 NUM361:NUM362 OEI361:OEI362 OOE361:OOE362 OYA361:OYA362 PHW361:PHW362 PRS361:PRS362 QBO361:QBO362 QLK361:QLK362 QVG361:QVG362 RFC361:RFC362 ROY361:ROY362 RYU361:RYU362 SIQ361:SIQ362 SSM361:SSM362 TCI361:TCI362 TME361:TME362 TWA361:TWA362 UFW361:UFW362 UPS361:UPS362 UZO361:UZO362 VJK361:VJK362 VTG361:VTG362 WDC361:WDC362 WMY361:WMY362 WWU361:WWU362 WWX361:WWX362 ADX361:ADX362 UB361:UB362 KF361:KF362 ANT361:ANT362 AXP361:AXP362 BHL361:BHL362 BRH361:BRH362 CBD361:CBD362 CKZ361:CKZ362 CUV361:CUV362 DER361:DER362 DON361:DON362 DYJ361:DYJ362 EIF361:EIF362 ESB361:ESB362 FBX361:FBX362 FLT361:FLT362 FVP361:FVP362 GFL361:GFL362 GPH361:GPH362 GZD361:GZD362 HIZ361:HIZ362 HSV361:HSV362 ICR361:ICR362 IMN361:IMN362 IWJ361:IWJ362 JGF361:JGF362 JQB361:JQB362 JZX361:JZX362 KJT361:KJT362 KTP361:KTP362 LDL361:LDL362 LNH361:LNH362 LXD361:LXD362 MGZ361:MGZ362 MQV361:MQV362 NAR361:NAR362 NKN361:NKN362 NUJ361:NUJ362 OEF361:OEF362 OOB361:OOB362 OXX361:OXX362 PHT361:PHT362 PRP361:PRP362 QBL361:QBL362 QLH361:QLH362 QVD361:QVD362 REZ361:REZ362 ROV361:ROV362 RYR361:RYR362 SIN361:SIN362 SSJ361:SSJ362 TCF361:TCF362 TMB361:TMB362 TVX361:TVX362 UFT361:UFT362 UPP361:UPP362 UZL361:UZL362 VJH361:VJH362 VTD361:VTD362 WCZ361:WCZ362 WMV361:WMV362 WWR361:WWR362 WNB361:WNB362 WDF361:WDF362 VTJ361:VTJ362 VJN361:VJN362 UZR361:UZR362 UPV361:UPV362 AEI271:AEI272 AOE271:AOE272 AYA271:AYA272 BHW271:BHW272 BRS271:BRS272 CBO271:CBO272 CLK271:CLK272 CVG271:CVG272 DFC271:DFC272 DOY271:DOY272 DYU271:DYU272 EIQ271:EIQ272 ESM271:ESM272 FCI271:FCI272 FME271:FME272 FWA271:FWA272 GFW271:GFW272 GPS271:GPS272 GZO271:GZO272 HJK271:HJK272 HTG271:HTG272 IDC271:IDC272 IMY271:IMY272 IWU271:IWU272 JGQ271:JGQ272 JQM271:JQM272 KAI271:KAI272 KKE271:KKE272 KUA271:KUA272 LDW271:LDW272 LNS271:LNS272 LXO271:LXO272 MHK271:MHK272 MRG271:MRG272 NBC271:NBC272 NKY271:NKY272 NUU271:NUU272 OEQ271:OEQ272 OOM271:OOM272 OYI271:OYI272 PIE271:PIE272 PSA271:PSA272 QBW271:QBW272 QLS271:QLS272 QVO271:QVO272 RFK271:RFK272 RPG271:RPG272 RZC271:RZC272 SIY271:SIY272 SSU271:SSU272 TCQ271:TCQ272 TMM271:TMM272 TWI271:TWI272 UGE271:UGE272 UQA271:UQA272 UZW271:UZW272 VJS271:VJS272 VTO271:VTO272 WDK271:WDK272 WNG271:WNG272 WXC271:WXC272 KW271:KW272 US271:US272 AEO271:AEO272 AOK271:AOK272 AYG271:AYG272 BIC271:BIC272 BRY271:BRY272 CBU271:CBU272 CLQ271:CLQ272 CVM271:CVM272 DFI271:DFI272 DPE271:DPE272 DZA271:DZA272 EIW271:EIW272 ESS271:ESS272 FCO271:FCO272 FMK271:FMK272 FWG271:FWG272 GGC271:GGC272 GPY271:GPY272 GZU271:GZU272 HJQ271:HJQ272 HTM271:HTM272 IDI271:IDI272 INE271:INE272 IXA271:IXA272 JGW271:JGW272 JQS271:JQS272 KAO271:KAO272 KKK271:KKK272 KUG271:KUG272 LEC271:LEC272 LNY271:LNY272 LXU271:LXU272 MHQ271:MHQ272 MRM271:MRM272 NBI271:NBI272 NLE271:NLE272 NVA271:NVA272 OEW271:OEW272 OOS271:OOS272 OYO271:OYO272 PIK271:PIK272 PSG271:PSG272 QCC271:QCC272 QLY271:QLY272 QVU271:QVU272 RFQ271:RFQ272 RPM271:RPM272 RZI271:RZI272 SJE271:SJE272 STA271:STA272 TCW271:TCW272 TMS271:TMS272 TWO271:TWO272 UGK271:UGK272 UQG271:UQG272 VAC271:VAC272 VJY271:VJY272 VTU271:VTU272 WDQ271:WDQ272 WNM271:WNM272 WXI271:WXI272 KT271:KT272 UP271:UP272 AEL271:AEL272 AOH271:AOH272 AYD271:AYD272 BHZ271:BHZ272 BRV271:BRV272 CBR271:CBR272 CLN271:CLN272 CVJ271:CVJ272 DFF271:DFF272 DPB271:DPB272 DYX271:DYX272 EIT271:EIT272 ESP271:ESP272 FCL271:FCL272 FMH271:FMH272 FWD271:FWD272 GFZ271:GFZ272 GPV271:GPV272 GZR271:GZR272 HJN271:HJN272 HTJ271:HTJ272 IDF271:IDF272 INB271:INB272 IWX271:IWX272 JGT271:JGT272 JQP271:JQP272 KAL271:KAL272 KKH271:KKH272 KUD271:KUD272 LDZ271:LDZ272 LNV271:LNV272 LXR271:LXR272 MHN271:MHN272 MRJ271:MRJ272 NBF271:NBF272 NLB271:NLB272 NUX271:NUX272 OET271:OET272 OOP271:OOP272 OYL271:OYL272 PIH271:PIH272 PSD271:PSD272 QBZ271:QBZ272 QLV271:QLV272 QVR271:QVR272 RFN271:RFN272 RPJ271:RPJ272 RZF271:RZF272 SJB271:SJB272 SSX271:SSX272 TCT271:TCT272 TMP271:TMP272 TWL271:TWL272 UGH271:UGH272 UQD271:UQD272 UZZ271:UZZ272 VJV271:VJV272 VTR271:VTR272 WDN271:WDN272 WNJ271:WNJ272 WXF271:WXF272 KQ271:KQ272 UM271:UM272 BB338 BH282:BH284 BB282:BB284 AZ301:AZ302 AMT286 AWP286 BGL286 BQH286 CAD286 CJZ286 CTV286 DDR286 DNN286 DXJ286 EHF286 ERB286 FAX286 FKT286 FUP286 GEL286 GOH286 GYD286 HHZ286 HRV286 IBR286 ILN286 IVJ286 JFF286 JPB286 JYX286 KIT286 KSP286 LCL286 LMH286 LWD286 MFZ286 MPV286 MZR286 NJN286 NTJ286 ODF286 ONB286 OWX286 PGT286 PQP286 QAL286 QKH286 QUD286 RDZ286 RNV286 RXR286 SHN286 SRJ286 TBF286 TLB286 TUX286 UET286 UOP286 UYL286 VIH286 VSD286 WBZ286 WLV286 WVR286 JL286 TH286 ADD286 AMZ286 AWV286 BGR286 BQN286 CAJ286 CKF286 CUB286 DDX286 DNT286 DXP286 EHL286 ERH286 FBD286 FKZ286 FUV286 GER286 GON286 GYJ286 HIF286 HSB286 IBX286 ILT286 IVP286 JFL286 JPH286 JZD286 KIZ286 KSV286 LCR286 LMN286 LWJ286 MGF286 MQB286 MZX286 NJT286 NTP286 ODL286 ONH286 OXD286 PGZ286 PQV286 QAR286 QKN286 QUJ286 REF286 ROB286 RXX286 SHT286 SRP286 TBL286 TLH286 TVD286 UEZ286 UOV286 UYR286 VIN286 VSJ286 WCF286 WMB286 WVX286 JI286 TE286 ADA286 AMW286 AWS286 BGO286 BQK286 CAG286 CKC286 CTY286 DDU286 DNQ286 DXM286 EHI286 ERE286 FBA286 FKW286 FUS286 GEO286 GOK286 GYG286 HIC286 HRY286 IBU286 ILQ286 IVM286 JFI286 JPE286 JZA286 KIW286 KSS286 LCO286 LMK286 LWG286 MGC286 MPY286 MZU286 NJQ286 NTM286 ODI286 ONE286 OXA286 PGW286 PQS286 QAO286 QKK286 QUG286 REC286 RNY286 RXU286 SHQ286 SRM286 TBI286 TLE286 TVA286 UEW286 UOS286 UYO286 VIK286 VSG286 WCC286 WLY286 WVU286 JF286 TB286 ACX286 WKK287 WUG287 HR287 RN287 ABJ287 ALF287 AVB287 BEX287 BOT287 BYP287 CIL287 CSH287 DCD287 DLZ287 DVV287 EFR287 EPN287 EZJ287 FJF287 FTB287 GCX287 GMT287 GWP287 HGL287 HQH287 IAD287 IJZ287 ITV287 JDR287 JNN287 JXJ287 KHF287 KRB287 LAX287 LKT287 LUP287 MEL287 MOH287 MYD287 NHZ287 NRV287 OBR287 OLN287 OVJ287 PFF287 PPB287 PYX287 QIT287 QSP287 RCL287 RMH287 RWD287 SFZ287 SPV287 SZR287 TJN287 TTJ287 UDF287 UNB287 UWX287 VGT287 VQP287 WAL287 WKH287 WUD287 HX287 RT287 ABP287 ALL287 AVH287 BFD287 BOZ287 BYV287 CIR287 CSN287 DCJ287 DMF287 DWB287 EFX287 EPT287 EZP287 FJL287 FTH287 GDD287 GMZ287 GWV287 HGR287 HQN287 IAJ287 IKF287 IUB287 JDX287 JNT287 JXP287 KHL287 KRH287 LBD287 LKZ287 LUV287 MER287 MON287 MYJ287 NIF287 NSB287 OBX287 OLT287 OVP287 PFL287 PPH287 PZD287 QIZ287 QSV287 RCR287 RMN287 RWJ287 SGF287 SQB287 SZX287 TJT287 TTP287 UDL287 UNH287 UXD287 VGZ287 VQV287 WAR287 WKN287 WUJ287 HU287 RQ287 ABM287 ALI287 AVE287 BFA287 BOW287 BYS287 CIO287 CSK287 DCG287 DMC287 DVY287 EFU287 EPQ287 EZM287 FJI287 FTE287 GDA287 GMW287 GWS287 HGO287 HQK287 IAG287 IKC287 ITY287 JDU287 JNQ287 JXM287 KHI287 KRE287 LBA287 LKW287 LUS287 MEO287 MOK287 MYG287 NIC287 NRY287 OBU287 OLQ287 OVM287 PFI287 PPE287 PZA287 QIW287 QSS287 RCO287 RMK287 RWG287 SGC287 SPY287 SZU287 TJQ287 TTM287 UDI287 UNE287 UXA287 VGW287 VQS287 WAO287 WKH300 WUD300 WAL300 HO300 RK300 ABG300 ALC300 AUY300 BEU300 BOQ300 BYM300 CII300 CSE300 DCA300 DLW300 DVS300 EFO300 EPK300 EZG300 FJC300 FSY300 GCU300 GMQ300 GWM300 HGI300 HQE300 IAA300 IJW300 ITS300 JDO300 JNK300 JXG300 KHC300 KQY300 LAU300 LKQ300 LUM300 MEI300 MOE300 MYA300 NHW300 NRS300 OBO300 OLK300 OVG300 PFC300 POY300 PYU300 QIQ300 QSM300 RCI300 RME300 RWA300 SFW300 SPS300 SZO300 TJK300 TTG300 UDC300 UMY300 UWU300 VGQ300 VQM300 WAI300 WKE300 WUA300 HU300 RQ300 ABM300 ALI300 AVE300 BFA300 BOW300 BYS300 CIO300 CSK300 DCG300 DMC300 DVY300 EFU300 EPQ300 EZM300 FJI300 FTE300 GDA300 GMW300 GWS300 HGO300 HQK300 IAG300 IKC300 ITY300 JDU300 JNQ300 JXM300 KHI300 KRE300 LBA300 LKW300 LUS300 MEO300 MOK300 MYG300 NIC300 NRY300 OBU300 OLQ300 OVM300 PFI300 PPE300 PZA300 QIW300 QSS300 RCO300 RMK300 RWG300 SGC300 SPY300 SZU300 TJQ300 TTM300 UDI300 UNE300 UXA300 VGW300 VQS300 WAO300 WKK300 WUG300 HR300 RN300 ABJ300 ALF300 AVB300 BEX300 BOT300 BYP300 CIL300 CSH300 DCD300 DLZ300 DVV300 EFR300 EPN300 EZJ300 FJF300 FTB300 GCX300 GMT300 GWP300 HGL300 HQH300 IAD300 IJZ300 ITV300 JDR300 JNN300 JXJ300 KHF300 KRB300 LAX300 LKT300 LUP300 MEL300 MOH300 MYD300 NHZ300 NRV300 OBR300 OLN300 OVJ300 PFF300 PPB300 PYX300 QIT300 QSP300 RCL300 RMH300 RWD300 SFZ300 SPV300 SZR300 TJN300 TTJ300 UDF300 UNB300 UWX300 VGT300 VQP300 ACX324:ACX325 BA183:BA185 BA178:BB182 BH206 LD206 UZ206 AEV206 AOR206 AYN206 BIJ206 BSF206 CCB206 CLX206 CVT206 DFP206 DPL206 DZH206 EJD206 ESZ206 FCV206 FMR206 FWN206 GGJ206 GQF206 HAB206 HJX206 HTT206 IDP206 INL206 IXH206 JHD206 JQZ206 KAV206 KKR206 KUN206 LEJ206 LOF206 LYB206 MHX206 MRT206 NBP206 NLL206 NVH206 OFD206 OOZ206 OYV206 PIR206 PSN206 QCJ206 QMF206 QWB206 RFX206 RPT206 RZP206 SJL206 STH206 TDD206 TMZ206 TWV206 UGR206 UQN206 VAJ206 VKF206 VUB206 WDX206 WNT206 WXP206 AMT324:AMT325 AWP324:AWP325 BGL324:BGL325 BQH324:BQH325 CAD324:CAD325 CJZ324:CJZ325 CTV324:CTV325 DDR324:DDR325 DNN324:DNN325 DXJ324:DXJ325 EHF324:EHF325 ERB324:ERB325 FAX324:FAX325 FKT324:FKT325 FUP324:FUP325 GEL324:GEL325 GOH324:GOH325 GYD324:GYD325 HHZ324:HHZ325 HRV324:HRV325 IBR324:IBR325 ILN324:ILN325 IVJ324:IVJ325 JFF324:JFF325 JPB324:JPB325 JYX324:JYX325 KIT324:KIT325 KSP324:KSP325 LCL324:LCL325 LMH324:LMH325 LWD324:LWD325 MFZ324:MFZ325 MPV324:MPV325 MZR324:MZR325 NJN324:NJN325 NTJ324:NTJ325 ODF324:ODF325 ONB324:ONB325 OWX324:OWX325 PGT324:PGT325 PQP324:PQP325 QAL324:QAL325 QKH324:QKH325 QUD324:QUD325 RDZ324:RDZ325 RNV324:RNV325 RXR324:RXR325 SHN324:SHN325 SRJ324:SRJ325 TBF324:TBF325 TLB324:TLB325 TUX324:TUX325 UET324:UET325 UOP324:UOP325 UYL324:UYL325 VIH324:VIH325 VSD324:VSD325 WBZ324:WBZ325 WLV324:WLV325 WVR324:WVR325 JL324:JL325 TH324:TH325 ADD324:ADD325 AMZ324:AMZ325 AWV324:AWV325 BGR324:BGR325 BQN324:BQN325 CAJ324:CAJ325 CKF324:CKF325 CUB324:CUB325 DDX324:DDX325 DNT324:DNT325 DXP324:DXP325 EHL324:EHL325 ERH324:ERH325 FBD324:FBD325 FKZ324:FKZ325 FUV324:FUV325 GER324:GER325 GON324:GON325 GYJ324:GYJ325 HIF324:HIF325 HSB324:HSB325 IBX324:IBX325 ILT324:ILT325 IVP324:IVP325 JFL324:JFL325 JPH324:JPH325 JZD324:JZD325 KIZ324:KIZ325 KSV324:KSV325 LCR324:LCR325 LMN324:LMN325 LWJ324:LWJ325 MGF324:MGF325 MQB324:MQB325 MZX324:MZX325 NJT324:NJT325 NTP324:NTP325 ODL324:ODL325 ONH324:ONH325 OXD324:OXD325 PGZ324:PGZ325 PQV324:PQV325 QAR324:QAR325 QKN324:QKN325 QUJ324:QUJ325 REF324:REF325 ROB324:ROB325 RXX324:RXX325 SHT324:SHT325 SRP324:SRP325 TBL324:TBL325 TLH324:TLH325 TVD324:TVD325 UEZ324:UEZ325 UOV324:UOV325 UYR324:UYR325 VIN324:VIN325 VSJ324:VSJ325 WCF324:WCF325 WMB324:WMB325 WVX324:WVX325 JI324:JI325 TE324:TE325 ADA324:ADA325 AMW324:AMW325 AWS324:AWS325 BGO324:BGO325 BQK324:BQK325 CAG324:CAG325 CKC324:CKC325 CTY324:CTY325 DDU324:DDU325 DNQ324:DNQ325 DXM324:DXM325 EHI324:EHI325 ERE324:ERE325 FBA324:FBA325 FKW324:FKW325 FUS324:FUS325 GEO324:GEO325 GOK324:GOK325 GYG324:GYG325 HIC324:HIC325 HRY324:HRY325 IBU324:IBU325 ILQ324:ILQ325 IVM324:IVM325 JFI324:JFI325 JPE324:JPE325 JZA324:JZA325 KIW324:KIW325 KSS324:KSS325 LCO324:LCO325 LMK324:LMK325 LWG324:LWG325 MGC324:MGC325 MPY324:MPY325 MZU324:MZU325 NJQ324:NJQ325 NTM324:NTM325 ODI324:ODI325 ONE324:ONE325 OXA324:OXA325 PGW324:PGW325 PQS324:PQS325 QAO324:QAO325 QKK324:QKK325 QUG324:QUG325 REC324:REC325 RNY324:RNY325 RXU324:RXU325 SHQ324:SHQ325 SRM324:SRM325 TBI324:TBI325 TLE324:TLE325 TVA324:TVA325 UEW324:UEW325 UOS324:UOS325 UYO324:UYO325 VIK324:VIK325 VSG324:VSG325 WCC324:WCC325 WLY324:WLY325 WVU324:WVU325 JF324:JF325 TE341 BE338 TB324:TB325 BH338 ADA341 AMW341 AWS341 BGO341 BQK341 CAG341 CKC341 CTY341 DDU341 DNQ341 DXM341 EHI341 ERE341 FBA341 FKW341 FUS341 GEO341 GOK341 GYG341 HIC341 HRY341 IBU341 ILQ341 IVM341 JFI341 JPE341 JZA341 KIW341 KSS341 LCO341 LMK341 LWG341 MGC341 MPY341 MZU341 NJQ341 NTM341 ODI341 ONE341 OXA341 PGW341 PQS341 QAO341 QKK341 QUG341 REC341 RNY341 RXU341 SHQ341 SRM341 TBI341 TLE341 TVA341 UEW341 UOS341 UYO341 VIK341 VSG341 WCC341 WLY341 WVU341 JF341 TB341 ACX341 AMT341 AWP341 BGL341 BQH341 CAD341 CJZ341 CTV341 DDR341 DNN341 DXJ341 EHF341 ERB341 FAX341 FKT341 FUP341 GEL341 GOH341 GYD341 HHZ341 HRV341 IBR341 ILN341 IVJ341 JFF341 JPB341 JYX341 KIT341 KSP341 LCL341 LMH341 LWD341 MFZ341 MPV341 MZR341 NJN341 NTJ341 ODF341 ONB341 OWX341 PGT341 PQP341 QAL341 QKH341 QUD341 RDZ341 RNV341 RXR341 SHN341 SRJ341 TBF341 TLB341 TUX341 UET341 UOP341 UYL341 VIH341 VSD341 WBZ341 WLV341 WVR341 JL341 TH341 ADD341 AMZ341 AWV341 BGR341 BQN341 CAJ341 CKF341 CUB341 DDX341 DNT341 DXP341 EHL341 ERH341 FBD341 FKZ341 FUV341 GER341 GON341 GYJ341 HIF341 HSB341 IBX341 ILT341 IVP341 JFL341 JPH341 JZD341 KIZ341 KSV341 LCR341 LMN341 LWJ341 MGF341 MQB341 MZX341 NJT341 NTP341 ODL341 ONH341 OXD341 PGZ341 PQV341 QAR341 QKN341 QUJ341 REF341 ROB341 RXX341 SHT341 SRP341 TBL341 TLH341 TVD341 UEZ341 UOV341 UYR341 VIN341 VSJ341 WCF341 WMB341 WVX341 AES201:AES209 AOO201:AOO209 AYK201:AYK209 BIG201:BIG209 BSC201:BSC209 CBY201:CBY209 CLU201:CLU209 CVQ201:CVQ209 DFM201:DFM209 DPI201:DPI209 DZE201:DZE209 EJA201:EJA209 ESW201:ESW209 FCS201:FCS209 FMO201:FMO209 FWK201:FWK209 GGG201:GGG209 GQC201:GQC209 GZY201:GZY209 HJU201:HJU209 HTQ201:HTQ209 IDM201:IDM209 INI201:INI209 IXE201:IXE209 JHA201:JHA209 JQW201:JQW209 KAS201:KAS209 KKO201:KKO209 KUK201:KUK209 LEG201:LEG209 LOC201:LOC209 LXY201:LXY209 MHU201:MHU209 MRQ201:MRQ209 NBM201:NBM209 NLI201:NLI209 NVE201:NVE209 OFA201:OFA209 OOW201:OOW209 OYS201:OYS209 PIO201:PIO209 PSK201:PSK209 QCG201:QCG209 QMC201:QMC209 QVY201:QVY209 RFU201:RFU209 RPQ201:RPQ209 RZM201:RZM209 SJI201:SJI209 STE201:STE209 TDA201:TDA209 TMW201:TMW209 TWS201:TWS209 UGO201:UGO209 UQK201:UQK209 VAG201:VAG209 VKC201:VKC209 VTY201:VTY209 WDU201:WDU209 WNQ201:WNQ209 WXM201:WXM209 KX201:KX209 UT201:UT209 AEP201:AEP209 AOL201:AOL209 AYH201:AYH209 BID201:BID209 BRZ201:BRZ209 CBV201:CBV209 CLR201:CLR209 CVN201:CVN209 DFJ201:DFJ209 DPF201:DPF209 DZB201:DZB209 EIX201:EIX209 EST201:EST209 FCP201:FCP209 FML201:FML209 FWH201:FWH209 GGD201:GGD209 GPZ201:GPZ209 GZV201:GZV209 HJR201:HJR209 HTN201:HTN209 IDJ201:IDJ209 INF201:INF209 IXB201:IXB209 JGX201:JGX209 JQT201:JQT209 KAP201:KAP209 KKL201:KKL209 KUH201:KUH209 LED201:LED209 LNZ201:LNZ209 LXV201:LXV209 MHR201:MHR209 MRN201:MRN209 NBJ201:NBJ209 NLF201:NLF209 NVB201:NVB209 OEX201:OEX209 OOT201:OOT209 OYP201:OYP209 PIL201:PIL209 PSH201:PSH209 QCD201:QCD209 QLZ201:QLZ209 QVV201:QVV209 RFR201:RFR209 RPN201:RPN209 RZJ201:RZJ209 SJF201:SJF209 STB201:STB209 TCX201:TCX209 TMT201:TMT209 TWP201:TWP209 UGL201:UGL209 UQH201:UQH209 VAD201:VAD209 VJZ201:VJZ209 VTV201:VTV209 WDR201:WDR209 BB183:BB209 WNN201:WNN209 BE178:BE209 WXJ201:WXJ209 LA201:LA209 UW201:UW209 JI341 BI342:BI350 BI353 AV354:AV357 BH354:BH357 BD358 BB359:BB362 BE359:BE362 BE365:BE1156 BB365:BB1156 WDI364:WDI1150 VTM364:VTM1150 VJQ364:VJQ1150 UZU364:UZU1150 UPY364:UPY1150 UGC364:UGC1150 TWG364:TWG1150 TMK364:TMK1150 TCO364:TCO1150 SSS364:SSS1150 SIW364:SIW1150 RZA364:RZA1150 RPE364:RPE1150 RFI364:RFI1150 QVM364:QVM1150 QLQ364:QLQ1150 QBU364:QBU1150 PRY364:PRY1150 PIC364:PIC1150 OYG364:OYG1150 OOK364:OOK1150 OEO364:OEO1150 NUS364:NUS1150 NKW364:NKW1150 NBA364:NBA1150 MRE364:MRE1150 MHI364:MHI1150 LXM364:LXM1150 LNQ364:LNQ1150 LDU364:LDU1150 KTY364:KTY1150 KKC364:KKC1150 KAG364:KAG1150 JQK364:JQK1150 JGO364:JGO1150 IWS364:IWS1150 IMW364:IMW1150 IDA364:IDA1150 HTE364:HTE1150 HJI364:HJI1150 GZM364:GZM1150 GPQ364:GPQ1150 GFU364:GFU1150 FVY364:FVY1150 FMC364:FMC1150 FCG364:FCG1150 ESK364:ESK1150 EIO364:EIO1150 DYS364:DYS1150 DOW364:DOW1150 DFA364:DFA1150 CVE364:CVE1150 CLI364:CLI1150 CBM364:CBM1150 BRQ364:BRQ1150 BHU364:BHU1150 AXY364:AXY1150 AOC364:AOC1150 AEG364:AEG1150 UK364:UK1150 KO364:KO1150 WXD364:WXD1152 WNH364:WNH1152 WDL364:WDL1152 VTP364:VTP1152 VJT364:VJT1152 UZX364:UZX1152 UQB364:UQB1152 UGF364:UGF1152 TWJ364:TWJ1152 TMN364:TMN1152 TCR364:TCR1152 SSV364:SSV1152 SIZ364:SIZ1152 RZD364:RZD1152 RPH364:RPH1152 RFL364:RFL1152 QVP364:QVP1152 QLT364:QLT1152 QBX364:QBX1152 PSB364:PSB1152 PIF364:PIF1152 OYJ364:OYJ1152 OON364:OON1152 OER364:OER1152 NUV364:NUV1152 NKZ364:NKZ1152 NBD364:NBD1152 MRH364:MRH1152 MHL364:MHL1152 LXP364:LXP1152 LNT364:LNT1152 LDX364:LDX1152 KUB364:KUB1152 KKF364:KKF1152 KAJ364:KAJ1152 JQN364:JQN1152 JGR364:JGR1152 IWV364:IWV1152 IMZ364:IMZ1152 IDD364:IDD1152 HTH364:HTH1152 HJL364:HJL1152 GZP364:GZP1152 GPT364:GPT1152 GFX364:GFX1152 FWB364:FWB1152 FMF364:FMF1152 FCJ364:FCJ1152 ESN364:ESN1152 EIR364:EIR1152 DYV364:DYV1152 DOZ364:DOZ1152 DFD364:DFD1152 CVH364:CVH1152 CLL364:CLL1152 CBP364:CBP1152 BRT364:BRT1152 BHX364:BHX1152 AYB364:AYB1152 AOF364:AOF1152 AEJ364:AEJ1152 UN364:UN1152 KR364:KR1152 WWX364:WWX1150 WNB364:WNB1150 WDF364:WDF1150 VTJ364:VTJ1150 VJN364:VJN1150 UZR364:UZR1150 UPV364:UPV1150 UFZ364:UFZ1150 TWD364:TWD1150 TMH364:TMH1150 TCL364:TCL1150 SSP364:SSP1150 SIT364:SIT1150 RYX364:RYX1150 RPB364:RPB1150 RFF364:RFF1150 QVJ364:QVJ1150 QLN364:QLN1150 QBR364:QBR1150 PRV364:PRV1150 PHZ364:PHZ1150 OYD364:OYD1150 OOH364:OOH1150 OEL364:OEL1150 NUP364:NUP1150 NKT364:NKT1150 NAX364:NAX1150 MRB364:MRB1150 MHF364:MHF1150 LXJ364:LXJ1150 LNN364:LNN1150 LDR364:LDR1150 KTV364:KTV1150 KJZ364:KJZ1150 KAD364:KAD1150 JQH364:JQH1150 JGL364:JGL1150 IWP364:IWP1150 IMT364:IMT1150 ICX364:ICX1150 HTB364:HTB1150 HJF364:HJF1150 GZJ364:GZJ1150 GPN364:GPN1150 GFR364:GFR1150 FVV364:FVV1150 FLZ364:FLZ1150 FCD364:FCD1150 ESH364:ESH1150 EIL364:EIL1150 DYP364:DYP1150 DOT364:DOT1150 DEX364:DEX1150 CVB364:CVB1150 CLF364:CLF1150 CBJ364:CBJ1150 BRN364:BRN1150 BHR364:BHR1150 AXV364:AXV1150 ANZ364:ANZ1150 AED364:AED1150 UH364:UH1150 KL364:KL1150 WXA364:WXA1150 WNE364:WNE1150 BH364:BH1152 BE282:BE284 UFZ284 TWD284 TMH284 TCL284 SSP284 SIT284 RYX284 RPB284 RFF284 QVJ284 QLN284 QBR284 PRV284 PHZ284 OYD284 OOH284 OEL284 NUP284 NKT284 NAX284 MRB284 MHF284 LXJ284 LNN284 LDR284 KTV284 KJZ284 KAD284 JQH284 JGL284 IWP284 IMT284 ICX284 HTB284 HJF284 GZJ284 GPN284 GFR284 FVV284 FLZ284 FCD284 ESH284 EIL284 DYP284 DOT284 DEX284 CVB284 CLF284 CBJ284 BRN284 BHR284 AXV284 ANZ284 AED284 UH284 KL284 KI284 UE284 AEA284 ANW284 AXS284 BHO284 BRK284 CBG284 CLC284 CUY284 DEU284 DOQ284 DYM284 EII284 ESE284 FCA284 FLW284 FVS284 GFO284 GPK284 GZG284 HJC284 HSY284 ICU284 IMQ284 IWM284 JGI284 JQE284 KAA284 KJW284 KTS284 LDO284 LNK284 LXG284 MHC284 MQY284 NAU284 NKQ284 NUM284 OEI284 OOE284 OYA284 PHW284 PRS284 QBO284 QLK284 QVG284 RFC284 ROY284 RYU284 SIQ284 SSM284 TCI284 TME284 TWA284 UFW284 UPS284 UZO284 VJK284 VTG284 WDC284 WMY284 WWU284 WWX284 ADX284 UB284 KF284 ANT284 AXP284 BHL284 BRH284 CBD284 CKZ284 CUV284 DER284 DON284 DYJ284 EIF284 ESB284 FBX284 FLT284 FVP284 GFL284 GPH284 GZD284 HIZ284 HSV284 ICR284 IMN284 IWJ284 JGF284 JQB284 JZX284 KJT284 KTP284 LDL284 LNH284 LXD284 MGZ284 MQV284 NAR284 NKN284 NUJ284 OEF284 OOB284 OXX284 PHT284 PRP284 QBL284 QLH284 QVD284 REZ284 ROV284 RYR284 SIN284 SSJ284 TCF284 TMB284 TVX284 UFT284 UPP284 UZL284 VJH284 VTD284 WCZ284 WMV284 WWR284 WNB284 WDF284 VTJ284 VJN284 UZR284 UPV284">
      <formula1>атрибут</formula1>
    </dataValidation>
    <dataValidation type="list" allowBlank="1" showInputMessage="1" showErrorMessage="1" sqref="K65820:K66692 IQ65814:IQ66686 SM65814:SM66686 ACI65814:ACI66686 AME65814:AME66686 AWA65814:AWA66686 BFW65814:BFW66686 BPS65814:BPS66686 BZO65814:BZO66686 CJK65814:CJK66686 CTG65814:CTG66686 DDC65814:DDC66686 DMY65814:DMY66686 DWU65814:DWU66686 EGQ65814:EGQ66686 EQM65814:EQM66686 FAI65814:FAI66686 FKE65814:FKE66686 FUA65814:FUA66686 GDW65814:GDW66686 GNS65814:GNS66686 GXO65814:GXO66686 HHK65814:HHK66686 HRG65814:HRG66686 IBC65814:IBC66686 IKY65814:IKY66686 IUU65814:IUU66686 JEQ65814:JEQ66686 JOM65814:JOM66686 JYI65814:JYI66686 KIE65814:KIE66686 KSA65814:KSA66686 LBW65814:LBW66686 LLS65814:LLS66686 LVO65814:LVO66686 MFK65814:MFK66686 MPG65814:MPG66686 MZC65814:MZC66686 NIY65814:NIY66686 NSU65814:NSU66686 OCQ65814:OCQ66686 OMM65814:OMM66686 OWI65814:OWI66686 PGE65814:PGE66686 PQA65814:PQA66686 PZW65814:PZW66686 QJS65814:QJS66686 QTO65814:QTO66686 RDK65814:RDK66686 RNG65814:RNG66686 RXC65814:RXC66686 SGY65814:SGY66686 SQU65814:SQU66686 TAQ65814:TAQ66686 TKM65814:TKM66686 TUI65814:TUI66686 UEE65814:UEE66686 UOA65814:UOA66686 UXW65814:UXW66686 VHS65814:VHS66686 VRO65814:VRO66686 WBK65814:WBK66686 WLG65814:WLG66686 WVC65814:WVC66686 K131356:K132228 IQ131350:IQ132222 SM131350:SM132222 ACI131350:ACI132222 AME131350:AME132222 AWA131350:AWA132222 BFW131350:BFW132222 BPS131350:BPS132222 BZO131350:BZO132222 CJK131350:CJK132222 CTG131350:CTG132222 DDC131350:DDC132222 DMY131350:DMY132222 DWU131350:DWU132222 EGQ131350:EGQ132222 EQM131350:EQM132222 FAI131350:FAI132222 FKE131350:FKE132222 FUA131350:FUA132222 GDW131350:GDW132222 GNS131350:GNS132222 GXO131350:GXO132222 HHK131350:HHK132222 HRG131350:HRG132222 IBC131350:IBC132222 IKY131350:IKY132222 IUU131350:IUU132222 JEQ131350:JEQ132222 JOM131350:JOM132222 JYI131350:JYI132222 KIE131350:KIE132222 KSA131350:KSA132222 LBW131350:LBW132222 LLS131350:LLS132222 LVO131350:LVO132222 MFK131350:MFK132222 MPG131350:MPG132222 MZC131350:MZC132222 NIY131350:NIY132222 NSU131350:NSU132222 OCQ131350:OCQ132222 OMM131350:OMM132222 OWI131350:OWI132222 PGE131350:PGE132222 PQA131350:PQA132222 PZW131350:PZW132222 QJS131350:QJS132222 QTO131350:QTO132222 RDK131350:RDK132222 RNG131350:RNG132222 RXC131350:RXC132222 SGY131350:SGY132222 SQU131350:SQU132222 TAQ131350:TAQ132222 TKM131350:TKM132222 TUI131350:TUI132222 UEE131350:UEE132222 UOA131350:UOA132222 UXW131350:UXW132222 VHS131350:VHS132222 VRO131350:VRO132222 WBK131350:WBK132222 WLG131350:WLG132222 WVC131350:WVC132222 K196892:K197764 IQ196886:IQ197758 SM196886:SM197758 ACI196886:ACI197758 AME196886:AME197758 AWA196886:AWA197758 BFW196886:BFW197758 BPS196886:BPS197758 BZO196886:BZO197758 CJK196886:CJK197758 CTG196886:CTG197758 DDC196886:DDC197758 DMY196886:DMY197758 DWU196886:DWU197758 EGQ196886:EGQ197758 EQM196886:EQM197758 FAI196886:FAI197758 FKE196886:FKE197758 FUA196886:FUA197758 GDW196886:GDW197758 GNS196886:GNS197758 GXO196886:GXO197758 HHK196886:HHK197758 HRG196886:HRG197758 IBC196886:IBC197758 IKY196886:IKY197758 IUU196886:IUU197758 JEQ196886:JEQ197758 JOM196886:JOM197758 JYI196886:JYI197758 KIE196886:KIE197758 KSA196886:KSA197758 LBW196886:LBW197758 LLS196886:LLS197758 LVO196886:LVO197758 MFK196886:MFK197758 MPG196886:MPG197758 MZC196886:MZC197758 NIY196886:NIY197758 NSU196886:NSU197758 OCQ196886:OCQ197758 OMM196886:OMM197758 OWI196886:OWI197758 PGE196886:PGE197758 PQA196886:PQA197758 PZW196886:PZW197758 QJS196886:QJS197758 QTO196886:QTO197758 RDK196886:RDK197758 RNG196886:RNG197758 RXC196886:RXC197758 SGY196886:SGY197758 SQU196886:SQU197758 TAQ196886:TAQ197758 TKM196886:TKM197758 TUI196886:TUI197758 UEE196886:UEE197758 UOA196886:UOA197758 UXW196886:UXW197758 VHS196886:VHS197758 VRO196886:VRO197758 WBK196886:WBK197758 WLG196886:WLG197758 WVC196886:WVC197758 K262428:K263300 IQ262422:IQ263294 SM262422:SM263294 ACI262422:ACI263294 AME262422:AME263294 AWA262422:AWA263294 BFW262422:BFW263294 BPS262422:BPS263294 BZO262422:BZO263294 CJK262422:CJK263294 CTG262422:CTG263294 DDC262422:DDC263294 DMY262422:DMY263294 DWU262422:DWU263294 EGQ262422:EGQ263294 EQM262422:EQM263294 FAI262422:FAI263294 FKE262422:FKE263294 FUA262422:FUA263294 GDW262422:GDW263294 GNS262422:GNS263294 GXO262422:GXO263294 HHK262422:HHK263294 HRG262422:HRG263294 IBC262422:IBC263294 IKY262422:IKY263294 IUU262422:IUU263294 JEQ262422:JEQ263294 JOM262422:JOM263294 JYI262422:JYI263294 KIE262422:KIE263294 KSA262422:KSA263294 LBW262422:LBW263294 LLS262422:LLS263294 LVO262422:LVO263294 MFK262422:MFK263294 MPG262422:MPG263294 MZC262422:MZC263294 NIY262422:NIY263294 NSU262422:NSU263294 OCQ262422:OCQ263294 OMM262422:OMM263294 OWI262422:OWI263294 PGE262422:PGE263294 PQA262422:PQA263294 PZW262422:PZW263294 QJS262422:QJS263294 QTO262422:QTO263294 RDK262422:RDK263294 RNG262422:RNG263294 RXC262422:RXC263294 SGY262422:SGY263294 SQU262422:SQU263294 TAQ262422:TAQ263294 TKM262422:TKM263294 TUI262422:TUI263294 UEE262422:UEE263294 UOA262422:UOA263294 UXW262422:UXW263294 VHS262422:VHS263294 VRO262422:VRO263294 WBK262422:WBK263294 WLG262422:WLG263294 WVC262422:WVC263294 K327964:K328836 IQ327958:IQ328830 SM327958:SM328830 ACI327958:ACI328830 AME327958:AME328830 AWA327958:AWA328830 BFW327958:BFW328830 BPS327958:BPS328830 BZO327958:BZO328830 CJK327958:CJK328830 CTG327958:CTG328830 DDC327958:DDC328830 DMY327958:DMY328830 DWU327958:DWU328830 EGQ327958:EGQ328830 EQM327958:EQM328830 FAI327958:FAI328830 FKE327958:FKE328830 FUA327958:FUA328830 GDW327958:GDW328830 GNS327958:GNS328830 GXO327958:GXO328830 HHK327958:HHK328830 HRG327958:HRG328830 IBC327958:IBC328830 IKY327958:IKY328830 IUU327958:IUU328830 JEQ327958:JEQ328830 JOM327958:JOM328830 JYI327958:JYI328830 KIE327958:KIE328830 KSA327958:KSA328830 LBW327958:LBW328830 LLS327958:LLS328830 LVO327958:LVO328830 MFK327958:MFK328830 MPG327958:MPG328830 MZC327958:MZC328830 NIY327958:NIY328830 NSU327958:NSU328830 OCQ327958:OCQ328830 OMM327958:OMM328830 OWI327958:OWI328830 PGE327958:PGE328830 PQA327958:PQA328830 PZW327958:PZW328830 QJS327958:QJS328830 QTO327958:QTO328830 RDK327958:RDK328830 RNG327958:RNG328830 RXC327958:RXC328830 SGY327958:SGY328830 SQU327958:SQU328830 TAQ327958:TAQ328830 TKM327958:TKM328830 TUI327958:TUI328830 UEE327958:UEE328830 UOA327958:UOA328830 UXW327958:UXW328830 VHS327958:VHS328830 VRO327958:VRO328830 WBK327958:WBK328830 WLG327958:WLG328830 WVC327958:WVC328830 K393500:K394372 IQ393494:IQ394366 SM393494:SM394366 ACI393494:ACI394366 AME393494:AME394366 AWA393494:AWA394366 BFW393494:BFW394366 BPS393494:BPS394366 BZO393494:BZO394366 CJK393494:CJK394366 CTG393494:CTG394366 DDC393494:DDC394366 DMY393494:DMY394366 DWU393494:DWU394366 EGQ393494:EGQ394366 EQM393494:EQM394366 FAI393494:FAI394366 FKE393494:FKE394366 FUA393494:FUA394366 GDW393494:GDW394366 GNS393494:GNS394366 GXO393494:GXO394366 HHK393494:HHK394366 HRG393494:HRG394366 IBC393494:IBC394366 IKY393494:IKY394366 IUU393494:IUU394366 JEQ393494:JEQ394366 JOM393494:JOM394366 JYI393494:JYI394366 KIE393494:KIE394366 KSA393494:KSA394366 LBW393494:LBW394366 LLS393494:LLS394366 LVO393494:LVO394366 MFK393494:MFK394366 MPG393494:MPG394366 MZC393494:MZC394366 NIY393494:NIY394366 NSU393494:NSU394366 OCQ393494:OCQ394366 OMM393494:OMM394366 OWI393494:OWI394366 PGE393494:PGE394366 PQA393494:PQA394366 PZW393494:PZW394366 QJS393494:QJS394366 QTO393494:QTO394366 RDK393494:RDK394366 RNG393494:RNG394366 RXC393494:RXC394366 SGY393494:SGY394366 SQU393494:SQU394366 TAQ393494:TAQ394366 TKM393494:TKM394366 TUI393494:TUI394366 UEE393494:UEE394366 UOA393494:UOA394366 UXW393494:UXW394366 VHS393494:VHS394366 VRO393494:VRO394366 WBK393494:WBK394366 WLG393494:WLG394366 WVC393494:WVC394366 K459036:K459908 IQ459030:IQ459902 SM459030:SM459902 ACI459030:ACI459902 AME459030:AME459902 AWA459030:AWA459902 BFW459030:BFW459902 BPS459030:BPS459902 BZO459030:BZO459902 CJK459030:CJK459902 CTG459030:CTG459902 DDC459030:DDC459902 DMY459030:DMY459902 DWU459030:DWU459902 EGQ459030:EGQ459902 EQM459030:EQM459902 FAI459030:FAI459902 FKE459030:FKE459902 FUA459030:FUA459902 GDW459030:GDW459902 GNS459030:GNS459902 GXO459030:GXO459902 HHK459030:HHK459902 HRG459030:HRG459902 IBC459030:IBC459902 IKY459030:IKY459902 IUU459030:IUU459902 JEQ459030:JEQ459902 JOM459030:JOM459902 JYI459030:JYI459902 KIE459030:KIE459902 KSA459030:KSA459902 LBW459030:LBW459902 LLS459030:LLS459902 LVO459030:LVO459902 MFK459030:MFK459902 MPG459030:MPG459902 MZC459030:MZC459902 NIY459030:NIY459902 NSU459030:NSU459902 OCQ459030:OCQ459902 OMM459030:OMM459902 OWI459030:OWI459902 PGE459030:PGE459902 PQA459030:PQA459902 PZW459030:PZW459902 QJS459030:QJS459902 QTO459030:QTO459902 RDK459030:RDK459902 RNG459030:RNG459902 RXC459030:RXC459902 SGY459030:SGY459902 SQU459030:SQU459902 TAQ459030:TAQ459902 TKM459030:TKM459902 TUI459030:TUI459902 UEE459030:UEE459902 UOA459030:UOA459902 UXW459030:UXW459902 VHS459030:VHS459902 VRO459030:VRO459902 WBK459030:WBK459902 WLG459030:WLG459902 WVC459030:WVC459902 K524572:K525444 IQ524566:IQ525438 SM524566:SM525438 ACI524566:ACI525438 AME524566:AME525438 AWA524566:AWA525438 BFW524566:BFW525438 BPS524566:BPS525438 BZO524566:BZO525438 CJK524566:CJK525438 CTG524566:CTG525438 DDC524566:DDC525438 DMY524566:DMY525438 DWU524566:DWU525438 EGQ524566:EGQ525438 EQM524566:EQM525438 FAI524566:FAI525438 FKE524566:FKE525438 FUA524566:FUA525438 GDW524566:GDW525438 GNS524566:GNS525438 GXO524566:GXO525438 HHK524566:HHK525438 HRG524566:HRG525438 IBC524566:IBC525438 IKY524566:IKY525438 IUU524566:IUU525438 JEQ524566:JEQ525438 JOM524566:JOM525438 JYI524566:JYI525438 KIE524566:KIE525438 KSA524566:KSA525438 LBW524566:LBW525438 LLS524566:LLS525438 LVO524566:LVO525438 MFK524566:MFK525438 MPG524566:MPG525438 MZC524566:MZC525438 NIY524566:NIY525438 NSU524566:NSU525438 OCQ524566:OCQ525438 OMM524566:OMM525438 OWI524566:OWI525438 PGE524566:PGE525438 PQA524566:PQA525438 PZW524566:PZW525438 QJS524566:QJS525438 QTO524566:QTO525438 RDK524566:RDK525438 RNG524566:RNG525438 RXC524566:RXC525438 SGY524566:SGY525438 SQU524566:SQU525438 TAQ524566:TAQ525438 TKM524566:TKM525438 TUI524566:TUI525438 UEE524566:UEE525438 UOA524566:UOA525438 UXW524566:UXW525438 VHS524566:VHS525438 VRO524566:VRO525438 WBK524566:WBK525438 WLG524566:WLG525438 WVC524566:WVC525438 K590108:K590980 IQ590102:IQ590974 SM590102:SM590974 ACI590102:ACI590974 AME590102:AME590974 AWA590102:AWA590974 BFW590102:BFW590974 BPS590102:BPS590974 BZO590102:BZO590974 CJK590102:CJK590974 CTG590102:CTG590974 DDC590102:DDC590974 DMY590102:DMY590974 DWU590102:DWU590974 EGQ590102:EGQ590974 EQM590102:EQM590974 FAI590102:FAI590974 FKE590102:FKE590974 FUA590102:FUA590974 GDW590102:GDW590974 GNS590102:GNS590974 GXO590102:GXO590974 HHK590102:HHK590974 HRG590102:HRG590974 IBC590102:IBC590974 IKY590102:IKY590974 IUU590102:IUU590974 JEQ590102:JEQ590974 JOM590102:JOM590974 JYI590102:JYI590974 KIE590102:KIE590974 KSA590102:KSA590974 LBW590102:LBW590974 LLS590102:LLS590974 LVO590102:LVO590974 MFK590102:MFK590974 MPG590102:MPG590974 MZC590102:MZC590974 NIY590102:NIY590974 NSU590102:NSU590974 OCQ590102:OCQ590974 OMM590102:OMM590974 OWI590102:OWI590974 PGE590102:PGE590974 PQA590102:PQA590974 PZW590102:PZW590974 QJS590102:QJS590974 QTO590102:QTO590974 RDK590102:RDK590974 RNG590102:RNG590974 RXC590102:RXC590974 SGY590102:SGY590974 SQU590102:SQU590974 TAQ590102:TAQ590974 TKM590102:TKM590974 TUI590102:TUI590974 UEE590102:UEE590974 UOA590102:UOA590974 UXW590102:UXW590974 VHS590102:VHS590974 VRO590102:VRO590974 WBK590102:WBK590974 WLG590102:WLG590974 WVC590102:WVC590974 K655644:K656516 IQ655638:IQ656510 SM655638:SM656510 ACI655638:ACI656510 AME655638:AME656510 AWA655638:AWA656510 BFW655638:BFW656510 BPS655638:BPS656510 BZO655638:BZO656510 CJK655638:CJK656510 CTG655638:CTG656510 DDC655638:DDC656510 DMY655638:DMY656510 DWU655638:DWU656510 EGQ655638:EGQ656510 EQM655638:EQM656510 FAI655638:FAI656510 FKE655638:FKE656510 FUA655638:FUA656510 GDW655638:GDW656510 GNS655638:GNS656510 GXO655638:GXO656510 HHK655638:HHK656510 HRG655638:HRG656510 IBC655638:IBC656510 IKY655638:IKY656510 IUU655638:IUU656510 JEQ655638:JEQ656510 JOM655638:JOM656510 JYI655638:JYI656510 KIE655638:KIE656510 KSA655638:KSA656510 LBW655638:LBW656510 LLS655638:LLS656510 LVO655638:LVO656510 MFK655638:MFK656510 MPG655638:MPG656510 MZC655638:MZC656510 NIY655638:NIY656510 NSU655638:NSU656510 OCQ655638:OCQ656510 OMM655638:OMM656510 OWI655638:OWI656510 PGE655638:PGE656510 PQA655638:PQA656510 PZW655638:PZW656510 QJS655638:QJS656510 QTO655638:QTO656510 RDK655638:RDK656510 RNG655638:RNG656510 RXC655638:RXC656510 SGY655638:SGY656510 SQU655638:SQU656510 TAQ655638:TAQ656510 TKM655638:TKM656510 TUI655638:TUI656510 UEE655638:UEE656510 UOA655638:UOA656510 UXW655638:UXW656510 VHS655638:VHS656510 VRO655638:VRO656510 WBK655638:WBK656510 WLG655638:WLG656510 WVC655638:WVC656510 K721180:K722052 IQ721174:IQ722046 SM721174:SM722046 ACI721174:ACI722046 AME721174:AME722046 AWA721174:AWA722046 BFW721174:BFW722046 BPS721174:BPS722046 BZO721174:BZO722046 CJK721174:CJK722046 CTG721174:CTG722046 DDC721174:DDC722046 DMY721174:DMY722046 DWU721174:DWU722046 EGQ721174:EGQ722046 EQM721174:EQM722046 FAI721174:FAI722046 FKE721174:FKE722046 FUA721174:FUA722046 GDW721174:GDW722046 GNS721174:GNS722046 GXO721174:GXO722046 HHK721174:HHK722046 HRG721174:HRG722046 IBC721174:IBC722046 IKY721174:IKY722046 IUU721174:IUU722046 JEQ721174:JEQ722046 JOM721174:JOM722046 JYI721174:JYI722046 KIE721174:KIE722046 KSA721174:KSA722046 LBW721174:LBW722046 LLS721174:LLS722046 LVO721174:LVO722046 MFK721174:MFK722046 MPG721174:MPG722046 MZC721174:MZC722046 NIY721174:NIY722046 NSU721174:NSU722046 OCQ721174:OCQ722046 OMM721174:OMM722046 OWI721174:OWI722046 PGE721174:PGE722046 PQA721174:PQA722046 PZW721174:PZW722046 QJS721174:QJS722046 QTO721174:QTO722046 RDK721174:RDK722046 RNG721174:RNG722046 RXC721174:RXC722046 SGY721174:SGY722046 SQU721174:SQU722046 TAQ721174:TAQ722046 TKM721174:TKM722046 TUI721174:TUI722046 UEE721174:UEE722046 UOA721174:UOA722046 UXW721174:UXW722046 VHS721174:VHS722046 VRO721174:VRO722046 WBK721174:WBK722046 WLG721174:WLG722046 WVC721174:WVC722046 K786716:K787588 IQ786710:IQ787582 SM786710:SM787582 ACI786710:ACI787582 AME786710:AME787582 AWA786710:AWA787582 BFW786710:BFW787582 BPS786710:BPS787582 BZO786710:BZO787582 CJK786710:CJK787582 CTG786710:CTG787582 DDC786710:DDC787582 DMY786710:DMY787582 DWU786710:DWU787582 EGQ786710:EGQ787582 EQM786710:EQM787582 FAI786710:FAI787582 FKE786710:FKE787582 FUA786710:FUA787582 GDW786710:GDW787582 GNS786710:GNS787582 GXO786710:GXO787582 HHK786710:HHK787582 HRG786710:HRG787582 IBC786710:IBC787582 IKY786710:IKY787582 IUU786710:IUU787582 JEQ786710:JEQ787582 JOM786710:JOM787582 JYI786710:JYI787582 KIE786710:KIE787582 KSA786710:KSA787582 LBW786710:LBW787582 LLS786710:LLS787582 LVO786710:LVO787582 MFK786710:MFK787582 MPG786710:MPG787582 MZC786710:MZC787582 NIY786710:NIY787582 NSU786710:NSU787582 OCQ786710:OCQ787582 OMM786710:OMM787582 OWI786710:OWI787582 PGE786710:PGE787582 PQA786710:PQA787582 PZW786710:PZW787582 QJS786710:QJS787582 QTO786710:QTO787582 RDK786710:RDK787582 RNG786710:RNG787582 RXC786710:RXC787582 SGY786710:SGY787582 SQU786710:SQU787582 TAQ786710:TAQ787582 TKM786710:TKM787582 TUI786710:TUI787582 UEE786710:UEE787582 UOA786710:UOA787582 UXW786710:UXW787582 VHS786710:VHS787582 VRO786710:VRO787582 WBK786710:WBK787582 WLG786710:WLG787582 WVC786710:WVC787582 K852252:K853124 IQ852246:IQ853118 SM852246:SM853118 ACI852246:ACI853118 AME852246:AME853118 AWA852246:AWA853118 BFW852246:BFW853118 BPS852246:BPS853118 BZO852246:BZO853118 CJK852246:CJK853118 CTG852246:CTG853118 DDC852246:DDC853118 DMY852246:DMY853118 DWU852246:DWU853118 EGQ852246:EGQ853118 EQM852246:EQM853118 FAI852246:FAI853118 FKE852246:FKE853118 FUA852246:FUA853118 GDW852246:GDW853118 GNS852246:GNS853118 GXO852246:GXO853118 HHK852246:HHK853118 HRG852246:HRG853118 IBC852246:IBC853118 IKY852246:IKY853118 IUU852246:IUU853118 JEQ852246:JEQ853118 JOM852246:JOM853118 JYI852246:JYI853118 KIE852246:KIE853118 KSA852246:KSA853118 LBW852246:LBW853118 LLS852246:LLS853118 LVO852246:LVO853118 MFK852246:MFK853118 MPG852246:MPG853118 MZC852246:MZC853118 NIY852246:NIY853118 NSU852246:NSU853118 OCQ852246:OCQ853118 OMM852246:OMM853118 OWI852246:OWI853118 PGE852246:PGE853118 PQA852246:PQA853118 PZW852246:PZW853118 QJS852246:QJS853118 QTO852246:QTO853118 RDK852246:RDK853118 RNG852246:RNG853118 RXC852246:RXC853118 SGY852246:SGY853118 SQU852246:SQU853118 TAQ852246:TAQ853118 TKM852246:TKM853118 TUI852246:TUI853118 UEE852246:UEE853118 UOA852246:UOA853118 UXW852246:UXW853118 VHS852246:VHS853118 VRO852246:VRO853118 WBK852246:WBK853118 WLG852246:WLG853118 WVC852246:WVC853118 K917788:K918660 IQ917782:IQ918654 SM917782:SM918654 ACI917782:ACI918654 AME917782:AME918654 AWA917782:AWA918654 BFW917782:BFW918654 BPS917782:BPS918654 BZO917782:BZO918654 CJK917782:CJK918654 CTG917782:CTG918654 DDC917782:DDC918654 DMY917782:DMY918654 DWU917782:DWU918654 EGQ917782:EGQ918654 EQM917782:EQM918654 FAI917782:FAI918654 FKE917782:FKE918654 FUA917782:FUA918654 GDW917782:GDW918654 GNS917782:GNS918654 GXO917782:GXO918654 HHK917782:HHK918654 HRG917782:HRG918654 IBC917782:IBC918654 IKY917782:IKY918654 IUU917782:IUU918654 JEQ917782:JEQ918654 JOM917782:JOM918654 JYI917782:JYI918654 KIE917782:KIE918654 KSA917782:KSA918654 LBW917782:LBW918654 LLS917782:LLS918654 LVO917782:LVO918654 MFK917782:MFK918654 MPG917782:MPG918654 MZC917782:MZC918654 NIY917782:NIY918654 NSU917782:NSU918654 OCQ917782:OCQ918654 OMM917782:OMM918654 OWI917782:OWI918654 PGE917782:PGE918654 PQA917782:PQA918654 PZW917782:PZW918654 QJS917782:QJS918654 QTO917782:QTO918654 RDK917782:RDK918654 RNG917782:RNG918654 RXC917782:RXC918654 SGY917782:SGY918654 SQU917782:SQU918654 TAQ917782:TAQ918654 TKM917782:TKM918654 TUI917782:TUI918654 UEE917782:UEE918654 UOA917782:UOA918654 UXW917782:UXW918654 VHS917782:VHS918654 VRO917782:VRO918654 WBK917782:WBK918654 WLG917782:WLG918654 WVC917782:WVC918654 K983324:K984196 IQ983318:IQ984190 SM983318:SM984190 ACI983318:ACI984190 AME983318:AME984190 AWA983318:AWA984190 BFW983318:BFW984190 BPS983318:BPS984190 BZO983318:BZO984190 CJK983318:CJK984190 CTG983318:CTG984190 DDC983318:DDC984190 DMY983318:DMY984190 DWU983318:DWU984190 EGQ983318:EGQ984190 EQM983318:EQM984190 FAI983318:FAI984190 FKE983318:FKE984190 FUA983318:FUA984190 GDW983318:GDW984190 GNS983318:GNS984190 GXO983318:GXO984190 HHK983318:HHK984190 HRG983318:HRG984190 IBC983318:IBC984190 IKY983318:IKY984190 IUU983318:IUU984190 JEQ983318:JEQ984190 JOM983318:JOM984190 JYI983318:JYI984190 KIE983318:KIE984190 KSA983318:KSA984190 LBW983318:LBW984190 LLS983318:LLS984190 LVO983318:LVO984190 MFK983318:MFK984190 MPG983318:MPG984190 MZC983318:MZC984190 NIY983318:NIY984190 NSU983318:NSU984190 OCQ983318:OCQ984190 OMM983318:OMM984190 OWI983318:OWI984190 PGE983318:PGE984190 PQA983318:PQA984190 PZW983318:PZW984190 QJS983318:QJS984190 QTO983318:QTO984190 RDK983318:RDK984190 RNG983318:RNG984190 RXC983318:RXC984190 SGY983318:SGY984190 SQU983318:SQU984190 TAQ983318:TAQ984190 TKM983318:TKM984190 TUI983318:TUI984190 UEE983318:UEE984190 UOA983318:UOA984190 UXW983318:UXW984190 VHS983318:VHS984190 VRO983318:VRO984190 WBK983318:WBK984190 WLG983318:WLG984190 WVC983318:WVC984190 K320:K321 ACI25 AME25 AWA25 BFW25 BPS25 BZO25 CJK25 CTG25 DDC25 DMY25 DWU25 EGQ25 EQM25 FAI25 FKE25 FUA25 GDW25 GNS25 GXO25 HHK25 HRG25 IBC25 IKY25 IUU25 JEQ25 JOM25 JYI25 KIE25 KSA25 LBW25 LLS25 LVO25 MFK25 MPG25 MZC25 NIY25 NSU25 OCQ25 OMM25 OWI25 PGE25 PQA25 PZW25 QJS25 QTO25 RDK25 RNG25 RXC25 SGY25 SQU25 TAQ25 TKM25 TUI25 UEE25 UOA25 UXW25 VHS25 VRO25 WBK25 WLG25 WVC25 IQ25 SM25 DAI287 AME164 AWA164 BFW164 BPS164 BZO164 CJK164 CTG164 DDC164 DMY164 DWU164 EGQ164 EQM164 FAI164 FKE164 FUA164 GDW164 GNS164 GXO164 HHK164 HRG164 IBC164 IKY164 IUU164 JEQ164 JOM164 JYI164 KIE164 KSA164 LBW164 LLS164 LVO164 MFK164 MPG164 MZC164 NIY164 NSU164 OCQ164 OMM164 OWI164 PGE164 PQA164 PZW164 QJS164 QTO164 RDK164 RNG164 RXC164 SGY164 SQU164 TAQ164 TKM164 TUI164 UEE164 UOA164 UXW164 VHS164 VRO164 WBK164 WLG164 WVC164 IQ164 H163 SM164 ACF163 SJ163 IN163 WUZ163 WLD163 WBH163 VRL163 VHP163 UXT163 UNX163 UEB163 TUF163 TKJ163 TAN163 SQR163 SGV163 RWZ163 RND163 RDH163 QTL163 QJP163 PZT163 PPX163 PGB163 OWF163 OMJ163 OCN163 NSR163 NIV163 MYZ163 MPD163 MFH163 LVL163 LLP163 LBT163 KRX163 KIB163 JYF163 JOJ163 JEN163 IUR163 IKV163 IAZ163 HRD163 HHH163 GXL163 GNP163 GDT163 FTX163 FKB163 FAF163 EQJ163 EGN163 DWR163 DMV163 DCZ163 CTD163 CJH163 BZL163 BPP163 BFT163 AVX163 AMB163 ACI164 AWC361:AWC362 K234:K236 BPU284 DBW341 DVO286 WLA280 WBE280 VRI280 VHM280 UXQ280 UNU280 UDY280 TUC280 TKG280 TAK280 SQO280 SGS280 RWW280 RNA280 RDE280 QTI280 QJM280 PZQ280 PPU280 PFY280 OWC280 OMG280 OCK280 NSO280 NIS280 MYW280 MPA280 MFE280 LVI280 LLM280 LBQ280 KRU280 KHY280 JYC280 JOG280 JEK280 IUO280 IKS280 IAW280 HRA280 HHE280 GXI280 GNM280 GDQ280 FTU280 FJY280 FAC280 EQG280 EGK280 DWO280 DMS280 DCW280 CTA280 CJE280 BZI280 BPM280 BFQ280 AVU280 ALY280 ACC280 SG280 IK280 WUW280 L361:L362 AMG361:AMG362 ACK361:ACK362 SO361:SO362 IS361:IS362 WVE361:WVE362 WLI361:WLI362 WBM361:WBM362 VRQ361:VRQ362 VHU361:VHU362 UXY361:UXY362 UOC361:UOC362 UEG361:UEG362 TUK361:TUK362 TKO361:TKO362 TAS361:TAS362 SQW361:SQW362 SHA361:SHA362 RXE361:RXE362 RNI361:RNI362 RDM361:RDM362 QTQ361:QTQ362 QJU361:QJU362 PZY361:PZY362 PQC361:PQC362 PGG361:PGG362 OWK361:OWK362 OMO361:OMO362 OCS361:OCS362 NSW361:NSW362 NJA361:NJA362 MZE361:MZE362 MPI361:MPI362 MFM361:MFM362 LVQ361:LVQ362 LLU361:LLU362 LBY361:LBY362 KSC361:KSC362 KIG361:KIG362 JYK361:JYK362 JOO361:JOO362 JES361:JES362 IUW361:IUW362 ILA361:ILA362 IBE361:IBE362 HRI361:HRI362 HHM361:HHM362 GXQ361:GXQ362 GNU361:GNU362 GDY361:GDY362 FUC361:FUC362 FKG361:FKG362 FAK361:FAK362 EQO361:EQO362 EGS361:EGS362 DWW361:DWW362 DNA361:DNA362 DDE361:DDE362 CTI361:CTI362 CJM361:CJM362 BZQ361:BZQ362 BPU361:BPU362 BFY361:BFY362 EGV271:EGV272 EQR271:EQR272 FAN271:FAN272 FKJ271:FKJ272 FUF271:FUF272 GEB271:GEB272 GNX271:GNX272 GXT271:GXT272 HHP271:HHP272 HRL271:HRL272 IBH271:IBH272 ILD271:ILD272 IUZ271:IUZ272 JEV271:JEV272 JOR271:JOR272 JYN271:JYN272 KIJ271:KIJ272 KSF271:KSF272 LCB271:LCB272 LLX271:LLX272 LVT271:LVT272 MFP271:MFP272 MPL271:MPL272 MZH271:MZH272 NJD271:NJD272 NSZ271:NSZ272 OCV271:OCV272 OMR271:OMR272 OWN271:OWN272 PGJ271:PGJ272 PQF271:PQF272 QAB271:QAB272 QJX271:QJX272 QTT271:QTT272 RDP271:RDP272 RNL271:RNL272 RXH271:RXH272 SHD271:SHD272 SQZ271:SQZ272 TAV271:TAV272 TKR271:TKR272 TUN271:TUN272 UEJ271:UEJ272 UOF271:UOF272 UYB271:UYB272 VHX271:VHX272 VRT271:VRT272 WBP271:WBP272 WLL271:WLL272 WVH271:WVH272 IV271:IV272 SR271:SR272 ACN271:ACN272 AMJ271:AMJ272 AWF271:AWF272 BGB271:BGB272 BPX271:BPX272 BZT271:BZT272 CJP271:CJP272 CTL271:CTL272 DDH271:DDH272 DND271:DND272 DWZ271:DWZ272 DAF300 EFK286 EPG286 EZC286 FIY286 FSU286 GCQ286 GMM286 GWI286 HGE286 HQA286 HZW286 IJS286 ITO286 JDK286 JNG286 JXC286 KGY286 KQU286 LAQ286 LKM286 LUI286 MEE286 MOA286 MXW286 NHS286 NRO286 OBK286 OLG286 OVC286 PEY286 POU286 PYQ286 QIM286 QSI286 RCE286 RMA286 RVW286 SFS286 SPO286 SZK286 TJG286 TTC286 UCY286 UMU286 UWQ286 VGM286 VQI286 WAE286 WKA286 WTW286 HK286 RG286 ABC286 AKY286 AUU286 BEQ286 BOM286 BYI286 CIE286 CSA286 DBW286 K25:K41 DLS286 DKE287 DUA287 EDW287 ENS287 EXO287 FHK287 FRG287 GBC287 GKY287 GUU287 HEQ287 HOM287 HYI287 IIE287 ISA287 JBW287 JLS287 JVO287 KFK287 KPG287 KZC287 LIY287 LSU287 MCQ287 MMM287 MWI287 NGE287 NQA287 NZW287 OJS287 OTO287 PDK287 PNG287 PXC287 QGY287 QQU287 RAQ287 RKM287 RUI287 SEE287 SOA287 SXW287 THS287 TRO287 UBK287 ULG287 UVC287 VEY287 VOU287 VYQ287 WIM287 WSI287 FW287 PS287 ZO287 AJK287 ATG287 BDC287 BMY287 BWU287 CGQ287 CQM287 K300:K302 DKB300 DTX300 EDT300 ENP300 EXL300 FHH300 FRD300 GAZ300 GKV300 GUR300 HEN300 HOJ300 HYF300 IIB300 IRX300 JBT300 JLP300 JVL300 KFH300 KPD300 KYZ300 LIV300 LSR300 MCN300 MMJ300 MWF300 NGB300 NPX300 NZT300 OJP300 OTL300 PDH300 PND300 PWZ300 QGV300 QQR300 RAN300 RKJ300 RUF300 SEB300 SNX300 SXT300 THP300 TRL300 UBH300 ULD300 UUZ300 VEV300 VOR300 VYN300 WIJ300 WSF300 FT300 PP300 ZL300 AJH300 ATD300 BCZ300 BMV300 BWR300 CGN300 CQJ300 DLS324:DLS325 K212:K222 K164:K170 K206 JG206 TC206 ACY206 AMU206 AWQ206 BGM206 BQI206 CAE206 CKA206 CTW206 DDS206 DNO206 DXK206 EHG206 ERC206 FAY206 FKU206 FUQ206 GEM206 GOI206 GYE206 HIA206 HRW206 IBS206 ILO206 IVK206 JFG206 JPC206 JYY206 KIU206 KSQ206 LCM206 LMI206 LWE206 MGA206 MPW206 MZS206 NJO206 NTK206 ODG206 ONC206 OWY206 PGU206 PQQ206 QAM206 QKI206 QUE206 REA206 RNW206 RXS206 SHO206 SRK206 TBG206 TLC206 TUY206 UEU206 UOQ206 UYM206 VII206 VSE206 WCA206 WLW206 WVS206 DVO324:DVO325 EFK324:EFK325 EPG324:EPG325 EZC324:EZC325 FIY324:FIY325 FSU324:FSU325 GCQ324:GCQ325 GMM324:GMM325 GWI324:GWI325 HGE324:HGE325 HQA324:HQA325 HZW324:HZW325 IJS324:IJS325 ITO324:ITO325 JDK324:JDK325 JNG324:JNG325 JXC324:JXC325 KGY324:KGY325 KQU324:KQU325 LAQ324:LAQ325 LKM324:LKM325 LUI324:LUI325 MEE324:MEE325 MOA324:MOA325 MXW324:MXW325 NHS324:NHS325 NRO324:NRO325 OBK324:OBK325 OLG324:OLG325 OVC324:OVC325 PEY324:PEY325 POU324:POU325 PYQ324:PYQ325 QIM324:QIM325 QSI324:QSI325 RCE324:RCE325 RMA324:RMA325 RVW324:RVW325 SFS324:SFS325 SPO324:SPO325 SZK324:SZK325 TJG324:TJG325 TTC324:TTC325 UCY324:UCY325 UMU324:UMU325 UWQ324:UWQ325 VGM324:VGM325 VQI324:VQI325 WAE324:WAE325 WKA324:WKA325 WTW324:WTW325 HK324:HK325 RG324:RG325 ABC324:ABC325 AKY324:AKY325 AUU324:AUU325 BEQ324:BEQ325 BOM324:BOM325 BYI324:BYI325 CIE324:CIE325 CSA324:CSA325 DLS341 K338 DVO341 EFK341 EPG341 EZC341 FIY341 FSU341 GCQ341 GMM341 GWI341 HGE341 HQA341 HZW341 IJS341 ITO341 JDK341 JNG341 JXC341 KGY341 KQU341 LAQ341 LKM341 LUI341 MEE341 MOA341 MXW341 NHS341 NRO341 OBK341 OLG341 OVC341 PEY341 POU341 PYQ341 QIM341 QSI341 RCE341 RMA341 RVW341 SFS341 SPO341 SZK341 TJG341 TTC341 UCY341 UMU341 UWQ341 VGM341 VQI341 WAE341 WKA341 WTW341 HK341 RG341 ABC341 AKY341 AUU341 BEQ341 BOM341 BYI341 CIE341 CSA341 DBW324:DBW325 K358:K360 K365:K1156 VHS364:VHS1150 UXW364:UXW1150 UOA364:UOA1150 UEE364:UEE1150 TUI364:TUI1150 TKM364:TKM1150 TAQ364:TAQ1150 SQU364:SQU1150 SGY364:SGY1150 RXC364:RXC1150 RNG364:RNG1150 RDK364:RDK1150 QTO364:QTO1150 QJS364:QJS1150 PZW364:PZW1150 PQA364:PQA1150 PGE364:PGE1150 OWI364:OWI1150 OMM364:OMM1150 OCQ364:OCQ1150 NSU364:NSU1150 NIY364:NIY1150 MZC364:MZC1150 MPG364:MPG1150 MFK364:MFK1150 LVO364:LVO1150 LLS364:LLS1150 LBW364:LBW1150 KSA364:KSA1150 KIE364:KIE1150 JYI364:JYI1150 JOM364:JOM1150 JEQ364:JEQ1150 IUU364:IUU1150 IKY364:IKY1150 IBC364:IBC1150 HRG364:HRG1150 HHK364:HHK1150 GXO364:GXO1150 GNS364:GNS1150 GDW364:GDW1150 FUA364:FUA1150 FKE364:FKE1150 FAI364:FAI1150 EQM364:EQM1150 EGQ364:EGQ1150 DWU364:DWU1150 DMY364:DMY1150 DDC364:DDC1150 CTG364:CTG1150 CJK364:CJK1150 BZO364:BZO1150 BPS364:BPS1150 BFW364:BFW1150 AWA364:AWA1150 AME364:AME1150 ACI364:ACI1150 SM364:SM1150 IQ364:IQ1150 WVC364:WVC1150 WLG364:WLG1150 WBK364:WBK1150 VRO364:VRO1150 K282:K284 BFY284 AWC284 AMG284 ACK284 SO284 IS284 WVE284 WLI284 WBM284 VRQ284 VHU284 UXY284 UOC284 UEG284 TUK284 TKO284 TAS284 SQW284 SHA284 RXE284 RNI284 RDM284 QTQ284 QJU284 PZY284 PQC284 PGG284 OWK284 OMO284 OCS284 NSW284 NJA284 MZE284 MPI284 MFM284 LVQ284 LLU284 LBY284 KSC284 KIG284 JYK284 JOO284 JES284 IUW284 ILA284 IBE284 HRI284 HHM284 GXQ284 GNU284 GDY284 FUC284 FKG284 FAK284 EQO284 EGS284 DWW284 DNA284 DDE284 CTI284 CJM284 BZQ284 K262:K266">
      <formula1>Приоритет_закупок</formula1>
    </dataValidation>
    <dataValidation type="list" allowBlank="1" showInputMessage="1" showErrorMessage="1" sqref="WVA983318:WVA984190 I65820:I66692 IO65814:IO66686 SK65814:SK66686 ACG65814:ACG66686 AMC65814:AMC66686 AVY65814:AVY66686 BFU65814:BFU66686 BPQ65814:BPQ66686 BZM65814:BZM66686 CJI65814:CJI66686 CTE65814:CTE66686 DDA65814:DDA66686 DMW65814:DMW66686 DWS65814:DWS66686 EGO65814:EGO66686 EQK65814:EQK66686 FAG65814:FAG66686 FKC65814:FKC66686 FTY65814:FTY66686 GDU65814:GDU66686 GNQ65814:GNQ66686 GXM65814:GXM66686 HHI65814:HHI66686 HRE65814:HRE66686 IBA65814:IBA66686 IKW65814:IKW66686 IUS65814:IUS66686 JEO65814:JEO66686 JOK65814:JOK66686 JYG65814:JYG66686 KIC65814:KIC66686 KRY65814:KRY66686 LBU65814:LBU66686 LLQ65814:LLQ66686 LVM65814:LVM66686 MFI65814:MFI66686 MPE65814:MPE66686 MZA65814:MZA66686 NIW65814:NIW66686 NSS65814:NSS66686 OCO65814:OCO66686 OMK65814:OMK66686 OWG65814:OWG66686 PGC65814:PGC66686 PPY65814:PPY66686 PZU65814:PZU66686 QJQ65814:QJQ66686 QTM65814:QTM66686 RDI65814:RDI66686 RNE65814:RNE66686 RXA65814:RXA66686 SGW65814:SGW66686 SQS65814:SQS66686 TAO65814:TAO66686 TKK65814:TKK66686 TUG65814:TUG66686 UEC65814:UEC66686 UNY65814:UNY66686 UXU65814:UXU66686 VHQ65814:VHQ66686 VRM65814:VRM66686 WBI65814:WBI66686 WLE65814:WLE66686 WVA65814:WVA66686 I131356:I132228 IO131350:IO132222 SK131350:SK132222 ACG131350:ACG132222 AMC131350:AMC132222 AVY131350:AVY132222 BFU131350:BFU132222 BPQ131350:BPQ132222 BZM131350:BZM132222 CJI131350:CJI132222 CTE131350:CTE132222 DDA131350:DDA132222 DMW131350:DMW132222 DWS131350:DWS132222 EGO131350:EGO132222 EQK131350:EQK132222 FAG131350:FAG132222 FKC131350:FKC132222 FTY131350:FTY132222 GDU131350:GDU132222 GNQ131350:GNQ132222 GXM131350:GXM132222 HHI131350:HHI132222 HRE131350:HRE132222 IBA131350:IBA132222 IKW131350:IKW132222 IUS131350:IUS132222 JEO131350:JEO132222 JOK131350:JOK132222 JYG131350:JYG132222 KIC131350:KIC132222 KRY131350:KRY132222 LBU131350:LBU132222 LLQ131350:LLQ132222 LVM131350:LVM132222 MFI131350:MFI132222 MPE131350:MPE132222 MZA131350:MZA132222 NIW131350:NIW132222 NSS131350:NSS132222 OCO131350:OCO132222 OMK131350:OMK132222 OWG131350:OWG132222 PGC131350:PGC132222 PPY131350:PPY132222 PZU131350:PZU132222 QJQ131350:QJQ132222 QTM131350:QTM132222 RDI131350:RDI132222 RNE131350:RNE132222 RXA131350:RXA132222 SGW131350:SGW132222 SQS131350:SQS132222 TAO131350:TAO132222 TKK131350:TKK132222 TUG131350:TUG132222 UEC131350:UEC132222 UNY131350:UNY132222 UXU131350:UXU132222 VHQ131350:VHQ132222 VRM131350:VRM132222 WBI131350:WBI132222 WLE131350:WLE132222 WVA131350:WVA132222 I196892:I197764 IO196886:IO197758 SK196886:SK197758 ACG196886:ACG197758 AMC196886:AMC197758 AVY196886:AVY197758 BFU196886:BFU197758 BPQ196886:BPQ197758 BZM196886:BZM197758 CJI196886:CJI197758 CTE196886:CTE197758 DDA196886:DDA197758 DMW196886:DMW197758 DWS196886:DWS197758 EGO196886:EGO197758 EQK196886:EQK197758 FAG196886:FAG197758 FKC196886:FKC197758 FTY196886:FTY197758 GDU196886:GDU197758 GNQ196886:GNQ197758 GXM196886:GXM197758 HHI196886:HHI197758 HRE196886:HRE197758 IBA196886:IBA197758 IKW196886:IKW197758 IUS196886:IUS197758 JEO196886:JEO197758 JOK196886:JOK197758 JYG196886:JYG197758 KIC196886:KIC197758 KRY196886:KRY197758 LBU196886:LBU197758 LLQ196886:LLQ197758 LVM196886:LVM197758 MFI196886:MFI197758 MPE196886:MPE197758 MZA196886:MZA197758 NIW196886:NIW197758 NSS196886:NSS197758 OCO196886:OCO197758 OMK196886:OMK197758 OWG196886:OWG197758 PGC196886:PGC197758 PPY196886:PPY197758 PZU196886:PZU197758 QJQ196886:QJQ197758 QTM196886:QTM197758 RDI196886:RDI197758 RNE196886:RNE197758 RXA196886:RXA197758 SGW196886:SGW197758 SQS196886:SQS197758 TAO196886:TAO197758 TKK196886:TKK197758 TUG196886:TUG197758 UEC196886:UEC197758 UNY196886:UNY197758 UXU196886:UXU197758 VHQ196886:VHQ197758 VRM196886:VRM197758 WBI196886:WBI197758 WLE196886:WLE197758 WVA196886:WVA197758 I262428:I263300 IO262422:IO263294 SK262422:SK263294 ACG262422:ACG263294 AMC262422:AMC263294 AVY262422:AVY263294 BFU262422:BFU263294 BPQ262422:BPQ263294 BZM262422:BZM263294 CJI262422:CJI263294 CTE262422:CTE263294 DDA262422:DDA263294 DMW262422:DMW263294 DWS262422:DWS263294 EGO262422:EGO263294 EQK262422:EQK263294 FAG262422:FAG263294 FKC262422:FKC263294 FTY262422:FTY263294 GDU262422:GDU263294 GNQ262422:GNQ263294 GXM262422:GXM263294 HHI262422:HHI263294 HRE262422:HRE263294 IBA262422:IBA263294 IKW262422:IKW263294 IUS262422:IUS263294 JEO262422:JEO263294 JOK262422:JOK263294 JYG262422:JYG263294 KIC262422:KIC263294 KRY262422:KRY263294 LBU262422:LBU263294 LLQ262422:LLQ263294 LVM262422:LVM263294 MFI262422:MFI263294 MPE262422:MPE263294 MZA262422:MZA263294 NIW262422:NIW263294 NSS262422:NSS263294 OCO262422:OCO263294 OMK262422:OMK263294 OWG262422:OWG263294 PGC262422:PGC263294 PPY262422:PPY263294 PZU262422:PZU263294 QJQ262422:QJQ263294 QTM262422:QTM263294 RDI262422:RDI263294 RNE262422:RNE263294 RXA262422:RXA263294 SGW262422:SGW263294 SQS262422:SQS263294 TAO262422:TAO263294 TKK262422:TKK263294 TUG262422:TUG263294 UEC262422:UEC263294 UNY262422:UNY263294 UXU262422:UXU263294 VHQ262422:VHQ263294 VRM262422:VRM263294 WBI262422:WBI263294 WLE262422:WLE263294 WVA262422:WVA263294 I327964:I328836 IO327958:IO328830 SK327958:SK328830 ACG327958:ACG328830 AMC327958:AMC328830 AVY327958:AVY328830 BFU327958:BFU328830 BPQ327958:BPQ328830 BZM327958:BZM328830 CJI327958:CJI328830 CTE327958:CTE328830 DDA327958:DDA328830 DMW327958:DMW328830 DWS327958:DWS328830 EGO327958:EGO328830 EQK327958:EQK328830 FAG327958:FAG328830 FKC327958:FKC328830 FTY327958:FTY328830 GDU327958:GDU328830 GNQ327958:GNQ328830 GXM327958:GXM328830 HHI327958:HHI328830 HRE327958:HRE328830 IBA327958:IBA328830 IKW327958:IKW328830 IUS327958:IUS328830 JEO327958:JEO328830 JOK327958:JOK328830 JYG327958:JYG328830 KIC327958:KIC328830 KRY327958:KRY328830 LBU327958:LBU328830 LLQ327958:LLQ328830 LVM327958:LVM328830 MFI327958:MFI328830 MPE327958:MPE328830 MZA327958:MZA328830 NIW327958:NIW328830 NSS327958:NSS328830 OCO327958:OCO328830 OMK327958:OMK328830 OWG327958:OWG328830 PGC327958:PGC328830 PPY327958:PPY328830 PZU327958:PZU328830 QJQ327958:QJQ328830 QTM327958:QTM328830 RDI327958:RDI328830 RNE327958:RNE328830 RXA327958:RXA328830 SGW327958:SGW328830 SQS327958:SQS328830 TAO327958:TAO328830 TKK327958:TKK328830 TUG327958:TUG328830 UEC327958:UEC328830 UNY327958:UNY328830 UXU327958:UXU328830 VHQ327958:VHQ328830 VRM327958:VRM328830 WBI327958:WBI328830 WLE327958:WLE328830 WVA327958:WVA328830 I393500:I394372 IO393494:IO394366 SK393494:SK394366 ACG393494:ACG394366 AMC393494:AMC394366 AVY393494:AVY394366 BFU393494:BFU394366 BPQ393494:BPQ394366 BZM393494:BZM394366 CJI393494:CJI394366 CTE393494:CTE394366 DDA393494:DDA394366 DMW393494:DMW394366 DWS393494:DWS394366 EGO393494:EGO394366 EQK393494:EQK394366 FAG393494:FAG394366 FKC393494:FKC394366 FTY393494:FTY394366 GDU393494:GDU394366 GNQ393494:GNQ394366 GXM393494:GXM394366 HHI393494:HHI394366 HRE393494:HRE394366 IBA393494:IBA394366 IKW393494:IKW394366 IUS393494:IUS394366 JEO393494:JEO394366 JOK393494:JOK394366 JYG393494:JYG394366 KIC393494:KIC394366 KRY393494:KRY394366 LBU393494:LBU394366 LLQ393494:LLQ394366 LVM393494:LVM394366 MFI393494:MFI394366 MPE393494:MPE394366 MZA393494:MZA394366 NIW393494:NIW394366 NSS393494:NSS394366 OCO393494:OCO394366 OMK393494:OMK394366 OWG393494:OWG394366 PGC393494:PGC394366 PPY393494:PPY394366 PZU393494:PZU394366 QJQ393494:QJQ394366 QTM393494:QTM394366 RDI393494:RDI394366 RNE393494:RNE394366 RXA393494:RXA394366 SGW393494:SGW394366 SQS393494:SQS394366 TAO393494:TAO394366 TKK393494:TKK394366 TUG393494:TUG394366 UEC393494:UEC394366 UNY393494:UNY394366 UXU393494:UXU394366 VHQ393494:VHQ394366 VRM393494:VRM394366 WBI393494:WBI394366 WLE393494:WLE394366 WVA393494:WVA394366 I459036:I459908 IO459030:IO459902 SK459030:SK459902 ACG459030:ACG459902 AMC459030:AMC459902 AVY459030:AVY459902 BFU459030:BFU459902 BPQ459030:BPQ459902 BZM459030:BZM459902 CJI459030:CJI459902 CTE459030:CTE459902 DDA459030:DDA459902 DMW459030:DMW459902 DWS459030:DWS459902 EGO459030:EGO459902 EQK459030:EQK459902 FAG459030:FAG459902 FKC459030:FKC459902 FTY459030:FTY459902 GDU459030:GDU459902 GNQ459030:GNQ459902 GXM459030:GXM459902 HHI459030:HHI459902 HRE459030:HRE459902 IBA459030:IBA459902 IKW459030:IKW459902 IUS459030:IUS459902 JEO459030:JEO459902 JOK459030:JOK459902 JYG459030:JYG459902 KIC459030:KIC459902 KRY459030:KRY459902 LBU459030:LBU459902 LLQ459030:LLQ459902 LVM459030:LVM459902 MFI459030:MFI459902 MPE459030:MPE459902 MZA459030:MZA459902 NIW459030:NIW459902 NSS459030:NSS459902 OCO459030:OCO459902 OMK459030:OMK459902 OWG459030:OWG459902 PGC459030:PGC459902 PPY459030:PPY459902 PZU459030:PZU459902 QJQ459030:QJQ459902 QTM459030:QTM459902 RDI459030:RDI459902 RNE459030:RNE459902 RXA459030:RXA459902 SGW459030:SGW459902 SQS459030:SQS459902 TAO459030:TAO459902 TKK459030:TKK459902 TUG459030:TUG459902 UEC459030:UEC459902 UNY459030:UNY459902 UXU459030:UXU459902 VHQ459030:VHQ459902 VRM459030:VRM459902 WBI459030:WBI459902 WLE459030:WLE459902 WVA459030:WVA459902 I524572:I525444 IO524566:IO525438 SK524566:SK525438 ACG524566:ACG525438 AMC524566:AMC525438 AVY524566:AVY525438 BFU524566:BFU525438 BPQ524566:BPQ525438 BZM524566:BZM525438 CJI524566:CJI525438 CTE524566:CTE525438 DDA524566:DDA525438 DMW524566:DMW525438 DWS524566:DWS525438 EGO524566:EGO525438 EQK524566:EQK525438 FAG524566:FAG525438 FKC524566:FKC525438 FTY524566:FTY525438 GDU524566:GDU525438 GNQ524566:GNQ525438 GXM524566:GXM525438 HHI524566:HHI525438 HRE524566:HRE525438 IBA524566:IBA525438 IKW524566:IKW525438 IUS524566:IUS525438 JEO524566:JEO525438 JOK524566:JOK525438 JYG524566:JYG525438 KIC524566:KIC525438 KRY524566:KRY525438 LBU524566:LBU525438 LLQ524566:LLQ525438 LVM524566:LVM525438 MFI524566:MFI525438 MPE524566:MPE525438 MZA524566:MZA525438 NIW524566:NIW525438 NSS524566:NSS525438 OCO524566:OCO525438 OMK524566:OMK525438 OWG524566:OWG525438 PGC524566:PGC525438 PPY524566:PPY525438 PZU524566:PZU525438 QJQ524566:QJQ525438 QTM524566:QTM525438 RDI524566:RDI525438 RNE524566:RNE525438 RXA524566:RXA525438 SGW524566:SGW525438 SQS524566:SQS525438 TAO524566:TAO525438 TKK524566:TKK525438 TUG524566:TUG525438 UEC524566:UEC525438 UNY524566:UNY525438 UXU524566:UXU525438 VHQ524566:VHQ525438 VRM524566:VRM525438 WBI524566:WBI525438 WLE524566:WLE525438 WVA524566:WVA525438 I590108:I590980 IO590102:IO590974 SK590102:SK590974 ACG590102:ACG590974 AMC590102:AMC590974 AVY590102:AVY590974 BFU590102:BFU590974 BPQ590102:BPQ590974 BZM590102:BZM590974 CJI590102:CJI590974 CTE590102:CTE590974 DDA590102:DDA590974 DMW590102:DMW590974 DWS590102:DWS590974 EGO590102:EGO590974 EQK590102:EQK590974 FAG590102:FAG590974 FKC590102:FKC590974 FTY590102:FTY590974 GDU590102:GDU590974 GNQ590102:GNQ590974 GXM590102:GXM590974 HHI590102:HHI590974 HRE590102:HRE590974 IBA590102:IBA590974 IKW590102:IKW590974 IUS590102:IUS590974 JEO590102:JEO590974 JOK590102:JOK590974 JYG590102:JYG590974 KIC590102:KIC590974 KRY590102:KRY590974 LBU590102:LBU590974 LLQ590102:LLQ590974 LVM590102:LVM590974 MFI590102:MFI590974 MPE590102:MPE590974 MZA590102:MZA590974 NIW590102:NIW590974 NSS590102:NSS590974 OCO590102:OCO590974 OMK590102:OMK590974 OWG590102:OWG590974 PGC590102:PGC590974 PPY590102:PPY590974 PZU590102:PZU590974 QJQ590102:QJQ590974 QTM590102:QTM590974 RDI590102:RDI590974 RNE590102:RNE590974 RXA590102:RXA590974 SGW590102:SGW590974 SQS590102:SQS590974 TAO590102:TAO590974 TKK590102:TKK590974 TUG590102:TUG590974 UEC590102:UEC590974 UNY590102:UNY590974 UXU590102:UXU590974 VHQ590102:VHQ590974 VRM590102:VRM590974 WBI590102:WBI590974 WLE590102:WLE590974 WVA590102:WVA590974 I655644:I656516 IO655638:IO656510 SK655638:SK656510 ACG655638:ACG656510 AMC655638:AMC656510 AVY655638:AVY656510 BFU655638:BFU656510 BPQ655638:BPQ656510 BZM655638:BZM656510 CJI655638:CJI656510 CTE655638:CTE656510 DDA655638:DDA656510 DMW655638:DMW656510 DWS655638:DWS656510 EGO655638:EGO656510 EQK655638:EQK656510 FAG655638:FAG656510 FKC655638:FKC656510 FTY655638:FTY656510 GDU655638:GDU656510 GNQ655638:GNQ656510 GXM655638:GXM656510 HHI655638:HHI656510 HRE655638:HRE656510 IBA655638:IBA656510 IKW655638:IKW656510 IUS655638:IUS656510 JEO655638:JEO656510 JOK655638:JOK656510 JYG655638:JYG656510 KIC655638:KIC656510 KRY655638:KRY656510 LBU655638:LBU656510 LLQ655638:LLQ656510 LVM655638:LVM656510 MFI655638:MFI656510 MPE655638:MPE656510 MZA655638:MZA656510 NIW655638:NIW656510 NSS655638:NSS656510 OCO655638:OCO656510 OMK655638:OMK656510 OWG655638:OWG656510 PGC655638:PGC656510 PPY655638:PPY656510 PZU655638:PZU656510 QJQ655638:QJQ656510 QTM655638:QTM656510 RDI655638:RDI656510 RNE655638:RNE656510 RXA655638:RXA656510 SGW655638:SGW656510 SQS655638:SQS656510 TAO655638:TAO656510 TKK655638:TKK656510 TUG655638:TUG656510 UEC655638:UEC656510 UNY655638:UNY656510 UXU655638:UXU656510 VHQ655638:VHQ656510 VRM655638:VRM656510 WBI655638:WBI656510 WLE655638:WLE656510 WVA655638:WVA656510 I721180:I722052 IO721174:IO722046 SK721174:SK722046 ACG721174:ACG722046 AMC721174:AMC722046 AVY721174:AVY722046 BFU721174:BFU722046 BPQ721174:BPQ722046 BZM721174:BZM722046 CJI721174:CJI722046 CTE721174:CTE722046 DDA721174:DDA722046 DMW721174:DMW722046 DWS721174:DWS722046 EGO721174:EGO722046 EQK721174:EQK722046 FAG721174:FAG722046 FKC721174:FKC722046 FTY721174:FTY722046 GDU721174:GDU722046 GNQ721174:GNQ722046 GXM721174:GXM722046 HHI721174:HHI722046 HRE721174:HRE722046 IBA721174:IBA722046 IKW721174:IKW722046 IUS721174:IUS722046 JEO721174:JEO722046 JOK721174:JOK722046 JYG721174:JYG722046 KIC721174:KIC722046 KRY721174:KRY722046 LBU721174:LBU722046 LLQ721174:LLQ722046 LVM721174:LVM722046 MFI721174:MFI722046 MPE721174:MPE722046 MZA721174:MZA722046 NIW721174:NIW722046 NSS721174:NSS722046 OCO721174:OCO722046 OMK721174:OMK722046 OWG721174:OWG722046 PGC721174:PGC722046 PPY721174:PPY722046 PZU721174:PZU722046 QJQ721174:QJQ722046 QTM721174:QTM722046 RDI721174:RDI722046 RNE721174:RNE722046 RXA721174:RXA722046 SGW721174:SGW722046 SQS721174:SQS722046 TAO721174:TAO722046 TKK721174:TKK722046 TUG721174:TUG722046 UEC721174:UEC722046 UNY721174:UNY722046 UXU721174:UXU722046 VHQ721174:VHQ722046 VRM721174:VRM722046 WBI721174:WBI722046 WLE721174:WLE722046 WVA721174:WVA722046 I786716:I787588 IO786710:IO787582 SK786710:SK787582 ACG786710:ACG787582 AMC786710:AMC787582 AVY786710:AVY787582 BFU786710:BFU787582 BPQ786710:BPQ787582 BZM786710:BZM787582 CJI786710:CJI787582 CTE786710:CTE787582 DDA786710:DDA787582 DMW786710:DMW787582 DWS786710:DWS787582 EGO786710:EGO787582 EQK786710:EQK787582 FAG786710:FAG787582 FKC786710:FKC787582 FTY786710:FTY787582 GDU786710:GDU787582 GNQ786710:GNQ787582 GXM786710:GXM787582 HHI786710:HHI787582 HRE786710:HRE787582 IBA786710:IBA787582 IKW786710:IKW787582 IUS786710:IUS787582 JEO786710:JEO787582 JOK786710:JOK787582 JYG786710:JYG787582 KIC786710:KIC787582 KRY786710:KRY787582 LBU786710:LBU787582 LLQ786710:LLQ787582 LVM786710:LVM787582 MFI786710:MFI787582 MPE786710:MPE787582 MZA786710:MZA787582 NIW786710:NIW787582 NSS786710:NSS787582 OCO786710:OCO787582 OMK786710:OMK787582 OWG786710:OWG787582 PGC786710:PGC787582 PPY786710:PPY787582 PZU786710:PZU787582 QJQ786710:QJQ787582 QTM786710:QTM787582 RDI786710:RDI787582 RNE786710:RNE787582 RXA786710:RXA787582 SGW786710:SGW787582 SQS786710:SQS787582 TAO786710:TAO787582 TKK786710:TKK787582 TUG786710:TUG787582 UEC786710:UEC787582 UNY786710:UNY787582 UXU786710:UXU787582 VHQ786710:VHQ787582 VRM786710:VRM787582 WBI786710:WBI787582 WLE786710:WLE787582 WVA786710:WVA787582 I852252:I853124 IO852246:IO853118 SK852246:SK853118 ACG852246:ACG853118 AMC852246:AMC853118 AVY852246:AVY853118 BFU852246:BFU853118 BPQ852246:BPQ853118 BZM852246:BZM853118 CJI852246:CJI853118 CTE852246:CTE853118 DDA852246:DDA853118 DMW852246:DMW853118 DWS852246:DWS853118 EGO852246:EGO853118 EQK852246:EQK853118 FAG852246:FAG853118 FKC852246:FKC853118 FTY852246:FTY853118 GDU852246:GDU853118 GNQ852246:GNQ853118 GXM852246:GXM853118 HHI852246:HHI853118 HRE852246:HRE853118 IBA852246:IBA853118 IKW852246:IKW853118 IUS852246:IUS853118 JEO852246:JEO853118 JOK852246:JOK853118 JYG852246:JYG853118 KIC852246:KIC853118 KRY852246:KRY853118 LBU852246:LBU853118 LLQ852246:LLQ853118 LVM852246:LVM853118 MFI852246:MFI853118 MPE852246:MPE853118 MZA852246:MZA853118 NIW852246:NIW853118 NSS852246:NSS853118 OCO852246:OCO853118 OMK852246:OMK853118 OWG852246:OWG853118 PGC852246:PGC853118 PPY852246:PPY853118 PZU852246:PZU853118 QJQ852246:QJQ853118 QTM852246:QTM853118 RDI852246:RDI853118 RNE852246:RNE853118 RXA852246:RXA853118 SGW852246:SGW853118 SQS852246:SQS853118 TAO852246:TAO853118 TKK852246:TKK853118 TUG852246:TUG853118 UEC852246:UEC853118 UNY852246:UNY853118 UXU852246:UXU853118 VHQ852246:VHQ853118 VRM852246:VRM853118 WBI852246:WBI853118 WLE852246:WLE853118 WVA852246:WVA853118 I917788:I918660 IO917782:IO918654 SK917782:SK918654 ACG917782:ACG918654 AMC917782:AMC918654 AVY917782:AVY918654 BFU917782:BFU918654 BPQ917782:BPQ918654 BZM917782:BZM918654 CJI917782:CJI918654 CTE917782:CTE918654 DDA917782:DDA918654 DMW917782:DMW918654 DWS917782:DWS918654 EGO917782:EGO918654 EQK917782:EQK918654 FAG917782:FAG918654 FKC917782:FKC918654 FTY917782:FTY918654 GDU917782:GDU918654 GNQ917782:GNQ918654 GXM917782:GXM918654 HHI917782:HHI918654 HRE917782:HRE918654 IBA917782:IBA918654 IKW917782:IKW918654 IUS917782:IUS918654 JEO917782:JEO918654 JOK917782:JOK918654 JYG917782:JYG918654 KIC917782:KIC918654 KRY917782:KRY918654 LBU917782:LBU918654 LLQ917782:LLQ918654 LVM917782:LVM918654 MFI917782:MFI918654 MPE917782:MPE918654 MZA917782:MZA918654 NIW917782:NIW918654 NSS917782:NSS918654 OCO917782:OCO918654 OMK917782:OMK918654 OWG917782:OWG918654 PGC917782:PGC918654 PPY917782:PPY918654 PZU917782:PZU918654 QJQ917782:QJQ918654 QTM917782:QTM918654 RDI917782:RDI918654 RNE917782:RNE918654 RXA917782:RXA918654 SGW917782:SGW918654 SQS917782:SQS918654 TAO917782:TAO918654 TKK917782:TKK918654 TUG917782:TUG918654 UEC917782:UEC918654 UNY917782:UNY918654 UXU917782:UXU918654 VHQ917782:VHQ918654 VRM917782:VRM918654 WBI917782:WBI918654 WLE917782:WLE918654 WVA917782:WVA918654 I983324:I984196 IO983318:IO984190 SK983318:SK984190 ACG983318:ACG984190 AMC983318:AMC984190 AVY983318:AVY984190 BFU983318:BFU984190 BPQ983318:BPQ984190 BZM983318:BZM984190 CJI983318:CJI984190 CTE983318:CTE984190 DDA983318:DDA984190 DMW983318:DMW984190 DWS983318:DWS984190 EGO983318:EGO984190 EQK983318:EQK984190 FAG983318:FAG984190 FKC983318:FKC984190 FTY983318:FTY984190 GDU983318:GDU984190 GNQ983318:GNQ984190 GXM983318:GXM984190 HHI983318:HHI984190 HRE983318:HRE984190 IBA983318:IBA984190 IKW983318:IKW984190 IUS983318:IUS984190 JEO983318:JEO984190 JOK983318:JOK984190 JYG983318:JYG984190 KIC983318:KIC984190 KRY983318:KRY984190 LBU983318:LBU984190 LLQ983318:LLQ984190 LVM983318:LVM984190 MFI983318:MFI984190 MPE983318:MPE984190 MZA983318:MZA984190 NIW983318:NIW984190 NSS983318:NSS984190 OCO983318:OCO984190 OMK983318:OMK984190 OWG983318:OWG984190 PGC983318:PGC984190 PPY983318:PPY984190 PZU983318:PZU984190 QJQ983318:QJQ984190 QTM983318:QTM984190 RDI983318:RDI984190 RNE983318:RNE984190 RXA983318:RXA984190 SGW983318:SGW984190 SQS983318:SQS984190 TAO983318:TAO984190 TKK983318:TKK984190 TUG983318:TUG984190 UEC983318:UEC984190 UNY983318:UNY984190 UXU983318:UXU984190 VHQ983318:VHQ984190 VRM983318:VRM984190 WBI983318:WBI984190 WLE983318:WLE984190 BPS284 AMC25 AVY25 BFU25 BPQ25 BZM25 CJI25 CTE25 DDA25 DMW25 DWS25 EGO25 EQK25 FAG25 FKC25 FTY25 GDU25 GNQ25 GXM25 HHI25 HRE25 IBA25 IKW25 IUS25 JEO25 JOK25 JYG25 KIC25 KRY25 LBU25 LLQ25 LVM25 MFI25 MPE25 MZA25 NIW25 NSS25 OCO25 OMK25 OWG25 PGC25 PPY25 PZU25 QJQ25 QTM25 RDI25 RNE25 RXA25 SGW25 SQS25 TAO25 TKK25 TUG25 UEC25 UNY25 UXU25 VHQ25 VRM25 WBI25 WLE25 WVA25 IO25 SK25 ACG25 I25 AVY164 BFU164 BPQ164 BZM164 CJI164 CTE164 DDA164 DMW164 DWS164 EGO164 EQK164 FAG164 FKC164 FTY164 GDU164 GNQ164 GXM164 HHI164 HRE164 IBA164 IKW164 IUS164 JEO164 JOK164 JYG164 KIC164 KRY164 LBU164 LLQ164 LVM164 MFI164 MPE164 MZA164 NIW164 NSS164 OCO164 OMK164 OWG164 PGC164 PPY164 PZU164 QJQ164 QTM164 RDI164 RNE164 RXA164 SGW164 SQS164 TAO164 TKK164 TUG164 UEC164 UNY164 UXU164 VHQ164 VRM164 WBI164 WLE164 WVA164 IO164 SK164 F163 ACG164 ALZ163 ACD163 SH163 IL163 WUX163 WLB163 WBF163 VRJ163 VHN163 UXR163 UNV163 UDZ163 TUD163 TKH163 TAL163 SQP163 SGT163 RWX163 RNB163 RDF163 QTJ163 QJN163 PZR163 PPV163 PFZ163 OWD163 OMH163 OCL163 NSP163 NIT163 MYX163 MPB163 MFF163 LVJ163 LLN163 LBR163 KRV163 KHZ163 JYD163 JOH163 JEL163 IUP163 IKT163 IAX163 HRB163 HHF163 GXJ163 GNN163 GDR163 FTV163 FJZ163 FAD163 EQH163 EGL163 DWP163 DMT163 DCX163 CTB163 CJF163 BZJ163 BPN163 BFR163 AVV163 AMC164 BFW361:BFW362 I176 DBU341 I320:I321 CRY324:CRY325 DLQ286 CQK287 WUU280 WKY280 WBC280 VRG280 VHK280 UXO280 UNS280 UDW280 TUA280 TKE280 TAI280 SQM280 SGQ280 RWU280 RMY280 RDC280 QTG280 QJK280 PZO280 PPS280 PFW280 OWA280 OME280 OCI280 NSM280 NIQ280 MYU280 MOY280 MFC280 LVG280 LLK280 LBO280 KRS280 KHW280 JYA280 JOE280 JEI280 IUM280 IKQ280 IAU280 HQY280 HHC280 GXG280 GNK280 GDO280 FTS280 FJW280 FAA280 EQE280 EGI280 DWM280 DMQ280 DCU280 CSY280 CJC280 BZG280 BPK280 BFO280 AVS280 ALW280 ACA280 SE280 II280 J361:J362 AWA361:AWA362 AME361:AME362 ACI361:ACI362 SM361:SM362 IQ361:IQ362 WVC361:WVC362 WLG361:WLG362 WBK361:WBK362 VRO361:VRO362 VHS361:VHS362 UXW361:UXW362 UOA361:UOA362 UEE361:UEE362 TUI361:TUI362 TKM361:TKM362 TAQ361:TAQ362 SQU361:SQU362 SGY361:SGY362 RXC361:RXC362 RNG361:RNG362 RDK361:RDK362 QTO361:QTO362 QJS361:QJS362 PZW361:PZW362 PQA361:PQA362 PGE361:PGE362 OWI361:OWI362 OMM361:OMM362 OCQ361:OCQ362 NSU361:NSU362 NIY361:NIY362 MZC361:MZC362 MPG361:MPG362 MFK361:MFK362 LVO361:LVO362 LLS361:LLS362 LBW361:LBW362 KSA361:KSA362 KIE361:KIE362 JYI361:JYI362 JOM361:JOM362 JEQ361:JEQ362 IUU361:IUU362 IKY361:IKY362 IBC361:IBC362 HRG361:HRG362 HHK361:HHK362 GXO361:GXO362 GNS361:GNS362 GDW361:GDW362 FUA361:FUA362 FKE361:FKE362 FAI361:FAI362 EQM361:EQM362 EGQ361:EGQ362 DWU361:DWU362 DMY361:DMY362 DDC361:DDC362 CTG361:CTG362 CJK361:CJK362 BZO361:BZO362 BPS361:BPS362 I220:I222 DWX271:DWX272 EGT271:EGT272 EQP271:EQP272 FAL271:FAL272 FKH271:FKH272 FUD271:FUD272 GDZ271:GDZ272 GNV271:GNV272 GXR271:GXR272 HHN271:HHN272 HRJ271:HRJ272 IBF271:IBF272 ILB271:ILB272 IUX271:IUX272 JET271:JET272 JOP271:JOP272 JYL271:JYL272 KIH271:KIH272 KSD271:KSD272 LBZ271:LBZ272 LLV271:LLV272 LVR271:LVR272 MFN271:MFN272 MPJ271:MPJ272 MZF271:MZF272 NJB271:NJB272 NSX271:NSX272 OCT271:OCT272 OMP271:OMP272 OWL271:OWL272 PGH271:PGH272 PQD271:PQD272 PZZ271:PZZ272 QJV271:QJV272 QTR271:QTR272 RDN271:RDN272 RNJ271:RNJ272 RXF271:RXF272 SHB271:SHB272 SQX271:SQX272 TAT271:TAT272 TKP271:TKP272 TUL271:TUL272 UEH271:UEH272 UOD271:UOD272 UXZ271:UXZ272 VHV271:VHV272 VRR271:VRR272 WBN271:WBN272 WLJ271:WLJ272 WVF271:WVF272 IT271:IT272 SP271:SP272 ACL271:ACL272 AMH271:AMH272 AWD271:AWD272 BFZ271:BFZ272 BPV271:BPV272 BZR271:BZR272 CJN271:CJN272 DDF271:DDF272 CTJ271:CTJ272 DNB271:DNB272 I300:I302 I234:I236 DVM286 EFI286 EPE286 EZA286 FIW286 FSS286 GCO286 GMK286 GWG286 HGC286 HPY286 HZU286 IJQ286 ITM286 JDI286 JNE286 JXA286 KGW286 KQS286 LAO286 LKK286 LUG286 MEC286 MNY286 MXU286 NHQ286 NRM286 OBI286 OLE286 OVA286 PEW286 POS286 PYO286 QIK286 QSG286 RCC286 RLY286 RVU286 SFQ286 SPM286 SZI286 TJE286 TTA286 UCW286 UMS286 UWO286 VGK286 VQG286 WAC286 WJY286 WTU286 HI286 RE286 ABA286 AKW286 AUS286 BEO286 BOK286 BYG286 CIC286 DBU286 CRY286 M48:M53 I286 DKC287 DTY287 EDU287 ENQ287 EXM287 FHI287 FRE287 GBA287 GKW287 GUS287 HEO287 HOK287 HYG287 IIC287 IRY287 JBU287 JLQ287 JVM287 KFI287 KPE287 KZA287 LIW287 LSS287 MCO287 MMK287 MWG287 NGC287 NPY287 NZU287 OJQ287 OTM287 PDI287 PNE287 PXA287 QGW287 QQS287 RAO287 RKK287 RUG287 SEC287 SNY287 SXU287 THQ287 TRM287 UBI287 ULE287 UVA287 VEW287 VOS287 VYO287 WIK287 WSG287 FU287 PQ287 ZM287 AJI287 ATE287 BDA287 BMW287 BWS287 CGO287 DAG287 DJZ300 DTV300 EDR300 ENN300 EXJ300 FHF300 FRB300 GAX300 GKT300 GUP300 HEL300 HOH300 HYD300 IHZ300 IRV300 JBR300 JLN300 JVJ300 KFF300 KPB300 KYX300 LIT300 LSP300 MCL300 MMH300 MWD300 NFZ300 NPV300 NZR300 OJN300 OTJ300 PDF300 PNB300 PWX300 QGT300 QQP300 RAL300 RKH300 RUD300 SDZ300 SNV300 SXR300 THN300 TRJ300 UBF300 ULB300 UUX300 VET300 VOP300 VYL300 WIH300 WSD300 FR300 PN300 ZJ300 AJF300 ATB300 BCX300 BMT300 BWP300 CGL300 DAD300 CQH300 I277:I279 I269:I272 I164:I170 I206 JE206 TA206 ACW206 AMS206 AWO206 BGK206 BQG206 CAC206 CJY206 CTU206 DDQ206 DNM206 DXI206 EHE206 ERA206 FAW206 FKS206 FUO206 GEK206 GOG206 GYC206 HHY206 HRU206 IBQ206 ILM206 IVI206 JFE206 JPA206 JYW206 KIS206 KSO206 LCK206 LMG206 LWC206 MFY206 MPU206 MZQ206 NJM206 NTI206 ODE206 ONA206 OWW206 PGS206 PQO206 QAK206 QKG206 QUC206 RDY206 RNU206 RXQ206 SHM206 SRI206 TBE206 TLA206 TUW206 UES206 UOO206 UYK206 VIG206 VSC206 WBY206 WLU206 WVQ206 I324:I325 DLQ324:DLQ325 DVM324:DVM325 EFI324:EFI325 EPE324:EPE325 EZA324:EZA325 FIW324:FIW325 FSS324:FSS325 GCO324:GCO325 GMK324:GMK325 GWG324:GWG325 HGC324:HGC325 HPY324:HPY325 HZU324:HZU325 IJQ324:IJQ325 ITM324:ITM325 JDI324:JDI325 JNE324:JNE325 JXA324:JXA325 KGW324:KGW325 KQS324:KQS325 LAO324:LAO325 LKK324:LKK325 LUG324:LUG325 MEC324:MEC325 MNY324:MNY325 MXU324:MXU325 NHQ324:NHQ325 NRM324:NRM325 OBI324:OBI325 OLE324:OLE325 OVA324:OVA325 PEW324:PEW325 POS324:POS325 PYO324:PYO325 QIK324:QIK325 QSG324:QSG325 RCC324:RCC325 RLY324:RLY325 RVU324:RVU325 SFQ324:SFQ325 SPM324:SPM325 SZI324:SZI325 TJE324:TJE325 TTA324:TTA325 UCW324:UCW325 UMS324:UMS325 UWO324:UWO325 VGK324:VGK325 VQG324:VQG325 WAC324:WAC325 WJY324:WJY325 WTU324:WTU325 HI324:HI325 RE324:RE325 ABA324:ABA325 AKW324:AKW325 AUS324:AUS325 BEO324:BEO325 BOK324:BOK325 BYG324:BYG325 CIC324:CIC325 CRY341 I338:I339 I341 DLQ341 DVM341 EFI341 EPE341 EZA341 FIW341 FSS341 GCO341 GMK341 GWG341 HGC341 HPY341 HZU341 IJQ341 ITM341 JDI341 JNE341 JXA341 KGW341 KQS341 LAO341 LKK341 LUG341 MEC341 MNY341 MXU341 NHQ341 NRM341 OBI341 OLE341 OVA341 PEW341 POS341 PYO341 QIK341 QSG341 RCC341 RLY341 RVU341 SFQ341 SPM341 SZI341 TJE341 TTA341 UCW341 UMS341 UWO341 VGK341 VQG341 WAC341 WJY341 WTU341 HI341 RE341 ABA341 AKW341 AUS341 BEO341 BOK341 BYG341 CIC341 DBU324:DBU325 I358:I360 I365:I1156 VRM364:VRM1150 VHQ364:VHQ1150 UXU364:UXU1150 UNY364:UNY1150 UEC364:UEC1150 TUG364:TUG1150 TKK364:TKK1150 TAO364:TAO1150 SQS364:SQS1150 SGW364:SGW1150 RXA364:RXA1150 RNE364:RNE1150 RDI364:RDI1150 QTM364:QTM1150 QJQ364:QJQ1150 PZU364:PZU1150 PPY364:PPY1150 PGC364:PGC1150 OWG364:OWG1150 OMK364:OMK1150 OCO364:OCO1150 NSS364:NSS1150 NIW364:NIW1150 MZA364:MZA1150 MPE364:MPE1150 MFI364:MFI1150 LVM364:LVM1150 LLQ364:LLQ1150 LBU364:LBU1150 KRY364:KRY1150 KIC364:KIC1150 JYG364:JYG1150 JOK364:JOK1150 JEO364:JEO1150 IUS364:IUS1150 IKW364:IKW1150 IBA364:IBA1150 HRE364:HRE1150 HHI364:HHI1150 GXM364:GXM1150 GNQ364:GNQ1150 GDU364:GDU1150 FTY364:FTY1150 FKC364:FKC1150 FAG364:FAG1150 EQK364:EQK1150 EGO364:EGO1150 DWS364:DWS1150 DMW364:DMW1150 DDA364:DDA1150 CTE364:CTE1150 CJI364:CJI1150 BZM364:BZM1150 BPQ364:BPQ1150 BFU364:BFU1150 AVY364:AVY1150 AMC364:AMC1150 ACG364:ACG1150 SK364:SK1150 IO364:IO1150 WVA364:WVA1150 WLE364:WLE1150 WBI364:WBI1150 I282:I284 BFW284 AWA284 AME284 ACI284 SM284 IQ284 WVC284 WLG284 WBK284 VRO284 VHS284 UXW284 UOA284 UEE284 TUI284 TKM284 TAQ284 SQU284 SGY284 RXC284 RNG284 RDK284 QTO284 QJS284 PZW284 PQA284 PGE284 OWI284 OMM284 OCQ284 NSU284 NIY284 MZC284 MPG284 MFK284 LVO284 LLS284 LBW284 KSA284 KIE284 JYI284 JOM284 JEQ284 IUU284 IKY284 IBC284 HRG284 HHK284 GXO284 GNS284 GDW284 FUA284 FKE284 FAI284 EQM284 EGQ284 DWU284 DMY284 DDC284 CTG284 CJK284 BZO284 I255:I266">
      <formula1>Способ_закупок</formula1>
    </dataValidation>
    <dataValidation type="textLength" operator="equal" allowBlank="1" showInputMessage="1" showErrorMessage="1" error="Код КАТО должен содержать 9 символов" sqref="Q65820:Q66692 IW65814:IW66686 SS65814:SS66686 ACO65814:ACO66686 AMK65814:AMK66686 AWG65814:AWG66686 BGC65814:BGC66686 BPY65814:BPY66686 BZU65814:BZU66686 CJQ65814:CJQ66686 CTM65814:CTM66686 DDI65814:DDI66686 DNE65814:DNE66686 DXA65814:DXA66686 EGW65814:EGW66686 EQS65814:EQS66686 FAO65814:FAO66686 FKK65814:FKK66686 FUG65814:FUG66686 GEC65814:GEC66686 GNY65814:GNY66686 GXU65814:GXU66686 HHQ65814:HHQ66686 HRM65814:HRM66686 IBI65814:IBI66686 ILE65814:ILE66686 IVA65814:IVA66686 JEW65814:JEW66686 JOS65814:JOS66686 JYO65814:JYO66686 KIK65814:KIK66686 KSG65814:KSG66686 LCC65814:LCC66686 LLY65814:LLY66686 LVU65814:LVU66686 MFQ65814:MFQ66686 MPM65814:MPM66686 MZI65814:MZI66686 NJE65814:NJE66686 NTA65814:NTA66686 OCW65814:OCW66686 OMS65814:OMS66686 OWO65814:OWO66686 PGK65814:PGK66686 PQG65814:PQG66686 QAC65814:QAC66686 QJY65814:QJY66686 QTU65814:QTU66686 RDQ65814:RDQ66686 RNM65814:RNM66686 RXI65814:RXI66686 SHE65814:SHE66686 SRA65814:SRA66686 TAW65814:TAW66686 TKS65814:TKS66686 TUO65814:TUO66686 UEK65814:UEK66686 UOG65814:UOG66686 UYC65814:UYC66686 VHY65814:VHY66686 VRU65814:VRU66686 WBQ65814:WBQ66686 WLM65814:WLM66686 WVI65814:WVI66686 Q131356:Q132228 IW131350:IW132222 SS131350:SS132222 ACO131350:ACO132222 AMK131350:AMK132222 AWG131350:AWG132222 BGC131350:BGC132222 BPY131350:BPY132222 BZU131350:BZU132222 CJQ131350:CJQ132222 CTM131350:CTM132222 DDI131350:DDI132222 DNE131350:DNE132222 DXA131350:DXA132222 EGW131350:EGW132222 EQS131350:EQS132222 FAO131350:FAO132222 FKK131350:FKK132222 FUG131350:FUG132222 GEC131350:GEC132222 GNY131350:GNY132222 GXU131350:GXU132222 HHQ131350:HHQ132222 HRM131350:HRM132222 IBI131350:IBI132222 ILE131350:ILE132222 IVA131350:IVA132222 JEW131350:JEW132222 JOS131350:JOS132222 JYO131350:JYO132222 KIK131350:KIK132222 KSG131350:KSG132222 LCC131350:LCC132222 LLY131350:LLY132222 LVU131350:LVU132222 MFQ131350:MFQ132222 MPM131350:MPM132222 MZI131350:MZI132222 NJE131350:NJE132222 NTA131350:NTA132222 OCW131350:OCW132222 OMS131350:OMS132222 OWO131350:OWO132222 PGK131350:PGK132222 PQG131350:PQG132222 QAC131350:QAC132222 QJY131350:QJY132222 QTU131350:QTU132222 RDQ131350:RDQ132222 RNM131350:RNM132222 RXI131350:RXI132222 SHE131350:SHE132222 SRA131350:SRA132222 TAW131350:TAW132222 TKS131350:TKS132222 TUO131350:TUO132222 UEK131350:UEK132222 UOG131350:UOG132222 UYC131350:UYC132222 VHY131350:VHY132222 VRU131350:VRU132222 WBQ131350:WBQ132222 WLM131350:WLM132222 WVI131350:WVI132222 Q196892:Q197764 IW196886:IW197758 SS196886:SS197758 ACO196886:ACO197758 AMK196886:AMK197758 AWG196886:AWG197758 BGC196886:BGC197758 BPY196886:BPY197758 BZU196886:BZU197758 CJQ196886:CJQ197758 CTM196886:CTM197758 DDI196886:DDI197758 DNE196886:DNE197758 DXA196886:DXA197758 EGW196886:EGW197758 EQS196886:EQS197758 FAO196886:FAO197758 FKK196886:FKK197758 FUG196886:FUG197758 GEC196886:GEC197758 GNY196886:GNY197758 GXU196886:GXU197758 HHQ196886:HHQ197758 HRM196886:HRM197758 IBI196886:IBI197758 ILE196886:ILE197758 IVA196886:IVA197758 JEW196886:JEW197758 JOS196886:JOS197758 JYO196886:JYO197758 KIK196886:KIK197758 KSG196886:KSG197758 LCC196886:LCC197758 LLY196886:LLY197758 LVU196886:LVU197758 MFQ196886:MFQ197758 MPM196886:MPM197758 MZI196886:MZI197758 NJE196886:NJE197758 NTA196886:NTA197758 OCW196886:OCW197758 OMS196886:OMS197758 OWO196886:OWO197758 PGK196886:PGK197758 PQG196886:PQG197758 QAC196886:QAC197758 QJY196886:QJY197758 QTU196886:QTU197758 RDQ196886:RDQ197758 RNM196886:RNM197758 RXI196886:RXI197758 SHE196886:SHE197758 SRA196886:SRA197758 TAW196886:TAW197758 TKS196886:TKS197758 TUO196886:TUO197758 UEK196886:UEK197758 UOG196886:UOG197758 UYC196886:UYC197758 VHY196886:VHY197758 VRU196886:VRU197758 WBQ196886:WBQ197758 WLM196886:WLM197758 WVI196886:WVI197758 Q262428:Q263300 IW262422:IW263294 SS262422:SS263294 ACO262422:ACO263294 AMK262422:AMK263294 AWG262422:AWG263294 BGC262422:BGC263294 BPY262422:BPY263294 BZU262422:BZU263294 CJQ262422:CJQ263294 CTM262422:CTM263294 DDI262422:DDI263294 DNE262422:DNE263294 DXA262422:DXA263294 EGW262422:EGW263294 EQS262422:EQS263294 FAO262422:FAO263294 FKK262422:FKK263294 FUG262422:FUG263294 GEC262422:GEC263294 GNY262422:GNY263294 GXU262422:GXU263294 HHQ262422:HHQ263294 HRM262422:HRM263294 IBI262422:IBI263294 ILE262422:ILE263294 IVA262422:IVA263294 JEW262422:JEW263294 JOS262422:JOS263294 JYO262422:JYO263294 KIK262422:KIK263294 KSG262422:KSG263294 LCC262422:LCC263294 LLY262422:LLY263294 LVU262422:LVU263294 MFQ262422:MFQ263294 MPM262422:MPM263294 MZI262422:MZI263294 NJE262422:NJE263294 NTA262422:NTA263294 OCW262422:OCW263294 OMS262422:OMS263294 OWO262422:OWO263294 PGK262422:PGK263294 PQG262422:PQG263294 QAC262422:QAC263294 QJY262422:QJY263294 QTU262422:QTU263294 RDQ262422:RDQ263294 RNM262422:RNM263294 RXI262422:RXI263294 SHE262422:SHE263294 SRA262422:SRA263294 TAW262422:TAW263294 TKS262422:TKS263294 TUO262422:TUO263294 UEK262422:UEK263294 UOG262422:UOG263294 UYC262422:UYC263294 VHY262422:VHY263294 VRU262422:VRU263294 WBQ262422:WBQ263294 WLM262422:WLM263294 WVI262422:WVI263294 Q327964:Q328836 IW327958:IW328830 SS327958:SS328830 ACO327958:ACO328830 AMK327958:AMK328830 AWG327958:AWG328830 BGC327958:BGC328830 BPY327958:BPY328830 BZU327958:BZU328830 CJQ327958:CJQ328830 CTM327958:CTM328830 DDI327958:DDI328830 DNE327958:DNE328830 DXA327958:DXA328830 EGW327958:EGW328830 EQS327958:EQS328830 FAO327958:FAO328830 FKK327958:FKK328830 FUG327958:FUG328830 GEC327958:GEC328830 GNY327958:GNY328830 GXU327958:GXU328830 HHQ327958:HHQ328830 HRM327958:HRM328830 IBI327958:IBI328830 ILE327958:ILE328830 IVA327958:IVA328830 JEW327958:JEW328830 JOS327958:JOS328830 JYO327958:JYO328830 KIK327958:KIK328830 KSG327958:KSG328830 LCC327958:LCC328830 LLY327958:LLY328830 LVU327958:LVU328830 MFQ327958:MFQ328830 MPM327958:MPM328830 MZI327958:MZI328830 NJE327958:NJE328830 NTA327958:NTA328830 OCW327958:OCW328830 OMS327958:OMS328830 OWO327958:OWO328830 PGK327958:PGK328830 PQG327958:PQG328830 QAC327958:QAC328830 QJY327958:QJY328830 QTU327958:QTU328830 RDQ327958:RDQ328830 RNM327958:RNM328830 RXI327958:RXI328830 SHE327958:SHE328830 SRA327958:SRA328830 TAW327958:TAW328830 TKS327958:TKS328830 TUO327958:TUO328830 UEK327958:UEK328830 UOG327958:UOG328830 UYC327958:UYC328830 VHY327958:VHY328830 VRU327958:VRU328830 WBQ327958:WBQ328830 WLM327958:WLM328830 WVI327958:WVI328830 Q393500:Q394372 IW393494:IW394366 SS393494:SS394366 ACO393494:ACO394366 AMK393494:AMK394366 AWG393494:AWG394366 BGC393494:BGC394366 BPY393494:BPY394366 BZU393494:BZU394366 CJQ393494:CJQ394366 CTM393494:CTM394366 DDI393494:DDI394366 DNE393494:DNE394366 DXA393494:DXA394366 EGW393494:EGW394366 EQS393494:EQS394366 FAO393494:FAO394366 FKK393494:FKK394366 FUG393494:FUG394366 GEC393494:GEC394366 GNY393494:GNY394366 GXU393494:GXU394366 HHQ393494:HHQ394366 HRM393494:HRM394366 IBI393494:IBI394366 ILE393494:ILE394366 IVA393494:IVA394366 JEW393494:JEW394366 JOS393494:JOS394366 JYO393494:JYO394366 KIK393494:KIK394366 KSG393494:KSG394366 LCC393494:LCC394366 LLY393494:LLY394366 LVU393494:LVU394366 MFQ393494:MFQ394366 MPM393494:MPM394366 MZI393494:MZI394366 NJE393494:NJE394366 NTA393494:NTA394366 OCW393494:OCW394366 OMS393494:OMS394366 OWO393494:OWO394366 PGK393494:PGK394366 PQG393494:PQG394366 QAC393494:QAC394366 QJY393494:QJY394366 QTU393494:QTU394366 RDQ393494:RDQ394366 RNM393494:RNM394366 RXI393494:RXI394366 SHE393494:SHE394366 SRA393494:SRA394366 TAW393494:TAW394366 TKS393494:TKS394366 TUO393494:TUO394366 UEK393494:UEK394366 UOG393494:UOG394366 UYC393494:UYC394366 VHY393494:VHY394366 VRU393494:VRU394366 WBQ393494:WBQ394366 WLM393494:WLM394366 WVI393494:WVI394366 Q459036:Q459908 IW459030:IW459902 SS459030:SS459902 ACO459030:ACO459902 AMK459030:AMK459902 AWG459030:AWG459902 BGC459030:BGC459902 BPY459030:BPY459902 BZU459030:BZU459902 CJQ459030:CJQ459902 CTM459030:CTM459902 DDI459030:DDI459902 DNE459030:DNE459902 DXA459030:DXA459902 EGW459030:EGW459902 EQS459030:EQS459902 FAO459030:FAO459902 FKK459030:FKK459902 FUG459030:FUG459902 GEC459030:GEC459902 GNY459030:GNY459902 GXU459030:GXU459902 HHQ459030:HHQ459902 HRM459030:HRM459902 IBI459030:IBI459902 ILE459030:ILE459902 IVA459030:IVA459902 JEW459030:JEW459902 JOS459030:JOS459902 JYO459030:JYO459902 KIK459030:KIK459902 KSG459030:KSG459902 LCC459030:LCC459902 LLY459030:LLY459902 LVU459030:LVU459902 MFQ459030:MFQ459902 MPM459030:MPM459902 MZI459030:MZI459902 NJE459030:NJE459902 NTA459030:NTA459902 OCW459030:OCW459902 OMS459030:OMS459902 OWO459030:OWO459902 PGK459030:PGK459902 PQG459030:PQG459902 QAC459030:QAC459902 QJY459030:QJY459902 QTU459030:QTU459902 RDQ459030:RDQ459902 RNM459030:RNM459902 RXI459030:RXI459902 SHE459030:SHE459902 SRA459030:SRA459902 TAW459030:TAW459902 TKS459030:TKS459902 TUO459030:TUO459902 UEK459030:UEK459902 UOG459030:UOG459902 UYC459030:UYC459902 VHY459030:VHY459902 VRU459030:VRU459902 WBQ459030:WBQ459902 WLM459030:WLM459902 WVI459030:WVI459902 Q524572:Q525444 IW524566:IW525438 SS524566:SS525438 ACO524566:ACO525438 AMK524566:AMK525438 AWG524566:AWG525438 BGC524566:BGC525438 BPY524566:BPY525438 BZU524566:BZU525438 CJQ524566:CJQ525438 CTM524566:CTM525438 DDI524566:DDI525438 DNE524566:DNE525438 DXA524566:DXA525438 EGW524566:EGW525438 EQS524566:EQS525438 FAO524566:FAO525438 FKK524566:FKK525438 FUG524566:FUG525438 GEC524566:GEC525438 GNY524566:GNY525438 GXU524566:GXU525438 HHQ524566:HHQ525438 HRM524566:HRM525438 IBI524566:IBI525438 ILE524566:ILE525438 IVA524566:IVA525438 JEW524566:JEW525438 JOS524566:JOS525438 JYO524566:JYO525438 KIK524566:KIK525438 KSG524566:KSG525438 LCC524566:LCC525438 LLY524566:LLY525438 LVU524566:LVU525438 MFQ524566:MFQ525438 MPM524566:MPM525438 MZI524566:MZI525438 NJE524566:NJE525438 NTA524566:NTA525438 OCW524566:OCW525438 OMS524566:OMS525438 OWO524566:OWO525438 PGK524566:PGK525438 PQG524566:PQG525438 QAC524566:QAC525438 QJY524566:QJY525438 QTU524566:QTU525438 RDQ524566:RDQ525438 RNM524566:RNM525438 RXI524566:RXI525438 SHE524566:SHE525438 SRA524566:SRA525438 TAW524566:TAW525438 TKS524566:TKS525438 TUO524566:TUO525438 UEK524566:UEK525438 UOG524566:UOG525438 UYC524566:UYC525438 VHY524566:VHY525438 VRU524566:VRU525438 WBQ524566:WBQ525438 WLM524566:WLM525438 WVI524566:WVI525438 Q590108:Q590980 IW590102:IW590974 SS590102:SS590974 ACO590102:ACO590974 AMK590102:AMK590974 AWG590102:AWG590974 BGC590102:BGC590974 BPY590102:BPY590974 BZU590102:BZU590974 CJQ590102:CJQ590974 CTM590102:CTM590974 DDI590102:DDI590974 DNE590102:DNE590974 DXA590102:DXA590974 EGW590102:EGW590974 EQS590102:EQS590974 FAO590102:FAO590974 FKK590102:FKK590974 FUG590102:FUG590974 GEC590102:GEC590974 GNY590102:GNY590974 GXU590102:GXU590974 HHQ590102:HHQ590974 HRM590102:HRM590974 IBI590102:IBI590974 ILE590102:ILE590974 IVA590102:IVA590974 JEW590102:JEW590974 JOS590102:JOS590974 JYO590102:JYO590974 KIK590102:KIK590974 KSG590102:KSG590974 LCC590102:LCC590974 LLY590102:LLY590974 LVU590102:LVU590974 MFQ590102:MFQ590974 MPM590102:MPM590974 MZI590102:MZI590974 NJE590102:NJE590974 NTA590102:NTA590974 OCW590102:OCW590974 OMS590102:OMS590974 OWO590102:OWO590974 PGK590102:PGK590974 PQG590102:PQG590974 QAC590102:QAC590974 QJY590102:QJY590974 QTU590102:QTU590974 RDQ590102:RDQ590974 RNM590102:RNM590974 RXI590102:RXI590974 SHE590102:SHE590974 SRA590102:SRA590974 TAW590102:TAW590974 TKS590102:TKS590974 TUO590102:TUO590974 UEK590102:UEK590974 UOG590102:UOG590974 UYC590102:UYC590974 VHY590102:VHY590974 VRU590102:VRU590974 WBQ590102:WBQ590974 WLM590102:WLM590974 WVI590102:WVI590974 Q655644:Q656516 IW655638:IW656510 SS655638:SS656510 ACO655638:ACO656510 AMK655638:AMK656510 AWG655638:AWG656510 BGC655638:BGC656510 BPY655638:BPY656510 BZU655638:BZU656510 CJQ655638:CJQ656510 CTM655638:CTM656510 DDI655638:DDI656510 DNE655638:DNE656510 DXA655638:DXA656510 EGW655638:EGW656510 EQS655638:EQS656510 FAO655638:FAO656510 FKK655638:FKK656510 FUG655638:FUG656510 GEC655638:GEC656510 GNY655638:GNY656510 GXU655638:GXU656510 HHQ655638:HHQ656510 HRM655638:HRM656510 IBI655638:IBI656510 ILE655638:ILE656510 IVA655638:IVA656510 JEW655638:JEW656510 JOS655638:JOS656510 JYO655638:JYO656510 KIK655638:KIK656510 KSG655638:KSG656510 LCC655638:LCC656510 LLY655638:LLY656510 LVU655638:LVU656510 MFQ655638:MFQ656510 MPM655638:MPM656510 MZI655638:MZI656510 NJE655638:NJE656510 NTA655638:NTA656510 OCW655638:OCW656510 OMS655638:OMS656510 OWO655638:OWO656510 PGK655638:PGK656510 PQG655638:PQG656510 QAC655638:QAC656510 QJY655638:QJY656510 QTU655638:QTU656510 RDQ655638:RDQ656510 RNM655638:RNM656510 RXI655638:RXI656510 SHE655638:SHE656510 SRA655638:SRA656510 TAW655638:TAW656510 TKS655638:TKS656510 TUO655638:TUO656510 UEK655638:UEK656510 UOG655638:UOG656510 UYC655638:UYC656510 VHY655638:VHY656510 VRU655638:VRU656510 WBQ655638:WBQ656510 WLM655638:WLM656510 WVI655638:WVI656510 Q721180:Q722052 IW721174:IW722046 SS721174:SS722046 ACO721174:ACO722046 AMK721174:AMK722046 AWG721174:AWG722046 BGC721174:BGC722046 BPY721174:BPY722046 BZU721174:BZU722046 CJQ721174:CJQ722046 CTM721174:CTM722046 DDI721174:DDI722046 DNE721174:DNE722046 DXA721174:DXA722046 EGW721174:EGW722046 EQS721174:EQS722046 FAO721174:FAO722046 FKK721174:FKK722046 FUG721174:FUG722046 GEC721174:GEC722046 GNY721174:GNY722046 GXU721174:GXU722046 HHQ721174:HHQ722046 HRM721174:HRM722046 IBI721174:IBI722046 ILE721174:ILE722046 IVA721174:IVA722046 JEW721174:JEW722046 JOS721174:JOS722046 JYO721174:JYO722046 KIK721174:KIK722046 KSG721174:KSG722046 LCC721174:LCC722046 LLY721174:LLY722046 LVU721174:LVU722046 MFQ721174:MFQ722046 MPM721174:MPM722046 MZI721174:MZI722046 NJE721174:NJE722046 NTA721174:NTA722046 OCW721174:OCW722046 OMS721174:OMS722046 OWO721174:OWO722046 PGK721174:PGK722046 PQG721174:PQG722046 QAC721174:QAC722046 QJY721174:QJY722046 QTU721174:QTU722046 RDQ721174:RDQ722046 RNM721174:RNM722046 RXI721174:RXI722046 SHE721174:SHE722046 SRA721174:SRA722046 TAW721174:TAW722046 TKS721174:TKS722046 TUO721174:TUO722046 UEK721174:UEK722046 UOG721174:UOG722046 UYC721174:UYC722046 VHY721174:VHY722046 VRU721174:VRU722046 WBQ721174:WBQ722046 WLM721174:WLM722046 WVI721174:WVI722046 Q786716:Q787588 IW786710:IW787582 SS786710:SS787582 ACO786710:ACO787582 AMK786710:AMK787582 AWG786710:AWG787582 BGC786710:BGC787582 BPY786710:BPY787582 BZU786710:BZU787582 CJQ786710:CJQ787582 CTM786710:CTM787582 DDI786710:DDI787582 DNE786710:DNE787582 DXA786710:DXA787582 EGW786710:EGW787582 EQS786710:EQS787582 FAO786710:FAO787582 FKK786710:FKK787582 FUG786710:FUG787582 GEC786710:GEC787582 GNY786710:GNY787582 GXU786710:GXU787582 HHQ786710:HHQ787582 HRM786710:HRM787582 IBI786710:IBI787582 ILE786710:ILE787582 IVA786710:IVA787582 JEW786710:JEW787582 JOS786710:JOS787582 JYO786710:JYO787582 KIK786710:KIK787582 KSG786710:KSG787582 LCC786710:LCC787582 LLY786710:LLY787582 LVU786710:LVU787582 MFQ786710:MFQ787582 MPM786710:MPM787582 MZI786710:MZI787582 NJE786710:NJE787582 NTA786710:NTA787582 OCW786710:OCW787582 OMS786710:OMS787582 OWO786710:OWO787582 PGK786710:PGK787582 PQG786710:PQG787582 QAC786710:QAC787582 QJY786710:QJY787582 QTU786710:QTU787582 RDQ786710:RDQ787582 RNM786710:RNM787582 RXI786710:RXI787582 SHE786710:SHE787582 SRA786710:SRA787582 TAW786710:TAW787582 TKS786710:TKS787582 TUO786710:TUO787582 UEK786710:UEK787582 UOG786710:UOG787582 UYC786710:UYC787582 VHY786710:VHY787582 VRU786710:VRU787582 WBQ786710:WBQ787582 WLM786710:WLM787582 WVI786710:WVI787582 Q852252:Q853124 IW852246:IW853118 SS852246:SS853118 ACO852246:ACO853118 AMK852246:AMK853118 AWG852246:AWG853118 BGC852246:BGC853118 BPY852246:BPY853118 BZU852246:BZU853118 CJQ852246:CJQ853118 CTM852246:CTM853118 DDI852246:DDI853118 DNE852246:DNE853118 DXA852246:DXA853118 EGW852246:EGW853118 EQS852246:EQS853118 FAO852246:FAO853118 FKK852246:FKK853118 FUG852246:FUG853118 GEC852246:GEC853118 GNY852246:GNY853118 GXU852246:GXU853118 HHQ852246:HHQ853118 HRM852246:HRM853118 IBI852246:IBI853118 ILE852246:ILE853118 IVA852246:IVA853118 JEW852246:JEW853118 JOS852246:JOS853118 JYO852246:JYO853118 KIK852246:KIK853118 KSG852246:KSG853118 LCC852246:LCC853118 LLY852246:LLY853118 LVU852246:LVU853118 MFQ852246:MFQ853118 MPM852246:MPM853118 MZI852246:MZI853118 NJE852246:NJE853118 NTA852246:NTA853118 OCW852246:OCW853118 OMS852246:OMS853118 OWO852246:OWO853118 PGK852246:PGK853118 PQG852246:PQG853118 QAC852246:QAC853118 QJY852246:QJY853118 QTU852246:QTU853118 RDQ852246:RDQ853118 RNM852246:RNM853118 RXI852246:RXI853118 SHE852246:SHE853118 SRA852246:SRA853118 TAW852246:TAW853118 TKS852246:TKS853118 TUO852246:TUO853118 UEK852246:UEK853118 UOG852246:UOG853118 UYC852246:UYC853118 VHY852246:VHY853118 VRU852246:VRU853118 WBQ852246:WBQ853118 WLM852246:WLM853118 WVI852246:WVI853118 Q917788:Q918660 IW917782:IW918654 SS917782:SS918654 ACO917782:ACO918654 AMK917782:AMK918654 AWG917782:AWG918654 BGC917782:BGC918654 BPY917782:BPY918654 BZU917782:BZU918654 CJQ917782:CJQ918654 CTM917782:CTM918654 DDI917782:DDI918654 DNE917782:DNE918654 DXA917782:DXA918654 EGW917782:EGW918654 EQS917782:EQS918654 FAO917782:FAO918654 FKK917782:FKK918654 FUG917782:FUG918654 GEC917782:GEC918654 GNY917782:GNY918654 GXU917782:GXU918654 HHQ917782:HHQ918654 HRM917782:HRM918654 IBI917782:IBI918654 ILE917782:ILE918654 IVA917782:IVA918654 JEW917782:JEW918654 JOS917782:JOS918654 JYO917782:JYO918654 KIK917782:KIK918654 KSG917782:KSG918654 LCC917782:LCC918654 LLY917782:LLY918654 LVU917782:LVU918654 MFQ917782:MFQ918654 MPM917782:MPM918654 MZI917782:MZI918654 NJE917782:NJE918654 NTA917782:NTA918654 OCW917782:OCW918654 OMS917782:OMS918654 OWO917782:OWO918654 PGK917782:PGK918654 PQG917782:PQG918654 QAC917782:QAC918654 QJY917782:QJY918654 QTU917782:QTU918654 RDQ917782:RDQ918654 RNM917782:RNM918654 RXI917782:RXI918654 SHE917782:SHE918654 SRA917782:SRA918654 TAW917782:TAW918654 TKS917782:TKS918654 TUO917782:TUO918654 UEK917782:UEK918654 UOG917782:UOG918654 UYC917782:UYC918654 VHY917782:VHY918654 VRU917782:VRU918654 WBQ917782:WBQ918654 WLM917782:WLM918654 WVI917782:WVI918654 Q983324:Q984196 IW983318:IW984190 SS983318:SS984190 ACO983318:ACO984190 AMK983318:AMK984190 AWG983318:AWG984190 BGC983318:BGC984190 BPY983318:BPY984190 BZU983318:BZU984190 CJQ983318:CJQ984190 CTM983318:CTM984190 DDI983318:DDI984190 DNE983318:DNE984190 DXA983318:DXA984190 EGW983318:EGW984190 EQS983318:EQS984190 FAO983318:FAO984190 FKK983318:FKK984190 FUG983318:FUG984190 GEC983318:GEC984190 GNY983318:GNY984190 GXU983318:GXU984190 HHQ983318:HHQ984190 HRM983318:HRM984190 IBI983318:IBI984190 ILE983318:ILE984190 IVA983318:IVA984190 JEW983318:JEW984190 JOS983318:JOS984190 JYO983318:JYO984190 KIK983318:KIK984190 KSG983318:KSG984190 LCC983318:LCC984190 LLY983318:LLY984190 LVU983318:LVU984190 MFQ983318:MFQ984190 MPM983318:MPM984190 MZI983318:MZI984190 NJE983318:NJE984190 NTA983318:NTA984190 OCW983318:OCW984190 OMS983318:OMS984190 OWO983318:OWO984190 PGK983318:PGK984190 PQG983318:PQG984190 QAC983318:QAC984190 QJY983318:QJY984190 QTU983318:QTU984190 RDQ983318:RDQ984190 RNM983318:RNM984190 RXI983318:RXI984190 SHE983318:SHE984190 SRA983318:SRA984190 TAW983318:TAW984190 TKS983318:TKS984190 TUO983318:TUO984190 UEK983318:UEK984190 UOG983318:UOG984190 UYC983318:UYC984190 VHY983318:VHY984190 VRU983318:VRU984190 WBQ983318:WBQ984190 WLM983318:WLM984190 WVI983318:WVI984190 WVE983318:WVE984191 M65820:M66693 IS65814:IS66687 SO65814:SO66687 ACK65814:ACK66687 AMG65814:AMG66687 AWC65814:AWC66687 BFY65814:BFY66687 BPU65814:BPU66687 BZQ65814:BZQ66687 CJM65814:CJM66687 CTI65814:CTI66687 DDE65814:DDE66687 DNA65814:DNA66687 DWW65814:DWW66687 EGS65814:EGS66687 EQO65814:EQO66687 FAK65814:FAK66687 FKG65814:FKG66687 FUC65814:FUC66687 GDY65814:GDY66687 GNU65814:GNU66687 GXQ65814:GXQ66687 HHM65814:HHM66687 HRI65814:HRI66687 IBE65814:IBE66687 ILA65814:ILA66687 IUW65814:IUW66687 JES65814:JES66687 JOO65814:JOO66687 JYK65814:JYK66687 KIG65814:KIG66687 KSC65814:KSC66687 LBY65814:LBY66687 LLU65814:LLU66687 LVQ65814:LVQ66687 MFM65814:MFM66687 MPI65814:MPI66687 MZE65814:MZE66687 NJA65814:NJA66687 NSW65814:NSW66687 OCS65814:OCS66687 OMO65814:OMO66687 OWK65814:OWK66687 PGG65814:PGG66687 PQC65814:PQC66687 PZY65814:PZY66687 QJU65814:QJU66687 QTQ65814:QTQ66687 RDM65814:RDM66687 RNI65814:RNI66687 RXE65814:RXE66687 SHA65814:SHA66687 SQW65814:SQW66687 TAS65814:TAS66687 TKO65814:TKO66687 TUK65814:TUK66687 UEG65814:UEG66687 UOC65814:UOC66687 UXY65814:UXY66687 VHU65814:VHU66687 VRQ65814:VRQ66687 WBM65814:WBM66687 WLI65814:WLI66687 WVE65814:WVE66687 M131356:M132229 IS131350:IS132223 SO131350:SO132223 ACK131350:ACK132223 AMG131350:AMG132223 AWC131350:AWC132223 BFY131350:BFY132223 BPU131350:BPU132223 BZQ131350:BZQ132223 CJM131350:CJM132223 CTI131350:CTI132223 DDE131350:DDE132223 DNA131350:DNA132223 DWW131350:DWW132223 EGS131350:EGS132223 EQO131350:EQO132223 FAK131350:FAK132223 FKG131350:FKG132223 FUC131350:FUC132223 GDY131350:GDY132223 GNU131350:GNU132223 GXQ131350:GXQ132223 HHM131350:HHM132223 HRI131350:HRI132223 IBE131350:IBE132223 ILA131350:ILA132223 IUW131350:IUW132223 JES131350:JES132223 JOO131350:JOO132223 JYK131350:JYK132223 KIG131350:KIG132223 KSC131350:KSC132223 LBY131350:LBY132223 LLU131350:LLU132223 LVQ131350:LVQ132223 MFM131350:MFM132223 MPI131350:MPI132223 MZE131350:MZE132223 NJA131350:NJA132223 NSW131350:NSW132223 OCS131350:OCS132223 OMO131350:OMO132223 OWK131350:OWK132223 PGG131350:PGG132223 PQC131350:PQC132223 PZY131350:PZY132223 QJU131350:QJU132223 QTQ131350:QTQ132223 RDM131350:RDM132223 RNI131350:RNI132223 RXE131350:RXE132223 SHA131350:SHA132223 SQW131350:SQW132223 TAS131350:TAS132223 TKO131350:TKO132223 TUK131350:TUK132223 UEG131350:UEG132223 UOC131350:UOC132223 UXY131350:UXY132223 VHU131350:VHU132223 VRQ131350:VRQ132223 WBM131350:WBM132223 WLI131350:WLI132223 WVE131350:WVE132223 M196892:M197765 IS196886:IS197759 SO196886:SO197759 ACK196886:ACK197759 AMG196886:AMG197759 AWC196886:AWC197759 BFY196886:BFY197759 BPU196886:BPU197759 BZQ196886:BZQ197759 CJM196886:CJM197759 CTI196886:CTI197759 DDE196886:DDE197759 DNA196886:DNA197759 DWW196886:DWW197759 EGS196886:EGS197759 EQO196886:EQO197759 FAK196886:FAK197759 FKG196886:FKG197759 FUC196886:FUC197759 GDY196886:GDY197759 GNU196886:GNU197759 GXQ196886:GXQ197759 HHM196886:HHM197759 HRI196886:HRI197759 IBE196886:IBE197759 ILA196886:ILA197759 IUW196886:IUW197759 JES196886:JES197759 JOO196886:JOO197759 JYK196886:JYK197759 KIG196886:KIG197759 KSC196886:KSC197759 LBY196886:LBY197759 LLU196886:LLU197759 LVQ196886:LVQ197759 MFM196886:MFM197759 MPI196886:MPI197759 MZE196886:MZE197759 NJA196886:NJA197759 NSW196886:NSW197759 OCS196886:OCS197759 OMO196886:OMO197759 OWK196886:OWK197759 PGG196886:PGG197759 PQC196886:PQC197759 PZY196886:PZY197759 QJU196886:QJU197759 QTQ196886:QTQ197759 RDM196886:RDM197759 RNI196886:RNI197759 RXE196886:RXE197759 SHA196886:SHA197759 SQW196886:SQW197759 TAS196886:TAS197759 TKO196886:TKO197759 TUK196886:TUK197759 UEG196886:UEG197759 UOC196886:UOC197759 UXY196886:UXY197759 VHU196886:VHU197759 VRQ196886:VRQ197759 WBM196886:WBM197759 WLI196886:WLI197759 WVE196886:WVE197759 M262428:M263301 IS262422:IS263295 SO262422:SO263295 ACK262422:ACK263295 AMG262422:AMG263295 AWC262422:AWC263295 BFY262422:BFY263295 BPU262422:BPU263295 BZQ262422:BZQ263295 CJM262422:CJM263295 CTI262422:CTI263295 DDE262422:DDE263295 DNA262422:DNA263295 DWW262422:DWW263295 EGS262422:EGS263295 EQO262422:EQO263295 FAK262422:FAK263295 FKG262422:FKG263295 FUC262422:FUC263295 GDY262422:GDY263295 GNU262422:GNU263295 GXQ262422:GXQ263295 HHM262422:HHM263295 HRI262422:HRI263295 IBE262422:IBE263295 ILA262422:ILA263295 IUW262422:IUW263295 JES262422:JES263295 JOO262422:JOO263295 JYK262422:JYK263295 KIG262422:KIG263295 KSC262422:KSC263295 LBY262422:LBY263295 LLU262422:LLU263295 LVQ262422:LVQ263295 MFM262422:MFM263295 MPI262422:MPI263295 MZE262422:MZE263295 NJA262422:NJA263295 NSW262422:NSW263295 OCS262422:OCS263295 OMO262422:OMO263295 OWK262422:OWK263295 PGG262422:PGG263295 PQC262422:PQC263295 PZY262422:PZY263295 QJU262422:QJU263295 QTQ262422:QTQ263295 RDM262422:RDM263295 RNI262422:RNI263295 RXE262422:RXE263295 SHA262422:SHA263295 SQW262422:SQW263295 TAS262422:TAS263295 TKO262422:TKO263295 TUK262422:TUK263295 UEG262422:UEG263295 UOC262422:UOC263295 UXY262422:UXY263295 VHU262422:VHU263295 VRQ262422:VRQ263295 WBM262422:WBM263295 WLI262422:WLI263295 WVE262422:WVE263295 M327964:M328837 IS327958:IS328831 SO327958:SO328831 ACK327958:ACK328831 AMG327958:AMG328831 AWC327958:AWC328831 BFY327958:BFY328831 BPU327958:BPU328831 BZQ327958:BZQ328831 CJM327958:CJM328831 CTI327958:CTI328831 DDE327958:DDE328831 DNA327958:DNA328831 DWW327958:DWW328831 EGS327958:EGS328831 EQO327958:EQO328831 FAK327958:FAK328831 FKG327958:FKG328831 FUC327958:FUC328831 GDY327958:GDY328831 GNU327958:GNU328831 GXQ327958:GXQ328831 HHM327958:HHM328831 HRI327958:HRI328831 IBE327958:IBE328831 ILA327958:ILA328831 IUW327958:IUW328831 JES327958:JES328831 JOO327958:JOO328831 JYK327958:JYK328831 KIG327958:KIG328831 KSC327958:KSC328831 LBY327958:LBY328831 LLU327958:LLU328831 LVQ327958:LVQ328831 MFM327958:MFM328831 MPI327958:MPI328831 MZE327958:MZE328831 NJA327958:NJA328831 NSW327958:NSW328831 OCS327958:OCS328831 OMO327958:OMO328831 OWK327958:OWK328831 PGG327958:PGG328831 PQC327958:PQC328831 PZY327958:PZY328831 QJU327958:QJU328831 QTQ327958:QTQ328831 RDM327958:RDM328831 RNI327958:RNI328831 RXE327958:RXE328831 SHA327958:SHA328831 SQW327958:SQW328831 TAS327958:TAS328831 TKO327958:TKO328831 TUK327958:TUK328831 UEG327958:UEG328831 UOC327958:UOC328831 UXY327958:UXY328831 VHU327958:VHU328831 VRQ327958:VRQ328831 WBM327958:WBM328831 WLI327958:WLI328831 WVE327958:WVE328831 M393500:M394373 IS393494:IS394367 SO393494:SO394367 ACK393494:ACK394367 AMG393494:AMG394367 AWC393494:AWC394367 BFY393494:BFY394367 BPU393494:BPU394367 BZQ393494:BZQ394367 CJM393494:CJM394367 CTI393494:CTI394367 DDE393494:DDE394367 DNA393494:DNA394367 DWW393494:DWW394367 EGS393494:EGS394367 EQO393494:EQO394367 FAK393494:FAK394367 FKG393494:FKG394367 FUC393494:FUC394367 GDY393494:GDY394367 GNU393494:GNU394367 GXQ393494:GXQ394367 HHM393494:HHM394367 HRI393494:HRI394367 IBE393494:IBE394367 ILA393494:ILA394367 IUW393494:IUW394367 JES393494:JES394367 JOO393494:JOO394367 JYK393494:JYK394367 KIG393494:KIG394367 KSC393494:KSC394367 LBY393494:LBY394367 LLU393494:LLU394367 LVQ393494:LVQ394367 MFM393494:MFM394367 MPI393494:MPI394367 MZE393494:MZE394367 NJA393494:NJA394367 NSW393494:NSW394367 OCS393494:OCS394367 OMO393494:OMO394367 OWK393494:OWK394367 PGG393494:PGG394367 PQC393494:PQC394367 PZY393494:PZY394367 QJU393494:QJU394367 QTQ393494:QTQ394367 RDM393494:RDM394367 RNI393494:RNI394367 RXE393494:RXE394367 SHA393494:SHA394367 SQW393494:SQW394367 TAS393494:TAS394367 TKO393494:TKO394367 TUK393494:TUK394367 UEG393494:UEG394367 UOC393494:UOC394367 UXY393494:UXY394367 VHU393494:VHU394367 VRQ393494:VRQ394367 WBM393494:WBM394367 WLI393494:WLI394367 WVE393494:WVE394367 M459036:M459909 IS459030:IS459903 SO459030:SO459903 ACK459030:ACK459903 AMG459030:AMG459903 AWC459030:AWC459903 BFY459030:BFY459903 BPU459030:BPU459903 BZQ459030:BZQ459903 CJM459030:CJM459903 CTI459030:CTI459903 DDE459030:DDE459903 DNA459030:DNA459903 DWW459030:DWW459903 EGS459030:EGS459903 EQO459030:EQO459903 FAK459030:FAK459903 FKG459030:FKG459903 FUC459030:FUC459903 GDY459030:GDY459903 GNU459030:GNU459903 GXQ459030:GXQ459903 HHM459030:HHM459903 HRI459030:HRI459903 IBE459030:IBE459903 ILA459030:ILA459903 IUW459030:IUW459903 JES459030:JES459903 JOO459030:JOO459903 JYK459030:JYK459903 KIG459030:KIG459903 KSC459030:KSC459903 LBY459030:LBY459903 LLU459030:LLU459903 LVQ459030:LVQ459903 MFM459030:MFM459903 MPI459030:MPI459903 MZE459030:MZE459903 NJA459030:NJA459903 NSW459030:NSW459903 OCS459030:OCS459903 OMO459030:OMO459903 OWK459030:OWK459903 PGG459030:PGG459903 PQC459030:PQC459903 PZY459030:PZY459903 QJU459030:QJU459903 QTQ459030:QTQ459903 RDM459030:RDM459903 RNI459030:RNI459903 RXE459030:RXE459903 SHA459030:SHA459903 SQW459030:SQW459903 TAS459030:TAS459903 TKO459030:TKO459903 TUK459030:TUK459903 UEG459030:UEG459903 UOC459030:UOC459903 UXY459030:UXY459903 VHU459030:VHU459903 VRQ459030:VRQ459903 WBM459030:WBM459903 WLI459030:WLI459903 WVE459030:WVE459903 M524572:M525445 IS524566:IS525439 SO524566:SO525439 ACK524566:ACK525439 AMG524566:AMG525439 AWC524566:AWC525439 BFY524566:BFY525439 BPU524566:BPU525439 BZQ524566:BZQ525439 CJM524566:CJM525439 CTI524566:CTI525439 DDE524566:DDE525439 DNA524566:DNA525439 DWW524566:DWW525439 EGS524566:EGS525439 EQO524566:EQO525439 FAK524566:FAK525439 FKG524566:FKG525439 FUC524566:FUC525439 GDY524566:GDY525439 GNU524566:GNU525439 GXQ524566:GXQ525439 HHM524566:HHM525439 HRI524566:HRI525439 IBE524566:IBE525439 ILA524566:ILA525439 IUW524566:IUW525439 JES524566:JES525439 JOO524566:JOO525439 JYK524566:JYK525439 KIG524566:KIG525439 KSC524566:KSC525439 LBY524566:LBY525439 LLU524566:LLU525439 LVQ524566:LVQ525439 MFM524566:MFM525439 MPI524566:MPI525439 MZE524566:MZE525439 NJA524566:NJA525439 NSW524566:NSW525439 OCS524566:OCS525439 OMO524566:OMO525439 OWK524566:OWK525439 PGG524566:PGG525439 PQC524566:PQC525439 PZY524566:PZY525439 QJU524566:QJU525439 QTQ524566:QTQ525439 RDM524566:RDM525439 RNI524566:RNI525439 RXE524566:RXE525439 SHA524566:SHA525439 SQW524566:SQW525439 TAS524566:TAS525439 TKO524566:TKO525439 TUK524566:TUK525439 UEG524566:UEG525439 UOC524566:UOC525439 UXY524566:UXY525439 VHU524566:VHU525439 VRQ524566:VRQ525439 WBM524566:WBM525439 WLI524566:WLI525439 WVE524566:WVE525439 M590108:M590981 IS590102:IS590975 SO590102:SO590975 ACK590102:ACK590975 AMG590102:AMG590975 AWC590102:AWC590975 BFY590102:BFY590975 BPU590102:BPU590975 BZQ590102:BZQ590975 CJM590102:CJM590975 CTI590102:CTI590975 DDE590102:DDE590975 DNA590102:DNA590975 DWW590102:DWW590975 EGS590102:EGS590975 EQO590102:EQO590975 FAK590102:FAK590975 FKG590102:FKG590975 FUC590102:FUC590975 GDY590102:GDY590975 GNU590102:GNU590975 GXQ590102:GXQ590975 HHM590102:HHM590975 HRI590102:HRI590975 IBE590102:IBE590975 ILA590102:ILA590975 IUW590102:IUW590975 JES590102:JES590975 JOO590102:JOO590975 JYK590102:JYK590975 KIG590102:KIG590975 KSC590102:KSC590975 LBY590102:LBY590975 LLU590102:LLU590975 LVQ590102:LVQ590975 MFM590102:MFM590975 MPI590102:MPI590975 MZE590102:MZE590975 NJA590102:NJA590975 NSW590102:NSW590975 OCS590102:OCS590975 OMO590102:OMO590975 OWK590102:OWK590975 PGG590102:PGG590975 PQC590102:PQC590975 PZY590102:PZY590975 QJU590102:QJU590975 QTQ590102:QTQ590975 RDM590102:RDM590975 RNI590102:RNI590975 RXE590102:RXE590975 SHA590102:SHA590975 SQW590102:SQW590975 TAS590102:TAS590975 TKO590102:TKO590975 TUK590102:TUK590975 UEG590102:UEG590975 UOC590102:UOC590975 UXY590102:UXY590975 VHU590102:VHU590975 VRQ590102:VRQ590975 WBM590102:WBM590975 WLI590102:WLI590975 WVE590102:WVE590975 M655644:M656517 IS655638:IS656511 SO655638:SO656511 ACK655638:ACK656511 AMG655638:AMG656511 AWC655638:AWC656511 BFY655638:BFY656511 BPU655638:BPU656511 BZQ655638:BZQ656511 CJM655638:CJM656511 CTI655638:CTI656511 DDE655638:DDE656511 DNA655638:DNA656511 DWW655638:DWW656511 EGS655638:EGS656511 EQO655638:EQO656511 FAK655638:FAK656511 FKG655638:FKG656511 FUC655638:FUC656511 GDY655638:GDY656511 GNU655638:GNU656511 GXQ655638:GXQ656511 HHM655638:HHM656511 HRI655638:HRI656511 IBE655638:IBE656511 ILA655638:ILA656511 IUW655638:IUW656511 JES655638:JES656511 JOO655638:JOO656511 JYK655638:JYK656511 KIG655638:KIG656511 KSC655638:KSC656511 LBY655638:LBY656511 LLU655638:LLU656511 LVQ655638:LVQ656511 MFM655638:MFM656511 MPI655638:MPI656511 MZE655638:MZE656511 NJA655638:NJA656511 NSW655638:NSW656511 OCS655638:OCS656511 OMO655638:OMO656511 OWK655638:OWK656511 PGG655638:PGG656511 PQC655638:PQC656511 PZY655638:PZY656511 QJU655638:QJU656511 QTQ655638:QTQ656511 RDM655638:RDM656511 RNI655638:RNI656511 RXE655638:RXE656511 SHA655638:SHA656511 SQW655638:SQW656511 TAS655638:TAS656511 TKO655638:TKO656511 TUK655638:TUK656511 UEG655638:UEG656511 UOC655638:UOC656511 UXY655638:UXY656511 VHU655638:VHU656511 VRQ655638:VRQ656511 WBM655638:WBM656511 WLI655638:WLI656511 WVE655638:WVE656511 M721180:M722053 IS721174:IS722047 SO721174:SO722047 ACK721174:ACK722047 AMG721174:AMG722047 AWC721174:AWC722047 BFY721174:BFY722047 BPU721174:BPU722047 BZQ721174:BZQ722047 CJM721174:CJM722047 CTI721174:CTI722047 DDE721174:DDE722047 DNA721174:DNA722047 DWW721174:DWW722047 EGS721174:EGS722047 EQO721174:EQO722047 FAK721174:FAK722047 FKG721174:FKG722047 FUC721174:FUC722047 GDY721174:GDY722047 GNU721174:GNU722047 GXQ721174:GXQ722047 HHM721174:HHM722047 HRI721174:HRI722047 IBE721174:IBE722047 ILA721174:ILA722047 IUW721174:IUW722047 JES721174:JES722047 JOO721174:JOO722047 JYK721174:JYK722047 KIG721174:KIG722047 KSC721174:KSC722047 LBY721174:LBY722047 LLU721174:LLU722047 LVQ721174:LVQ722047 MFM721174:MFM722047 MPI721174:MPI722047 MZE721174:MZE722047 NJA721174:NJA722047 NSW721174:NSW722047 OCS721174:OCS722047 OMO721174:OMO722047 OWK721174:OWK722047 PGG721174:PGG722047 PQC721174:PQC722047 PZY721174:PZY722047 QJU721174:QJU722047 QTQ721174:QTQ722047 RDM721174:RDM722047 RNI721174:RNI722047 RXE721174:RXE722047 SHA721174:SHA722047 SQW721174:SQW722047 TAS721174:TAS722047 TKO721174:TKO722047 TUK721174:TUK722047 UEG721174:UEG722047 UOC721174:UOC722047 UXY721174:UXY722047 VHU721174:VHU722047 VRQ721174:VRQ722047 WBM721174:WBM722047 WLI721174:WLI722047 WVE721174:WVE722047 M786716:M787589 IS786710:IS787583 SO786710:SO787583 ACK786710:ACK787583 AMG786710:AMG787583 AWC786710:AWC787583 BFY786710:BFY787583 BPU786710:BPU787583 BZQ786710:BZQ787583 CJM786710:CJM787583 CTI786710:CTI787583 DDE786710:DDE787583 DNA786710:DNA787583 DWW786710:DWW787583 EGS786710:EGS787583 EQO786710:EQO787583 FAK786710:FAK787583 FKG786710:FKG787583 FUC786710:FUC787583 GDY786710:GDY787583 GNU786710:GNU787583 GXQ786710:GXQ787583 HHM786710:HHM787583 HRI786710:HRI787583 IBE786710:IBE787583 ILA786710:ILA787583 IUW786710:IUW787583 JES786710:JES787583 JOO786710:JOO787583 JYK786710:JYK787583 KIG786710:KIG787583 KSC786710:KSC787583 LBY786710:LBY787583 LLU786710:LLU787583 LVQ786710:LVQ787583 MFM786710:MFM787583 MPI786710:MPI787583 MZE786710:MZE787583 NJA786710:NJA787583 NSW786710:NSW787583 OCS786710:OCS787583 OMO786710:OMO787583 OWK786710:OWK787583 PGG786710:PGG787583 PQC786710:PQC787583 PZY786710:PZY787583 QJU786710:QJU787583 QTQ786710:QTQ787583 RDM786710:RDM787583 RNI786710:RNI787583 RXE786710:RXE787583 SHA786710:SHA787583 SQW786710:SQW787583 TAS786710:TAS787583 TKO786710:TKO787583 TUK786710:TUK787583 UEG786710:UEG787583 UOC786710:UOC787583 UXY786710:UXY787583 VHU786710:VHU787583 VRQ786710:VRQ787583 WBM786710:WBM787583 WLI786710:WLI787583 WVE786710:WVE787583 M852252:M853125 IS852246:IS853119 SO852246:SO853119 ACK852246:ACK853119 AMG852246:AMG853119 AWC852246:AWC853119 BFY852246:BFY853119 BPU852246:BPU853119 BZQ852246:BZQ853119 CJM852246:CJM853119 CTI852246:CTI853119 DDE852246:DDE853119 DNA852246:DNA853119 DWW852246:DWW853119 EGS852246:EGS853119 EQO852246:EQO853119 FAK852246:FAK853119 FKG852246:FKG853119 FUC852246:FUC853119 GDY852246:GDY853119 GNU852246:GNU853119 GXQ852246:GXQ853119 HHM852246:HHM853119 HRI852246:HRI853119 IBE852246:IBE853119 ILA852246:ILA853119 IUW852246:IUW853119 JES852246:JES853119 JOO852246:JOO853119 JYK852246:JYK853119 KIG852246:KIG853119 KSC852246:KSC853119 LBY852246:LBY853119 LLU852246:LLU853119 LVQ852246:LVQ853119 MFM852246:MFM853119 MPI852246:MPI853119 MZE852246:MZE853119 NJA852246:NJA853119 NSW852246:NSW853119 OCS852246:OCS853119 OMO852246:OMO853119 OWK852246:OWK853119 PGG852246:PGG853119 PQC852246:PQC853119 PZY852246:PZY853119 QJU852246:QJU853119 QTQ852246:QTQ853119 RDM852246:RDM853119 RNI852246:RNI853119 RXE852246:RXE853119 SHA852246:SHA853119 SQW852246:SQW853119 TAS852246:TAS853119 TKO852246:TKO853119 TUK852246:TUK853119 UEG852246:UEG853119 UOC852246:UOC853119 UXY852246:UXY853119 VHU852246:VHU853119 VRQ852246:VRQ853119 WBM852246:WBM853119 WLI852246:WLI853119 WVE852246:WVE853119 M917788:M918661 IS917782:IS918655 SO917782:SO918655 ACK917782:ACK918655 AMG917782:AMG918655 AWC917782:AWC918655 BFY917782:BFY918655 BPU917782:BPU918655 BZQ917782:BZQ918655 CJM917782:CJM918655 CTI917782:CTI918655 DDE917782:DDE918655 DNA917782:DNA918655 DWW917782:DWW918655 EGS917782:EGS918655 EQO917782:EQO918655 FAK917782:FAK918655 FKG917782:FKG918655 FUC917782:FUC918655 GDY917782:GDY918655 GNU917782:GNU918655 GXQ917782:GXQ918655 HHM917782:HHM918655 HRI917782:HRI918655 IBE917782:IBE918655 ILA917782:ILA918655 IUW917782:IUW918655 JES917782:JES918655 JOO917782:JOO918655 JYK917782:JYK918655 KIG917782:KIG918655 KSC917782:KSC918655 LBY917782:LBY918655 LLU917782:LLU918655 LVQ917782:LVQ918655 MFM917782:MFM918655 MPI917782:MPI918655 MZE917782:MZE918655 NJA917782:NJA918655 NSW917782:NSW918655 OCS917782:OCS918655 OMO917782:OMO918655 OWK917782:OWK918655 PGG917782:PGG918655 PQC917782:PQC918655 PZY917782:PZY918655 QJU917782:QJU918655 QTQ917782:QTQ918655 RDM917782:RDM918655 RNI917782:RNI918655 RXE917782:RXE918655 SHA917782:SHA918655 SQW917782:SQW918655 TAS917782:TAS918655 TKO917782:TKO918655 TUK917782:TUK918655 UEG917782:UEG918655 UOC917782:UOC918655 UXY917782:UXY918655 VHU917782:VHU918655 VRQ917782:VRQ918655 WBM917782:WBM918655 WLI917782:WLI918655 WVE917782:WVE918655 M983324:M984197 IS983318:IS984191 SO983318:SO984191 ACK983318:ACK984191 AMG983318:AMG984191 AWC983318:AWC984191 BFY983318:BFY984191 BPU983318:BPU984191 BZQ983318:BZQ984191 CJM983318:CJM984191 CTI983318:CTI984191 DDE983318:DDE984191 DNA983318:DNA984191 DWW983318:DWW984191 EGS983318:EGS984191 EQO983318:EQO984191 FAK983318:FAK984191 FKG983318:FKG984191 FUC983318:FUC984191 GDY983318:GDY984191 GNU983318:GNU984191 GXQ983318:GXQ984191 HHM983318:HHM984191 HRI983318:HRI984191 IBE983318:IBE984191 ILA983318:ILA984191 IUW983318:IUW984191 JES983318:JES984191 JOO983318:JOO984191 JYK983318:JYK984191 KIG983318:KIG984191 KSC983318:KSC984191 LBY983318:LBY984191 LLU983318:LLU984191 LVQ983318:LVQ984191 MFM983318:MFM984191 MPI983318:MPI984191 MZE983318:MZE984191 NJA983318:NJA984191 NSW983318:NSW984191 OCS983318:OCS984191 OMO983318:OMO984191 OWK983318:OWK984191 PGG983318:PGG984191 PQC983318:PQC984191 PZY983318:PZY984191 QJU983318:QJU984191 QTQ983318:QTQ984191 RDM983318:RDM984191 RNI983318:RNI984191 RXE983318:RXE984191 SHA983318:SHA984191 SQW983318:SQW984191 TAS983318:TAS984191 TKO983318:TKO984191 TUK983318:TUK984191 UEG983318:UEG984191 UOC983318:UOC984191 UXY983318:UXY984191 VHU983318:VHU984191 VRQ983318:VRQ984191 WBM983318:WBM984191 WLI983318:WLI984191 HM341 Q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SO25 IW25 IS25 WVE25 WLI25 WBM25 VRQ25 VHU25 UXY25 UOC25 UEG25 TUK25 TKO25 TAS25 SQW25 SHA25 RXE25 RNI25 RDM25 QTQ25 QJU25 PZY25 PQC25 PGG25 OWK25 OMO25 OCS25 NSW25 NJA25 MZE25 MPI25 MFM25 LVQ25 LLU25 LBY25 KSC25 KIG25 JYK25 JOO25 JES25 IUW25 ILA25 IBE25 HRI25 HHM25 GXQ25 GNU25 GDY25 FUC25 FKG25 FAK25 EQO25 EGS25 DWW25 DNA25 DDE25 CTI25 CJM25 BZQ25 BPU25 BFY25 AWC25 AMG25 ACK25 SS25 ACO25 AMK25 M25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SO164 IW164 IS164 WVE164 WLI164 WBM164 VRQ164 VHU164 UXY164 UOC164 UEG164 TUK164 TKO164 TAS164 SQW164 SHA164 RXE164 RNI164 RDM164 QTQ164 QJU164 PZY164 PQC164 PGG164 OWK164 OMO164 OCS164 NSW164 NJA164 MZE164 MPI164 MFM164 LVQ164 LLU164 LBY164 KSC164 KIG164 JYK164 JOO164 JES164 IUW164 ILA164 IBE164 HRI164 HHM164 GXQ164 GNU164 GDY164 FUC164 FKG164 FAK164 EQO164 EGS164 DWW164 DNA164 DDE164 CTI164 CJM164 BZQ164 BPU164 BFY164 AWC164 AMG164 ACK164 SS164 ACO164 J163 N163 AMK164 AWD163 AMH163 ACL163 SP163 ACH163 AMD163 AVZ163 BFV163 BPR163 BZN163 CJJ163 CTF163 DDB163 DMX163 DWT163 EGP163 EQL163 FAH163 FKD163 FTZ163 GDV163 GNR163 GXN163 HHJ163 HRF163 IBB163 IKX163 IUT163 JEP163 JOL163 JYH163 KID163 KRZ163 LBV163 LLR163 LVN163 MFJ163 MPF163 MZB163 NIX163 NST163 OCP163 OML163 OWH163 PGD163 PPZ163 PZV163 QJR163 QTN163 RDJ163 RNF163 RXB163 SGX163 SQT163 TAP163 TKL163 TUH163 UED163 UNZ163 UXV163 VHR163 VRN163 WBJ163 WLF163 WVB163 IP163 IT163 SL163 WVF163 WLJ163 WBN163 VRR163 VHV163 UXZ163 UOD163 UEH163 TUL163 TKP163 TAT163 SQX163 SHB163 RXF163 RNJ163 RDN163 QTR163 QJV163 PZZ163 PQD163 PGH163 OWL163 OMP163 OCT163 NSX163 NJB163 MZF163 MPJ163 MFN163 LVR163 LLV163 LBZ163 KSD163 KIH163 JYL163 JOP163 JET163 IUX163 ILB163 IBF163 HRJ163 HHN163 GXR163 GNV163 GDZ163 FUD163 FKH163 FAL163 EQP163 EGT163 DWX163 DNB163 DDF163 CTJ163 CJN163 BZR163 BPV163 BFZ163 AWG164 M164:M170 Q176 M176 Q262:Q264 M262:M264 M316:M319 WTY286 WSO287 SI280 ACE280 AMA280 AVW280 BFS280 BPO280 BZK280 CJG280 CTC280 DCY280 DMU280 DWQ280 EGM280 EQI280 FAE280 FKA280 FTW280 GDS280 GNO280 GXK280 HHG280 HRC280 IAY280 IKU280 IUQ280 JEM280 JOI280 JYE280 KIA280 KRW280 LBS280 LLO280 LVK280 MFG280 MPC280 MYY280 NIU280 NSQ280 OCM280 OMI280 OWE280 PGA280 PPW280 PZS280 QJO280 QTK280 RDG280 RNC280 RWY280 SGU280 SQQ280 TAM280 TKI280 TUE280 UEA280 UNW280 UXS280 VHO280 VRK280 WBG280 WLC280 WUY280 IM280 WVC280 WLG280 WBK280 VRO280 VHS280 UXW280 UOA280 UEE280 TUI280 TKM280 TAQ280 SQU280 SGY280 RXC280 RNG280 RDK280 QTO280 QJS280 PZW280 PQA280 PGE280 OWI280 OMM280 OCQ280 NSU280 NIY280 MZC280 MPG280 MFK280 LVO280 LLS280 LBW280 KSA280 KIE280 JYI280 JOM280 JEQ280 IUU280 IKY280 IBC280 HRG280 HHK280 GXO280 GNS280 GDW280 FUA280 FKE280 FAI280 EQM280 EGQ280 DWU280 DMY280 DDC280 CTG280 CJK280 BZO280 BPS280 BFW280 AWA280 AME280 ACI280 SM280 IQ280 IX271:IX272 WBO361:WBO362 VRS361:VRS362 VHW361:VHW362 UYA361:UYA362 UOE361:UOE362 UEI361:UEI362 TUM361:TUM362 TKQ361:TKQ362 TAU361:TAU362 SQY361:SQY362 SHC361:SHC362 RXG361:RXG362 RNK361:RNK362 RDO361:RDO362 QTS361:QTS362 QJW361:QJW362 QAA361:QAA362 PQE361:PQE362 PGI361:PGI362 OWM361:OWM362 OMQ361:OMQ362 OCU361:OCU362 NSY361:NSY362 NJC361:NJC362 MZG361:MZG362 MPK361:MPK362 MFO361:MFO362 LVS361:LVS362 LLW361:LLW362 LCA361:LCA362 KSE361:KSE362 KII361:KII362 JYM361:JYM362 JOQ361:JOQ362 JEU361:JEU362 IUY361:IUY362 ILC361:ILC362 IBG361:IBG362 HRK361:HRK362 HHO361:HHO362 GXS361:GXS362 GNW361:GNW362 GEA361:GEA362 FUE361:FUE362 FKI361:FKI362 FAM361:FAM362 EQQ361:EQQ362 EGU361:EGU362 DWY361:DWY362 DNC361:DNC362 DDG361:DDG362 CTK361:CTK362 CJO361:CJO362 BZS361:BZS362 BPW361:BPW362 BGA361:BGA362 AWE361:AWE362 AMI361:AMI362 ACM361:ACM362 SQ361:SQ362 IU361:IU362 WVG361:WVG362 ACQ361:ACQ362 AMM361:AMM362 AWI361:AWI362 BGE361:BGE362 BQA361:BQA362 BZW361:BZW362 CJS361:CJS362 CTO361:CTO362 DDK361:DDK362 DNG361:DNG362 DXC361:DXC362 EGY361:EGY362 EQU361:EQU362 FAQ361:FAQ362 FKM361:FKM362 FUI361:FUI362 GEE361:GEE362 GOA361:GOA362 GXW361:GXW362 HHS361:HHS362 HRO361:HRO362 IBK361:IBK362 ILG361:ILG362 IVC361:IVC362 JEY361:JEY362 JOU361:JOU362 JYQ361:JYQ362 KIM361:KIM362 KSI361:KSI362 LCE361:LCE362 LMA361:LMA362 LVW361:LVW362 MFS361:MFS362 MPO361:MPO362 MZK361:MZK362 NJG361:NJG362 NTC361:NTC362 OCY361:OCY362 OMU361:OMU362 OWQ361:OWQ362 PGM361:PGM362 PQI361:PQI362 QAE361:QAE362 QKA361:QKA362 QTW361:QTW362 RDS361:RDS362 RNO361:RNO362 RXK361:RXK362 SHG361:SHG362 SRC361:SRC362 TAY361:TAY362 TKU361:TKU362 TUQ361:TUQ362 UEM361:UEM362 UOI361:UOI362 UYE361:UYE362 VIA361:VIA362 VRW361:VRW362 WBS361:WBS362 WLO361:WLO362 WVK361:WVK362 IY361:IY362 SU361:SU362 WLK361:WLK362 R361:R362 WVN271:WVN272 WVJ271:WVJ272 WLR271:WLR272 WLN271:WLN272 WBV271:WBV272 WBR271:WBR272 VRZ271:VRZ272 VRV271:VRV272 VID271:VID272 VHZ271:VHZ272 UYH271:UYH272 UYD271:UYD272 UOL271:UOL272 UOH271:UOH272 UEP271:UEP272 UEL271:UEL272 TUT271:TUT272 TUP271:TUP272 TKX271:TKX272 TKT271:TKT272 TBB271:TBB272 TAX271:TAX272 SRF271:SRF272 SRB271:SRB272 SHJ271:SHJ272 SHF271:SHF272 RXN271:RXN272 RXJ271:RXJ272 RNR271:RNR272 RNN271:RNN272 RDV271:RDV272 RDR271:RDR272 QTZ271:QTZ272 QTV271:QTV272 QKD271:QKD272 QJZ271:QJZ272 QAH271:QAH272 QAD271:QAD272 PQL271:PQL272 PQH271:PQH272 PGP271:PGP272 PGL271:PGL272 OWT271:OWT272 OWP271:OWP272 OMX271:OMX272 OMT271:OMT272 ODB271:ODB272 OCX271:OCX272 NTF271:NTF272 NTB271:NTB272 NJJ271:NJJ272 NJF271:NJF272 MZN271:MZN272 MZJ271:MZJ272 MPR271:MPR272 MPN271:MPN272 MFV271:MFV272 MFR271:MFR272 LVZ271:LVZ272 LVV271:LVV272 LMD271:LMD272 LLZ271:LLZ272 LCH271:LCH272 LCD271:LCD272 KSL271:KSL272 KSH271:KSH272 KIP271:KIP272 KIL271:KIL272 JYT271:JYT272 JYP271:JYP272 JOX271:JOX272 JOT271:JOT272 JFB271:JFB272 JEX271:JEX272 IVF271:IVF272 IVB271:IVB272 ILJ271:ILJ272 ILF271:ILF272 IBN271:IBN272 IBJ271:IBJ272 HRR271:HRR272 HRN271:HRN272 HHV271:HHV272 HHR271:HHR272 GXZ271:GXZ272 GXV271:GXV272 GOD271:GOD272 GNZ271:GNZ272 GEH271:GEH272 GED271:GED272 FUL271:FUL272 FUH271:FUH272 FKP271:FKP272 FKL271:FKL272 FAT271:FAT272 FAP271:FAP272 EQX271:EQX272 EQT271:EQT272 EHB271:EHB272 EGX271:EGX272 DXF271:DXF272 DXB271:DXB272 DNJ271:DNJ272 DNF271:DNF272 DDN271:DDN272 DDJ271:DDJ272 CTR271:CTR272 CTN271:CTN272 CJV271:CJV272 CJR271:CJR272 BZZ271:BZZ272 BZV271:BZV272 BQD271:BQD272 BPZ271:BPZ272 BGH271:BGH272 BGD271:BGD272 AWL271:AWL272 AWH271:AWH272 AMP271:AMP272 AML271:AML272 ACT271:ACT272 ACP271:ACP272 SX271:SX272 ST271:ST272 JB271:JB272 WSL300 WKG286 WKC286 WAK286 WAG286 VQO286 VQK286 VGS286 VGO286 UWW286 UWS286 UNA286 UMW286 UDE286 UDA286 TTI286 TTE286 TJM286 TJI286 SZQ286 SZM286 SPU286 SPQ286 SFY286 SFU286 RWC286 RVY286 RMG286 RMC286 RCK286 RCG286 QSO286 QSK286 QIS286 QIO286 PYW286 PYS286 PPA286 POW286 PFE286 PFA286 OVI286 OVE286 OLM286 OLI286 OBQ286 OBM286 NRU286 NRQ286 NHY286 NHU286 MYC286 MXY286 MOG286 MOC286 MEK286 MEG286 LUO286 LUK286 LKS286 LKO286 LAW286 LAS286 KRA286 KQW286 KHE286 KHA286 JXI286 JXE286 JNM286 JNI286 JDQ286 JDM286 ITU286 ITQ286 IJY286 IJU286 IAC286 HZY286 HQG286 HQC286 HGK286 HGG286 GWO286 GWK286 GMS286 GMO286 GCW286 GCS286 FTA286 FSW286 FJE286 FJA286 EZI286 EZE286 EPM286 EPI286 EFQ286 EFM286 DVU286 DVQ286 DLY286 DLU286 DCC286 DBY286 CSG286 CSC286 CIK286 CIG286 BYO286 BYK286 BOS286 BOO286 BEW286 BES286 AVA286 AUW286 ALE286 ALA286 ABI286 ABE286 RM286 RI286 HQ286 HM286 WUC286 M234:M236 WSK287 WIS287 WIO287 VYW287 VYS287 VPA287 VOW287 VFE287 VFA287 UVI287 UVE287 ULM287 ULI287 UBQ287 UBM287 TRU287 TRQ287 THY287 THU287 SYC287 SXY287 SOG287 SOC287 SEK287 SEG287 RUO287 RUK287 RKS287 RKO287 RAW287 RAS287 QRA287 QQW287 QHE287 QHA287 PXI287 PXE287 PNM287 PNI287 PDQ287 PDM287 OTU287 OTQ287 OJY287 OJU287 OAC287 NZY287 NQG287 NQC287 NGK287 NGG287 MWO287 MWK287 MMS287 MMO287 MCW287 MCS287 LTA287 LSW287 LJE287 LJA287 KZI287 KZE287 KPM287 KPI287 KFQ287 KFM287 JVU287 JVQ287 JLY287 JLU287 JCC287 JBY287 ISG287 ISC287 IIK287 IIG287 HYO287 HYK287 HOS287 HOO287 HEW287 HES287 GVA287 GUW287 GLE287 GLA287 GBI287 GBE287 FRM287 FRI287 FHQ287 FHM287 EXU287 EXQ287 ENY287 ENU287 EEC287 EDY287 DUG287 DUC287 DKK287 DKG287 DAO287 DAK287 CQS287 CQO287 CGW287 CGS287 BXA287 BWW287 BNE287 BNA287 BDI287 BDE287 ATM287 ATI287 AJQ287 AJM287 ZU287 ZQ287 PY287 PU287 GC287 FY287 M277:M279 WSH300 WIP300 WIL300 VYT300 VYP300 VOX300 VOT300 VFB300 VEX300 UVF300 UVB300 ULJ300 ULF300 UBN300 UBJ300 TRR300 TRN300 THV300 THR300 SXZ300 SXV300 SOD300 SNZ300 SEH300 SED300 RUL300 RUH300 RKP300 RKL300 RAT300 RAP300 QQX300 QQT300 QHB300 QGX300 PXF300 PXB300 PNJ300 PNF300 PDN300 PDJ300 OTR300 OTN300 OJV300 OJR300 NZZ300 NZV300 NQD300 NPZ300 NGH300 NGD300 MWL300 MWH300 MMP300 MML300 MCT300 MCP300 LSX300 LST300 LJB300 LIX300 KZF300 KZB300 KPJ300 KPF300 KFN300 KFJ300 JVR300 JVN300 JLV300 JLR300 JBZ300 JBV300 ISD300 IRZ300 IIH300 IID300 HYL300 HYH300 HOP300 HOL300 HET300 HEP300 GUX300 GUT300 GLB300 GKX300 GBF300 GBB300 FRJ300 FRF300 FHN300 FHJ300 EXR300 EXN300 ENV300 ENR300 EDZ300 EDV300 DUD300 DTZ300 DKH300 DKD300 DAL300 DAH300 CQP300 CQL300 CGT300 CGP300 BWX300 BWT300 BNB300 BMX300 BDF300 BDB300 ATJ300 ATF300 AJN300 AJJ300 ZR300 ZN300 PV300 PR300 FZ300 FV300 Q338 M287:M302 Q164:Q170 Q206 WVY206 M206:N206 JI206:JJ206 TE206:TF206 ADA206:ADB206 AMW206:AMX206 AWS206:AWT206 BGO206:BGP206 BQK206:BQL206 CAG206:CAH206 CKC206:CKD206 CTY206:CTZ206 DDU206:DDV206 DNQ206:DNR206 DXM206:DXN206 EHI206:EHJ206 ERE206:ERF206 FBA206:FBB206 FKW206:FKX206 FUS206:FUT206 GEO206:GEP206 GOK206:GOL206 GYG206:GYH206 HIC206:HID206 HRY206:HRZ206 IBU206:IBV206 ILQ206:ILR206 IVM206:IVN206 JFI206:JFJ206 JPE206:JPF206 JZA206:JZB206 KIW206:KIX206 KSS206:KST206 LCO206:LCP206 LMK206:LML206 LWG206:LWH206 MGC206:MGD206 MPY206:MPZ206 MZU206:MZV206 NJQ206:NJR206 NTM206:NTN206 ODI206:ODJ206 ONE206:ONF206 OXA206:OXB206 PGW206:PGX206 PQS206:PQT206 QAO206:QAP206 QKK206:QKL206 QUG206:QUH206 REC206:RED206 RNY206:RNZ206 RXU206:RXV206 SHQ206:SHR206 SRM206:SRN206 TBI206:TBJ206 TLE206:TLF206 TVA206:TVB206 UEW206:UEX206 UOS206:UOT206 UYO206:UYP206 VIK206:VIL206 VSG206:VSH206 WCC206:WCD206 WLY206:WLZ206 WVU206:WVV206 JM206 TI206 ADE206 ANA206 AWW206 BGS206 BQO206 CAK206 CKG206 CUC206 DDY206 DNU206 DXQ206 EHM206 ERI206 FBE206 FLA206 FUW206 GES206 GOO206 GYK206 HIG206 HSC206 IBY206 ILU206 IVQ206 JFM206 JPI206 JZE206 KJA206 KSW206 LCS206 LMO206 LWK206 MGG206 MQC206 MZY206 NJU206 NTQ206 ODM206 ONI206 OXE206 PHA206 PQW206 QAS206 QKO206 QUK206 REG206 ROC206 RXY206 SHU206 SRQ206 TBM206 TLI206 TVE206 UFA206 UOW206 UYS206 VIO206 VSK206 WCG206 J339 M322:M323 WTY324:WTY325 WKG324:WKG325 WKC324:WKC325 WAK324:WAK325 WAG324:WAG325 VQO324:VQO325 VQK324:VQK325 VGS324:VGS325 VGO324:VGO325 UWW324:UWW325 UWS324:UWS325 UNA324:UNA325 UMW324:UMW325 UDE324:UDE325 UDA324:UDA325 TTI324:TTI325 TTE324:TTE325 TJM324:TJM325 TJI324:TJI325 SZQ324:SZQ325 SZM324:SZM325 SPU324:SPU325 SPQ324:SPQ325 SFY324:SFY325 SFU324:SFU325 RWC324:RWC325 RVY324:RVY325 RMG324:RMG325 RMC324:RMC325 RCK324:RCK325 RCG324:RCG325 QSO324:QSO325 QSK324:QSK325 QIS324:QIS325 QIO324:QIO325 PYW324:PYW325 PYS324:PYS325 PPA324:PPA325 POW324:POW325 PFE324:PFE325 PFA324:PFA325 OVI324:OVI325 OVE324:OVE325 OLM324:OLM325 OLI324:OLI325 OBQ324:OBQ325 OBM324:OBM325 NRU324:NRU325 NRQ324:NRQ325 NHY324:NHY325 NHU324:NHU325 MYC324:MYC325 MXY324:MXY325 MOG324:MOG325 MOC324:MOC325 MEK324:MEK325 MEG324:MEG325 LUO324:LUO325 LUK324:LUK325 LKS324:LKS325 LKO324:LKO325 LAW324:LAW325 LAS324:LAS325 KRA324:KRA325 KQW324:KQW325 KHE324:KHE325 KHA324:KHA325 JXI324:JXI325 JXE324:JXE325 JNM324:JNM325 JNI324:JNI325 JDQ324:JDQ325 JDM324:JDM325 ITU324:ITU325 ITQ324:ITQ325 IJY324:IJY325 IJU324:IJU325 IAC324:IAC325 HZY324:HZY325 HQG324:HQG325 HQC324:HQC325 HGK324:HGK325 HGG324:HGG325 GWO324:GWO325 GWK324:GWK325 GMS324:GMS325 GMO324:GMO325 GCW324:GCW325 GCS324:GCS325 FTA324:FTA325 FSW324:FSW325 FJE324:FJE325 FJA324:FJA325 EZI324:EZI325 EZE324:EZE325 EPM324:EPM325 EPI324:EPI325 EFQ324:EFQ325 EFM324:EFM325 DVU324:DVU325 DVQ324:DVQ325 DLY324:DLY325 DLU324:DLU325 DCC324:DCC325 DBY324:DBY325 CSG324:CSG325 CSC324:CSC325 CIK324:CIK325 CIG324:CIG325 BYO324:BYO325 BYK324:BYK325 BOS324:BOS325 BOO324:BOO325 BEW324:BEW325 BES324:BES325 AVA324:AVA325 AUW324:AUW325 ALE324:ALE325 ALA324:ALA325 ABI324:ABI325 ABE324:ABE325 RM324:RM325 RI324:RI325 HQ324:HQ325 HM324:HM325 WUC341 WMC206 WUC324:WUC325 K340 WTY341 WKG341 WKC341 WAK341 WAG341 VQO341 VQK341 VGS341 VGO341 UWW341 UWS341 UNA341 UMW341 UDE341 UDA341 TTI341 TTE341 TJM341 TJI341 SZQ341 SZM341 SPU341 SPQ341 SFY341 SFU341 RWC341 RVY341 RMG341 RMC341 RCK341 RCG341 QSO341 QSK341 QIS341 QIO341 PYW341 PYS341 PPA341 POW341 PFE341 PFA341 OVI341 OVE341 OLM341 OLI341 OBQ341 OBM341 NRU341 NRQ341 NHY341 NHU341 MYC341 MXY341 MOG341 MOC341 MEK341 MEG341 LUO341 LUK341 LKS341 LKO341 LAW341 LAS341 KRA341 KQW341 KHE341 KHA341 JXI341 JXE341 JNM341 JNI341 JDQ341 JDM341 ITU341 ITQ341 IJY341 IJU341 IAC341 HZY341 HQG341 HQC341 HGK341 HGG341 GWO341 GWK341 GMS341 GMO341 GCW341 GCS341 FTA341 FSW341 FJE341 FJA341 EZI341 EZE341 EPM341 EPI341 EFQ341 EFM341 DVU341 DVQ341 DLY341 DLU341 DCC341 DBY341 CSG341 CSC341 CIK341 CIG341 BYO341 BYK341 BOS341 BOO341 BEW341 BES341 AVA341 AUW341 ALE341 ALA341 ABI341 ABE341 RM341 RI341 HQ341 M326:M338 N342:N350 R342:R350 N361:N362 R353 N353 M351:M352 Q354:Q360 M354:M360 Q365:Q1156 M365:M1157 AWC364:AWC1151 BFY364:BFY1151 BPU364:BPU1151 BZQ364:BZQ1151 CJM364:CJM1151 CTI364:CTI1151 DDE364:DDE1151 DNA364:DNA1151 DWW364:DWW1151 EGS364:EGS1151 EQO364:EQO1151 FAK364:FAK1151 FKG364:FKG1151 FUC364:FUC1151 GDY364:GDY1151 GNU364:GNU1151 GXQ364:GXQ1151 HHM364:HHM1151 HRI364:HRI1151 IBE364:IBE1151 ILA364:ILA1151 IUW364:IUW1151 JES364:JES1151 JOO364:JOO1151 JYK364:JYK1151 KIG364:KIG1151 KSC364:KSC1151 LBY364:LBY1151 LLU364:LLU1151 LVQ364:LVQ1151 MFM364:MFM1151 MPI364:MPI1151 MZE364:MZE1151 NJA364:NJA1151 NSW364:NSW1151 OCS364:OCS1151 OMO364:OMO1151 OWK364:OWK1151 PGG364:PGG1151 PQC364:PQC1151 PZY364:PZY1151 QJU364:QJU1151 QTQ364:QTQ1151 RDM364:RDM1151 RNI364:RNI1151 RXE364:RXE1151 SHA364:SHA1151 SQW364:SQW1151 TAS364:TAS1151 TKO364:TKO1151 TUK364:TUK1151 UEG364:UEG1151 UOC364:UOC1151 UXY364:UXY1151 VHU364:VHU1151 VRQ364:VRQ1151 WBM364:WBM1151 WLI364:WLI1151 WVE364:WVE1151 IS364:IS1151 WVI364:WVI1150 WLM364:WLM1150 WBQ364:WBQ1150 VRU364:VRU1150 VHY364:VHY1150 UYC364:UYC1150 UOG364:UOG1150 UEK364:UEK1150 TUO364:TUO1150 TKS364:TKS1150 TAW364:TAW1150 SRA364:SRA1150 SHE364:SHE1150 RXI364:RXI1150 RNM364:RNM1150 RDQ364:RDQ1150 QTU364:QTU1150 QJY364:QJY1150 QAC364:QAC1150 PQG364:PQG1150 PGK364:PGK1150 OWO364:OWO1150 OMS364:OMS1150 OCW364:OCW1150 NTA364:NTA1150 NJE364:NJE1150 MZI364:MZI1150 MPM364:MPM1150 MFQ364:MFQ1150 LVU364:LVU1150 LLY364:LLY1150 LCC364:LCC1150 KSG364:KSG1150 KIK364:KIK1150 JYO364:JYO1150 JOS364:JOS1150 JEW364:JEW1150 IVA364:IVA1150 ILE364:ILE1150 IBI364:IBI1150 HRM364:HRM1150 HHQ364:HHQ1150 GXU364:GXU1150 GNY364:GNY1150 GEC364:GEC1150 FUG364:FUG1150 FKK364:FKK1150 FAO364:FAO1150 EQS364:EQS1150 EGW364:EGW1150 DXA364:DXA1150 DNE364:DNE1150 DDI364:DDI1150 CTM364:CTM1150 CJQ364:CJQ1150 BZU364:BZU1150 BPY364:BPY1150 BGC364:BGC1150 AWG364:AWG1150 AMK364:AMK1150 ACO364:ACO1150 SS364:SS1150 IW364:IW1150 SO364:SO1151 ACK364:ACK1151 AMG364:AMG1151 M281:M285 Q281:Q285 WBO284 VRS284 VHW284 UYA284 UOE284 UEI284 TUM284 TKQ284 TAU284 SQY284 SHC284 RXG284 RNK284 RDO284 QTS284 QJW284 QAA284 PQE284 PGI284 OWM284 OMQ284 OCU284 NSY284 NJC284 MZG284 MPK284 MFO284 LVS284 LLW284 LCA284 KSE284 KII284 JYM284 JOQ284 JEU284 IUY284 ILC284 IBG284 HRK284 HHO284 GXS284 GNW284 GEA284 FUE284 FKI284 FAM284 EQQ284 EGU284 DWY284 DNC284 DDG284 CTK284 CJO284 BZS284 BPW284 BGA284 AWE284 AMI284 ACM284 SQ284 IU284 WVG284 ACQ284 AMM284 AWI284 BGE284 BQA284 BZW284 CJS284 CTO284 DDK284 DNG284 DXC284 EGY284 EQU284 FAQ284 FKM284 FUI284 GEE284 GOA284 GXW284 HHS284 HRO284 IBK284 ILG284 IVC284 JEY284 JOU284 JYQ284 KIM284 KSI284 LCE284 LMA284 LVW284 MFS284 MPO284 MZK284 NJG284 NTC284 OCY284 OMU284 OWQ284 PGM284 PQI284 QAE284 QKA284 QTW284 RDS284 RNO284 RXK284 SHG284 SRC284 TAY284 TKU284 TUQ284 UEM284 UOI284 UYE284 VIA284 VRW284 WBS284 WLO284 WVK284 IY284 SU284 WLK284">
      <formula1>9</formula1>
    </dataValidation>
    <dataValidation type="textLength" operator="equal" allowBlank="1" showInputMessage="1" showErrorMessage="1" error="БИН должен содержать 12 символов" sqref="WWU983318:WWU984190 AY65820:AY66692 KI65814:KI66686 UE65814:UE66686 AEA65814:AEA66686 ANW65814:ANW66686 AXS65814:AXS66686 BHO65814:BHO66686 BRK65814:BRK66686 CBG65814:CBG66686 CLC65814:CLC66686 CUY65814:CUY66686 DEU65814:DEU66686 DOQ65814:DOQ66686 DYM65814:DYM66686 EII65814:EII66686 ESE65814:ESE66686 FCA65814:FCA66686 FLW65814:FLW66686 FVS65814:FVS66686 GFO65814:GFO66686 GPK65814:GPK66686 GZG65814:GZG66686 HJC65814:HJC66686 HSY65814:HSY66686 ICU65814:ICU66686 IMQ65814:IMQ66686 IWM65814:IWM66686 JGI65814:JGI66686 JQE65814:JQE66686 KAA65814:KAA66686 KJW65814:KJW66686 KTS65814:KTS66686 LDO65814:LDO66686 LNK65814:LNK66686 LXG65814:LXG66686 MHC65814:MHC66686 MQY65814:MQY66686 NAU65814:NAU66686 NKQ65814:NKQ66686 NUM65814:NUM66686 OEI65814:OEI66686 OOE65814:OOE66686 OYA65814:OYA66686 PHW65814:PHW66686 PRS65814:PRS66686 QBO65814:QBO66686 QLK65814:QLK66686 QVG65814:QVG66686 RFC65814:RFC66686 ROY65814:ROY66686 RYU65814:RYU66686 SIQ65814:SIQ66686 SSM65814:SSM66686 TCI65814:TCI66686 TME65814:TME66686 TWA65814:TWA66686 UFW65814:UFW66686 UPS65814:UPS66686 UZO65814:UZO66686 VJK65814:VJK66686 VTG65814:VTG66686 WDC65814:WDC66686 WMY65814:WMY66686 WWU65814:WWU66686 AY131356:AY132228 KI131350:KI132222 UE131350:UE132222 AEA131350:AEA132222 ANW131350:ANW132222 AXS131350:AXS132222 BHO131350:BHO132222 BRK131350:BRK132222 CBG131350:CBG132222 CLC131350:CLC132222 CUY131350:CUY132222 DEU131350:DEU132222 DOQ131350:DOQ132222 DYM131350:DYM132222 EII131350:EII132222 ESE131350:ESE132222 FCA131350:FCA132222 FLW131350:FLW132222 FVS131350:FVS132222 GFO131350:GFO132222 GPK131350:GPK132222 GZG131350:GZG132222 HJC131350:HJC132222 HSY131350:HSY132222 ICU131350:ICU132222 IMQ131350:IMQ132222 IWM131350:IWM132222 JGI131350:JGI132222 JQE131350:JQE132222 KAA131350:KAA132222 KJW131350:KJW132222 KTS131350:KTS132222 LDO131350:LDO132222 LNK131350:LNK132222 LXG131350:LXG132222 MHC131350:MHC132222 MQY131350:MQY132222 NAU131350:NAU132222 NKQ131350:NKQ132222 NUM131350:NUM132222 OEI131350:OEI132222 OOE131350:OOE132222 OYA131350:OYA132222 PHW131350:PHW132222 PRS131350:PRS132222 QBO131350:QBO132222 QLK131350:QLK132222 QVG131350:QVG132222 RFC131350:RFC132222 ROY131350:ROY132222 RYU131350:RYU132222 SIQ131350:SIQ132222 SSM131350:SSM132222 TCI131350:TCI132222 TME131350:TME132222 TWA131350:TWA132222 UFW131350:UFW132222 UPS131350:UPS132222 UZO131350:UZO132222 VJK131350:VJK132222 VTG131350:VTG132222 WDC131350:WDC132222 WMY131350:WMY132222 WWU131350:WWU132222 AY196892:AY197764 KI196886:KI197758 UE196886:UE197758 AEA196886:AEA197758 ANW196886:ANW197758 AXS196886:AXS197758 BHO196886:BHO197758 BRK196886:BRK197758 CBG196886:CBG197758 CLC196886:CLC197758 CUY196886:CUY197758 DEU196886:DEU197758 DOQ196886:DOQ197758 DYM196886:DYM197758 EII196886:EII197758 ESE196886:ESE197758 FCA196886:FCA197758 FLW196886:FLW197758 FVS196886:FVS197758 GFO196886:GFO197758 GPK196886:GPK197758 GZG196886:GZG197758 HJC196886:HJC197758 HSY196886:HSY197758 ICU196886:ICU197758 IMQ196886:IMQ197758 IWM196886:IWM197758 JGI196886:JGI197758 JQE196886:JQE197758 KAA196886:KAA197758 KJW196886:KJW197758 KTS196886:KTS197758 LDO196886:LDO197758 LNK196886:LNK197758 LXG196886:LXG197758 MHC196886:MHC197758 MQY196886:MQY197758 NAU196886:NAU197758 NKQ196886:NKQ197758 NUM196886:NUM197758 OEI196886:OEI197758 OOE196886:OOE197758 OYA196886:OYA197758 PHW196886:PHW197758 PRS196886:PRS197758 QBO196886:QBO197758 QLK196886:QLK197758 QVG196886:QVG197758 RFC196886:RFC197758 ROY196886:ROY197758 RYU196886:RYU197758 SIQ196886:SIQ197758 SSM196886:SSM197758 TCI196886:TCI197758 TME196886:TME197758 TWA196886:TWA197758 UFW196886:UFW197758 UPS196886:UPS197758 UZO196886:UZO197758 VJK196886:VJK197758 VTG196886:VTG197758 WDC196886:WDC197758 WMY196886:WMY197758 WWU196886:WWU197758 AY262428:AY263300 KI262422:KI263294 UE262422:UE263294 AEA262422:AEA263294 ANW262422:ANW263294 AXS262422:AXS263294 BHO262422:BHO263294 BRK262422:BRK263294 CBG262422:CBG263294 CLC262422:CLC263294 CUY262422:CUY263294 DEU262422:DEU263294 DOQ262422:DOQ263294 DYM262422:DYM263294 EII262422:EII263294 ESE262422:ESE263294 FCA262422:FCA263294 FLW262422:FLW263294 FVS262422:FVS263294 GFO262422:GFO263294 GPK262422:GPK263294 GZG262422:GZG263294 HJC262422:HJC263294 HSY262422:HSY263294 ICU262422:ICU263294 IMQ262422:IMQ263294 IWM262422:IWM263294 JGI262422:JGI263294 JQE262422:JQE263294 KAA262422:KAA263294 KJW262422:KJW263294 KTS262422:KTS263294 LDO262422:LDO263294 LNK262422:LNK263294 LXG262422:LXG263294 MHC262422:MHC263294 MQY262422:MQY263294 NAU262422:NAU263294 NKQ262422:NKQ263294 NUM262422:NUM263294 OEI262422:OEI263294 OOE262422:OOE263294 OYA262422:OYA263294 PHW262422:PHW263294 PRS262422:PRS263294 QBO262422:QBO263294 QLK262422:QLK263294 QVG262422:QVG263294 RFC262422:RFC263294 ROY262422:ROY263294 RYU262422:RYU263294 SIQ262422:SIQ263294 SSM262422:SSM263294 TCI262422:TCI263294 TME262422:TME263294 TWA262422:TWA263294 UFW262422:UFW263294 UPS262422:UPS263294 UZO262422:UZO263294 VJK262422:VJK263294 VTG262422:VTG263294 WDC262422:WDC263294 WMY262422:WMY263294 WWU262422:WWU263294 AY327964:AY328836 KI327958:KI328830 UE327958:UE328830 AEA327958:AEA328830 ANW327958:ANW328830 AXS327958:AXS328830 BHO327958:BHO328830 BRK327958:BRK328830 CBG327958:CBG328830 CLC327958:CLC328830 CUY327958:CUY328830 DEU327958:DEU328830 DOQ327958:DOQ328830 DYM327958:DYM328830 EII327958:EII328830 ESE327958:ESE328830 FCA327958:FCA328830 FLW327958:FLW328830 FVS327958:FVS328830 GFO327958:GFO328830 GPK327958:GPK328830 GZG327958:GZG328830 HJC327958:HJC328830 HSY327958:HSY328830 ICU327958:ICU328830 IMQ327958:IMQ328830 IWM327958:IWM328830 JGI327958:JGI328830 JQE327958:JQE328830 KAA327958:KAA328830 KJW327958:KJW328830 KTS327958:KTS328830 LDO327958:LDO328830 LNK327958:LNK328830 LXG327958:LXG328830 MHC327958:MHC328830 MQY327958:MQY328830 NAU327958:NAU328830 NKQ327958:NKQ328830 NUM327958:NUM328830 OEI327958:OEI328830 OOE327958:OOE328830 OYA327958:OYA328830 PHW327958:PHW328830 PRS327958:PRS328830 QBO327958:QBO328830 QLK327958:QLK328830 QVG327958:QVG328830 RFC327958:RFC328830 ROY327958:ROY328830 RYU327958:RYU328830 SIQ327958:SIQ328830 SSM327958:SSM328830 TCI327958:TCI328830 TME327958:TME328830 TWA327958:TWA328830 UFW327958:UFW328830 UPS327958:UPS328830 UZO327958:UZO328830 VJK327958:VJK328830 VTG327958:VTG328830 WDC327958:WDC328830 WMY327958:WMY328830 WWU327958:WWU328830 AY393500:AY394372 KI393494:KI394366 UE393494:UE394366 AEA393494:AEA394366 ANW393494:ANW394366 AXS393494:AXS394366 BHO393494:BHO394366 BRK393494:BRK394366 CBG393494:CBG394366 CLC393494:CLC394366 CUY393494:CUY394366 DEU393494:DEU394366 DOQ393494:DOQ394366 DYM393494:DYM394366 EII393494:EII394366 ESE393494:ESE394366 FCA393494:FCA394366 FLW393494:FLW394366 FVS393494:FVS394366 GFO393494:GFO394366 GPK393494:GPK394366 GZG393494:GZG394366 HJC393494:HJC394366 HSY393494:HSY394366 ICU393494:ICU394366 IMQ393494:IMQ394366 IWM393494:IWM394366 JGI393494:JGI394366 JQE393494:JQE394366 KAA393494:KAA394366 KJW393494:KJW394366 KTS393494:KTS394366 LDO393494:LDO394366 LNK393494:LNK394366 LXG393494:LXG394366 MHC393494:MHC394366 MQY393494:MQY394366 NAU393494:NAU394366 NKQ393494:NKQ394366 NUM393494:NUM394366 OEI393494:OEI394366 OOE393494:OOE394366 OYA393494:OYA394366 PHW393494:PHW394366 PRS393494:PRS394366 QBO393494:QBO394366 QLK393494:QLK394366 QVG393494:QVG394366 RFC393494:RFC394366 ROY393494:ROY394366 RYU393494:RYU394366 SIQ393494:SIQ394366 SSM393494:SSM394366 TCI393494:TCI394366 TME393494:TME394366 TWA393494:TWA394366 UFW393494:UFW394366 UPS393494:UPS394366 UZO393494:UZO394366 VJK393494:VJK394366 VTG393494:VTG394366 WDC393494:WDC394366 WMY393494:WMY394366 WWU393494:WWU394366 AY459036:AY459908 KI459030:KI459902 UE459030:UE459902 AEA459030:AEA459902 ANW459030:ANW459902 AXS459030:AXS459902 BHO459030:BHO459902 BRK459030:BRK459902 CBG459030:CBG459902 CLC459030:CLC459902 CUY459030:CUY459902 DEU459030:DEU459902 DOQ459030:DOQ459902 DYM459030:DYM459902 EII459030:EII459902 ESE459030:ESE459902 FCA459030:FCA459902 FLW459030:FLW459902 FVS459030:FVS459902 GFO459030:GFO459902 GPK459030:GPK459902 GZG459030:GZG459902 HJC459030:HJC459902 HSY459030:HSY459902 ICU459030:ICU459902 IMQ459030:IMQ459902 IWM459030:IWM459902 JGI459030:JGI459902 JQE459030:JQE459902 KAA459030:KAA459902 KJW459030:KJW459902 KTS459030:KTS459902 LDO459030:LDO459902 LNK459030:LNK459902 LXG459030:LXG459902 MHC459030:MHC459902 MQY459030:MQY459902 NAU459030:NAU459902 NKQ459030:NKQ459902 NUM459030:NUM459902 OEI459030:OEI459902 OOE459030:OOE459902 OYA459030:OYA459902 PHW459030:PHW459902 PRS459030:PRS459902 QBO459030:QBO459902 QLK459030:QLK459902 QVG459030:QVG459902 RFC459030:RFC459902 ROY459030:ROY459902 RYU459030:RYU459902 SIQ459030:SIQ459902 SSM459030:SSM459902 TCI459030:TCI459902 TME459030:TME459902 TWA459030:TWA459902 UFW459030:UFW459902 UPS459030:UPS459902 UZO459030:UZO459902 VJK459030:VJK459902 VTG459030:VTG459902 WDC459030:WDC459902 WMY459030:WMY459902 WWU459030:WWU459902 AY524572:AY525444 KI524566:KI525438 UE524566:UE525438 AEA524566:AEA525438 ANW524566:ANW525438 AXS524566:AXS525438 BHO524566:BHO525438 BRK524566:BRK525438 CBG524566:CBG525438 CLC524566:CLC525438 CUY524566:CUY525438 DEU524566:DEU525438 DOQ524566:DOQ525438 DYM524566:DYM525438 EII524566:EII525438 ESE524566:ESE525438 FCA524566:FCA525438 FLW524566:FLW525438 FVS524566:FVS525438 GFO524566:GFO525438 GPK524566:GPK525438 GZG524566:GZG525438 HJC524566:HJC525438 HSY524566:HSY525438 ICU524566:ICU525438 IMQ524566:IMQ525438 IWM524566:IWM525438 JGI524566:JGI525438 JQE524566:JQE525438 KAA524566:KAA525438 KJW524566:KJW525438 KTS524566:KTS525438 LDO524566:LDO525438 LNK524566:LNK525438 LXG524566:LXG525438 MHC524566:MHC525438 MQY524566:MQY525438 NAU524566:NAU525438 NKQ524566:NKQ525438 NUM524566:NUM525438 OEI524566:OEI525438 OOE524566:OOE525438 OYA524566:OYA525438 PHW524566:PHW525438 PRS524566:PRS525438 QBO524566:QBO525438 QLK524566:QLK525438 QVG524566:QVG525438 RFC524566:RFC525438 ROY524566:ROY525438 RYU524566:RYU525438 SIQ524566:SIQ525438 SSM524566:SSM525438 TCI524566:TCI525438 TME524566:TME525438 TWA524566:TWA525438 UFW524566:UFW525438 UPS524566:UPS525438 UZO524566:UZO525438 VJK524566:VJK525438 VTG524566:VTG525438 WDC524566:WDC525438 WMY524566:WMY525438 WWU524566:WWU525438 AY590108:AY590980 KI590102:KI590974 UE590102:UE590974 AEA590102:AEA590974 ANW590102:ANW590974 AXS590102:AXS590974 BHO590102:BHO590974 BRK590102:BRK590974 CBG590102:CBG590974 CLC590102:CLC590974 CUY590102:CUY590974 DEU590102:DEU590974 DOQ590102:DOQ590974 DYM590102:DYM590974 EII590102:EII590974 ESE590102:ESE590974 FCA590102:FCA590974 FLW590102:FLW590974 FVS590102:FVS590974 GFO590102:GFO590974 GPK590102:GPK590974 GZG590102:GZG590974 HJC590102:HJC590974 HSY590102:HSY590974 ICU590102:ICU590974 IMQ590102:IMQ590974 IWM590102:IWM590974 JGI590102:JGI590974 JQE590102:JQE590974 KAA590102:KAA590974 KJW590102:KJW590974 KTS590102:KTS590974 LDO590102:LDO590974 LNK590102:LNK590974 LXG590102:LXG590974 MHC590102:MHC590974 MQY590102:MQY590974 NAU590102:NAU590974 NKQ590102:NKQ590974 NUM590102:NUM590974 OEI590102:OEI590974 OOE590102:OOE590974 OYA590102:OYA590974 PHW590102:PHW590974 PRS590102:PRS590974 QBO590102:QBO590974 QLK590102:QLK590974 QVG590102:QVG590974 RFC590102:RFC590974 ROY590102:ROY590974 RYU590102:RYU590974 SIQ590102:SIQ590974 SSM590102:SSM590974 TCI590102:TCI590974 TME590102:TME590974 TWA590102:TWA590974 UFW590102:UFW590974 UPS590102:UPS590974 UZO590102:UZO590974 VJK590102:VJK590974 VTG590102:VTG590974 WDC590102:WDC590974 WMY590102:WMY590974 WWU590102:WWU590974 AY655644:AY656516 KI655638:KI656510 UE655638:UE656510 AEA655638:AEA656510 ANW655638:ANW656510 AXS655638:AXS656510 BHO655638:BHO656510 BRK655638:BRK656510 CBG655638:CBG656510 CLC655638:CLC656510 CUY655638:CUY656510 DEU655638:DEU656510 DOQ655638:DOQ656510 DYM655638:DYM656510 EII655638:EII656510 ESE655638:ESE656510 FCA655638:FCA656510 FLW655638:FLW656510 FVS655638:FVS656510 GFO655638:GFO656510 GPK655638:GPK656510 GZG655638:GZG656510 HJC655638:HJC656510 HSY655638:HSY656510 ICU655638:ICU656510 IMQ655638:IMQ656510 IWM655638:IWM656510 JGI655638:JGI656510 JQE655638:JQE656510 KAA655638:KAA656510 KJW655638:KJW656510 KTS655638:KTS656510 LDO655638:LDO656510 LNK655638:LNK656510 LXG655638:LXG656510 MHC655638:MHC656510 MQY655638:MQY656510 NAU655638:NAU656510 NKQ655638:NKQ656510 NUM655638:NUM656510 OEI655638:OEI656510 OOE655638:OOE656510 OYA655638:OYA656510 PHW655638:PHW656510 PRS655638:PRS656510 QBO655638:QBO656510 QLK655638:QLK656510 QVG655638:QVG656510 RFC655638:RFC656510 ROY655638:ROY656510 RYU655638:RYU656510 SIQ655638:SIQ656510 SSM655638:SSM656510 TCI655638:TCI656510 TME655638:TME656510 TWA655638:TWA656510 UFW655638:UFW656510 UPS655638:UPS656510 UZO655638:UZO656510 VJK655638:VJK656510 VTG655638:VTG656510 WDC655638:WDC656510 WMY655638:WMY656510 WWU655638:WWU656510 AY721180:AY722052 KI721174:KI722046 UE721174:UE722046 AEA721174:AEA722046 ANW721174:ANW722046 AXS721174:AXS722046 BHO721174:BHO722046 BRK721174:BRK722046 CBG721174:CBG722046 CLC721174:CLC722046 CUY721174:CUY722046 DEU721174:DEU722046 DOQ721174:DOQ722046 DYM721174:DYM722046 EII721174:EII722046 ESE721174:ESE722046 FCA721174:FCA722046 FLW721174:FLW722046 FVS721174:FVS722046 GFO721174:GFO722046 GPK721174:GPK722046 GZG721174:GZG722046 HJC721174:HJC722046 HSY721174:HSY722046 ICU721174:ICU722046 IMQ721174:IMQ722046 IWM721174:IWM722046 JGI721174:JGI722046 JQE721174:JQE722046 KAA721174:KAA722046 KJW721174:KJW722046 KTS721174:KTS722046 LDO721174:LDO722046 LNK721174:LNK722046 LXG721174:LXG722046 MHC721174:MHC722046 MQY721174:MQY722046 NAU721174:NAU722046 NKQ721174:NKQ722046 NUM721174:NUM722046 OEI721174:OEI722046 OOE721174:OOE722046 OYA721174:OYA722046 PHW721174:PHW722046 PRS721174:PRS722046 QBO721174:QBO722046 QLK721174:QLK722046 QVG721174:QVG722046 RFC721174:RFC722046 ROY721174:ROY722046 RYU721174:RYU722046 SIQ721174:SIQ722046 SSM721174:SSM722046 TCI721174:TCI722046 TME721174:TME722046 TWA721174:TWA722046 UFW721174:UFW722046 UPS721174:UPS722046 UZO721174:UZO722046 VJK721174:VJK722046 VTG721174:VTG722046 WDC721174:WDC722046 WMY721174:WMY722046 WWU721174:WWU722046 AY786716:AY787588 KI786710:KI787582 UE786710:UE787582 AEA786710:AEA787582 ANW786710:ANW787582 AXS786710:AXS787582 BHO786710:BHO787582 BRK786710:BRK787582 CBG786710:CBG787582 CLC786710:CLC787582 CUY786710:CUY787582 DEU786710:DEU787582 DOQ786710:DOQ787582 DYM786710:DYM787582 EII786710:EII787582 ESE786710:ESE787582 FCA786710:FCA787582 FLW786710:FLW787582 FVS786710:FVS787582 GFO786710:GFO787582 GPK786710:GPK787582 GZG786710:GZG787582 HJC786710:HJC787582 HSY786710:HSY787582 ICU786710:ICU787582 IMQ786710:IMQ787582 IWM786710:IWM787582 JGI786710:JGI787582 JQE786710:JQE787582 KAA786710:KAA787582 KJW786710:KJW787582 KTS786710:KTS787582 LDO786710:LDO787582 LNK786710:LNK787582 LXG786710:LXG787582 MHC786710:MHC787582 MQY786710:MQY787582 NAU786710:NAU787582 NKQ786710:NKQ787582 NUM786710:NUM787582 OEI786710:OEI787582 OOE786710:OOE787582 OYA786710:OYA787582 PHW786710:PHW787582 PRS786710:PRS787582 QBO786710:QBO787582 QLK786710:QLK787582 QVG786710:QVG787582 RFC786710:RFC787582 ROY786710:ROY787582 RYU786710:RYU787582 SIQ786710:SIQ787582 SSM786710:SSM787582 TCI786710:TCI787582 TME786710:TME787582 TWA786710:TWA787582 UFW786710:UFW787582 UPS786710:UPS787582 UZO786710:UZO787582 VJK786710:VJK787582 VTG786710:VTG787582 WDC786710:WDC787582 WMY786710:WMY787582 WWU786710:WWU787582 AY852252:AY853124 KI852246:KI853118 UE852246:UE853118 AEA852246:AEA853118 ANW852246:ANW853118 AXS852246:AXS853118 BHO852246:BHO853118 BRK852246:BRK853118 CBG852246:CBG853118 CLC852246:CLC853118 CUY852246:CUY853118 DEU852246:DEU853118 DOQ852246:DOQ853118 DYM852246:DYM853118 EII852246:EII853118 ESE852246:ESE853118 FCA852246:FCA853118 FLW852246:FLW853118 FVS852246:FVS853118 GFO852246:GFO853118 GPK852246:GPK853118 GZG852246:GZG853118 HJC852246:HJC853118 HSY852246:HSY853118 ICU852246:ICU853118 IMQ852246:IMQ853118 IWM852246:IWM853118 JGI852246:JGI853118 JQE852246:JQE853118 KAA852246:KAA853118 KJW852246:KJW853118 KTS852246:KTS853118 LDO852246:LDO853118 LNK852246:LNK853118 LXG852246:LXG853118 MHC852246:MHC853118 MQY852246:MQY853118 NAU852246:NAU853118 NKQ852246:NKQ853118 NUM852246:NUM853118 OEI852246:OEI853118 OOE852246:OOE853118 OYA852246:OYA853118 PHW852246:PHW853118 PRS852246:PRS853118 QBO852246:QBO853118 QLK852246:QLK853118 QVG852246:QVG853118 RFC852246:RFC853118 ROY852246:ROY853118 RYU852246:RYU853118 SIQ852246:SIQ853118 SSM852246:SSM853118 TCI852246:TCI853118 TME852246:TME853118 TWA852246:TWA853118 UFW852246:UFW853118 UPS852246:UPS853118 UZO852246:UZO853118 VJK852246:VJK853118 VTG852246:VTG853118 WDC852246:WDC853118 WMY852246:WMY853118 WWU852246:WWU853118 AY917788:AY918660 KI917782:KI918654 UE917782:UE918654 AEA917782:AEA918654 ANW917782:ANW918654 AXS917782:AXS918654 BHO917782:BHO918654 BRK917782:BRK918654 CBG917782:CBG918654 CLC917782:CLC918654 CUY917782:CUY918654 DEU917782:DEU918654 DOQ917782:DOQ918654 DYM917782:DYM918654 EII917782:EII918654 ESE917782:ESE918654 FCA917782:FCA918654 FLW917782:FLW918654 FVS917782:FVS918654 GFO917782:GFO918654 GPK917782:GPK918654 GZG917782:GZG918654 HJC917782:HJC918654 HSY917782:HSY918654 ICU917782:ICU918654 IMQ917782:IMQ918654 IWM917782:IWM918654 JGI917782:JGI918654 JQE917782:JQE918654 KAA917782:KAA918654 KJW917782:KJW918654 KTS917782:KTS918654 LDO917782:LDO918654 LNK917782:LNK918654 LXG917782:LXG918654 MHC917782:MHC918654 MQY917782:MQY918654 NAU917782:NAU918654 NKQ917782:NKQ918654 NUM917782:NUM918654 OEI917782:OEI918654 OOE917782:OOE918654 OYA917782:OYA918654 PHW917782:PHW918654 PRS917782:PRS918654 QBO917782:QBO918654 QLK917782:QLK918654 QVG917782:QVG918654 RFC917782:RFC918654 ROY917782:ROY918654 RYU917782:RYU918654 SIQ917782:SIQ918654 SSM917782:SSM918654 TCI917782:TCI918654 TME917782:TME918654 TWA917782:TWA918654 UFW917782:UFW918654 UPS917782:UPS918654 UZO917782:UZO918654 VJK917782:VJK918654 VTG917782:VTG918654 WDC917782:WDC918654 WMY917782:WMY918654 WWU917782:WWU918654 AY983324:AY984196 KI983318:KI984190 UE983318:UE984190 AEA983318:AEA984190 ANW983318:ANW984190 AXS983318:AXS984190 BHO983318:BHO984190 BRK983318:BRK984190 CBG983318:CBG984190 CLC983318:CLC984190 CUY983318:CUY984190 DEU983318:DEU984190 DOQ983318:DOQ984190 DYM983318:DYM984190 EII983318:EII984190 ESE983318:ESE984190 FCA983318:FCA984190 FLW983318:FLW984190 FVS983318:FVS984190 GFO983318:GFO984190 GPK983318:GPK984190 GZG983318:GZG984190 HJC983318:HJC984190 HSY983318:HSY984190 ICU983318:ICU984190 IMQ983318:IMQ984190 IWM983318:IWM984190 JGI983318:JGI984190 JQE983318:JQE984190 KAA983318:KAA984190 KJW983318:KJW984190 KTS983318:KTS984190 LDO983318:LDO984190 LNK983318:LNK984190 LXG983318:LXG984190 MHC983318:MHC984190 MQY983318:MQY984190 NAU983318:NAU984190 NKQ983318:NKQ984190 NUM983318:NUM984190 OEI983318:OEI984190 OOE983318:OOE984190 OYA983318:OYA984190 PHW983318:PHW984190 PRS983318:PRS984190 QBO983318:QBO984190 QLK983318:QLK984190 QVG983318:QVG984190 RFC983318:RFC984190 ROY983318:ROY984190 RYU983318:RYU984190 SIQ983318:SIQ984190 SSM983318:SSM984190 TCI983318:TCI984190 TME983318:TME984190 TWA983318:TWA984190 UFW983318:UFW984190 UPS983318:UPS984190 UZO983318:UZO984190 VJK983318:VJK984190 VTG983318:VTG984190 WDC983318:WDC984190 WMY983318:WMY984190 ANW25 AXS25 BHO25 BRK25 CBG25 CLC25 CUY25 DEU25 DOQ25 DYM25 EII25 ESE25 FCA25 FLW25 FVS25 GFO25 GPK25 GZG25 HJC25 HSY25 ICU25 IMQ25 IWM25 JGI25 JQE25 KAA25 KJW25 KTS25 LDO25 LNK25 LXG25 MHC25 MQY25 NAU25 NKQ25 NUM25 OEI25 OOE25 OYA25 PHW25 PRS25 QBO25 QLK25 QVG25 RFC25 ROY25 RYU25 SIQ25 SSM25 TCI25 TME25 TWA25 UFW25 UPS25 UZO25 VJK25 VTG25 WDC25 WMY25 WWU25 KI25 UE25 AEA25 AUY287 AXS164 BHO164 BRK164 CBG164 CLC164 CUY164 DEU164 DOQ164 DYM164 EII164 ESE164 FCA164 FLW164 FVS164 GFO164 GPK164 GZG164 HJC164 HSY164 ICU164 IMQ164 IWM164 JGI164 JQE164 KAA164 KJW164 KTS164 LDO164 LNK164 LXG164 MHC164 MQY164 NAU164 NKQ164 NUM164 OEI164 OOE164 OYA164 PHW164 PRS164 QBO164 QLK164 QVG164 RFC164 ROY164 RYU164 SIQ164 SSM164 TCI164 TME164 TWA164 UFW164 UPS164 UZO164 VJK164 VTG164 WDC164 WMY164 WWU164 KI164 UE164 AV163 AEA164 ANT163 ADX163 UB163 KF163 WWR163 WMV163 WCZ163 VTD163 VJH163 UZL163 UPP163 UFT163 TVX163 TMB163 TCF163 SSJ163 SIN163 RYR163 ROV163 REZ163 QVD163 QLH163 QBL163 PRP163 PHT163 OXX163 OOB163 OEF163 NUJ163 NKN163 NAR163 MQV163 MGZ163 LXD163 LNH163 LDL163 KTP163 KJT163 JZX163 JQB163 JGF163 IWJ163 IMN163 ICR163 HSV163 HIZ163 GZD163 GPH163 GFL163 FVP163 FLT163 FBX163 ESB163 EIF163 DYJ163 DON163 DER163 CUV163 CKZ163 CBD163 BRH163 BHL163 AXP163 ANW164 WCW361:WCW362 BGI286 WWO280 WMS280 WCW280 VTA280 VJE280 UZI280 UPM280 UFQ280 TVU280 TLY280 TCC280 SSG280 SIK280 RYO280 ROS280 REW280 QVA280 QLE280 QBI280 PRM280 PHQ280 OXU280 ONY280 OEC280 NUG280 NKK280 NAO280 MQS280 MGW280 LXA280 LNE280 LDI280 KTM280 KJQ280 JZU280 JPY280 JGC280 IWG280 IMK280 ICO280 HSS280 HIW280 GZA280 GPE280 GFI280 FVM280 FLQ280 FBU280 ERY280 EIC280 DYG280 DOK280 DEO280 CUS280 CKW280 CBA280 BRE280 BHI280 AXM280 ANQ280 ADU280 TY280 KC280 AV361:AV362 VTA361:VTA362 VJE361:VJE362 UZI361:UZI362 UPM361:UPM362 UFQ361:UFQ362 TVU361:TVU362 TLY361:TLY362 TCC361:TCC362 SSG361:SSG362 SIK361:SIK362 RYO361:RYO362 ROS361:ROS362 REW361:REW362 QVA361:QVA362 QLE361:QLE362 QBI361:QBI362 PRM361:PRM362 PHQ361:PHQ362 OXU361:OXU362 ONY361:ONY362 OEC361:OEC362 NUG361:NUG362 NKK361:NKK362 NAO361:NAO362 MQS361:MQS362 MGW361:MGW362 LXA361:LXA362 LNE361:LNE362 LDI361:LDI362 KTM361:KTM362 KJQ361:KJQ362 JZU361:JZU362 JPY361:JPY362 JGC361:JGC362 IWG361:IWG362 IMK361:IMK362 ICO361:ICO362 HSS361:HSS362 HIW361:HIW362 GZA361:GZA362 GPE361:GPE362 GFI361:GFI362 FVM361:FVM362 FLQ361:FLQ362 FBU361:FBU362 ERY361:ERY362 EIC361:EIC362 DYG361:DYG362 DOK361:DOK362 DEO361:DEO362 CUS361:CUS362 CKW361:CKW362 CBA361:CBA362 BRE361:BRE362 BHI361:BHI362 AXM361:AXM362 ANQ361:ANQ362 ADU361:ADU362 TY361:TY362 KC361:KC362 WWO361:WWO362 WMS361:WMS362 AY176:AY177 WMS284 BHT271:BHT272 BRP271:BRP272 CBL271:CBL272 CLH271:CLH272 CVD271:CVD272 DEZ271:DEZ272 DOV271:DOV272 DYR271:DYR272 EIN271:EIN272 ESJ271:ESJ272 FCF271:FCF272 FMB271:FMB272 FVX271:FVX272 GFT271:GFT272 GPP271:GPP272 GZL271:GZL272 HJH271:HJH272 HTD271:HTD272 ICZ271:ICZ272 IMV271:IMV272 IWR271:IWR272 JGN271:JGN272 JQJ271:JQJ272 KAF271:KAF272 KKB271:KKB272 KTX271:KTX272 LDT271:LDT272 LNP271:LNP272 LXL271:LXL272 MHH271:MHH272 MRD271:MRD272 NAZ271:NAZ272 NKV271:NKV272 NUR271:NUR272 OEN271:OEN272 OOJ271:OOJ272 OYF271:OYF272 PIB271:PIB272 PRX271:PRX272 QBT271:QBT272 QLP271:QLP272 QVL271:QVL272 RFH271:RFH272 RPD271:RPD272 RYZ271:RYZ272 SIV271:SIV272 SSR271:SSR272 TCN271:TCN272 TMJ271:TMJ272 TWF271:TWF272 UGB271:UGB272 UPX271:UPX272 UZT271:UZT272 VJP271:VJP272 VTL271:VTL272 WDH271:WDH272 WND271:WND272 WWZ271:WWZ272 KN271:KN272 UJ271:UJ272 AEF271:AEF272 AOB271:AOB272 AXX271:AXX272 AUV300 BQE286 CAA286 CJW286 CTS286 DDO286 DNK286 DXG286 EHC286 EQY286 FAU286 FKQ286 FUM286 GEI286 GOE286 GYA286 HHW286 HRS286 IBO286 ILK286 IVG286 JFC286 JOY286 JYU286 KIQ286 KSM286 LCI286 LME286 LWA286 MFW286 MPS286 MZO286 NJK286 NTG286 ODC286 OMY286 OWU286 PGQ286 PQM286 QAI286 QKE286 QUA286 RDW286 RNS286 RXO286 SHK286 SRG286 TBC286 TKY286 TUU286 UEQ286 UOM286 UYI286 VIE286 VSA286 WBW286 WLS286 WVO286 JC286 SY286 ACU286 AMQ286 AWM286 AY25:AY41 BM140 BEU287 BOQ287 BYM287 CII287 CSE287 DCA287 DLW287 DVS287 EFO287 EPK287 EZG287 FJC287 FSY287 GCU287 GMQ287 GWM287 HGI287 HQE287 IAA287 IJW287 ITS287 JDO287 JNK287 JXG287 KHC287 KQY287 LAU287 LKQ287 LUM287 MEI287 MOE287 MYA287 NHW287 NRS287 OBO287 OLK287 OVG287 PFC287 POY287 PYU287 QIQ287 QSM287 RCI287 RME287 RWA287 SFW287 SPS287 SZO287 TJK287 TTG287 UDC287 UMY287 UWU287 VGQ287 VQM287 WAI287 WKE287 WUA287 HO287 RK287 ABG287 ALC287 BM42 BM45 BM48 BM51 BM54 BM57 BM60 BM63 BM66 BM69 BM72 BM75 BM78 BM81 BM84 BM87 BM90 BM93 BM96 BM99 BM102 BM105 BM108 BM111 BM114 BM117 BM119 BM122 BM125 BM128 BM131 BM134 BM137 AY316:AY319 BER300 BON300 BYJ300 CIF300 CSB300 DBX300 DLT300 DVP300 EFL300 EPH300 EZD300 FIZ300 FSV300 GCR300 GMN300 GWJ300 HGF300 HQB300 HZX300 IJT300 ITP300 JDL300 JNH300 JXD300 KGZ300 KQV300 LAR300 LKN300 LUJ300 MEF300 MOB300 MXX300 NHT300 NRP300 OBL300 OLH300 OVD300 PEZ300 POV300 PYR300 QIN300 QSJ300 RCF300 RMB300 RVX300 SFT300 SPP300 SZL300 TJH300 TTD300 UCZ300 UMV300 UWR300 VGN300 VQJ300 WAF300 WKB300 WTX300 HL300 RH300 ABD300 AKZ300 AY164:AY170 AY286:AY299 WXG206 AY206 KU206 UQ206 AEM206 AOI206 AYE206 BIA206 BRW206 CBS206 CLO206 CVK206 DFG206 DPC206 DYY206 EIU206 ESQ206 FCM206 FMI206 FWE206 GGA206 GPW206 GZS206 HJO206 HTK206 IDG206 INC206 IWY206 JGU206 JQQ206 KAM206 KKI206 KUE206 LEA206 LNW206 LXS206 MHO206 MRK206 NBG206 NLC206 NUY206 OEU206 OOQ206 OYM206 PII206 PSE206 QCA206 QLW206 QVS206 RFO206 RPK206 RZG206 SJC206 SSY206 TCU206 TMQ206 TWM206 UGI206 UQE206 VAA206 VJW206 VTS206 WDO206 AZ339 AWM324:AWM325 BGI324:BGI325 BQE324:BQE325 CAA324:CAA325 CJW324:CJW325 CTS324:CTS325 DDO324:DDO325 DNK324:DNK325 DXG324:DXG325 EHC324:EHC325 EQY324:EQY325 FAU324:FAU325 FKQ324:FKQ325 FUM324:FUM325 GEI324:GEI325 GOE324:GOE325 GYA324:GYA325 HHW324:HHW325 HRS324:HRS325 IBO324:IBO325 ILK324:ILK325 IVG324:IVG325 JFC324:JFC325 JOY324:JOY325 JYU324:JYU325 KIQ324:KIQ325 KSM324:KSM325 LCI324:LCI325 LME324:LME325 LWA324:LWA325 MFW324:MFW325 MPS324:MPS325 MZO324:MZO325 NJK324:NJK325 NTG324:NTG325 ODC324:ODC325 OMY324:OMY325 OWU324:OWU325 PGQ324:PGQ325 PQM324:PQM325 QAI324:QAI325 QKE324:QKE325 QUA324:QUA325 RDW324:RDW325 RNS324:RNS325 RXO324:RXO325 SHK324:SHK325 SRG324:SRG325 TBC324:TBC325 TKY324:TKY325 TUU324:TUU325 UEQ324:UEQ325 UOM324:UOM325 UYI324:UYI325 VIE324:VIE325 VSA324:VSA325 WBW324:WBW325 WLS324:WLS325 WVO324:WVO325 JC324:JC325 SY324:SY325 ACU324:ACU325 WNK206 AWM341 BA340 BGI341 BQE341 CAA341 CJW341 CTS341 DDO341 DNK341 DXG341 EHC341 EQY341 FAU341 FKQ341 FUM341 GEI341 GOE341 GYA341 HHW341 HRS341 IBO341 ILK341 IVG341 JFC341 JOY341 JYU341 KIQ341 KSM341 LCI341 LME341 LWA341 MFW341 MPS341 MZO341 NJK341 NTG341 ODC341 OMY341 OWU341 PGQ341 PQM341 QAI341 QKE341 QUA341 RDW341 RNS341 RXO341 SHK341 SRG341 TBC341 TKY341 TUU341 UEQ341 UOM341 UYI341 VIE341 VSA341 WBW341 WLS341 WVO341 JC341 SY341 ACU341 AMQ341 AY322:AY338 AMQ324:AMQ325 AY341 AZ342:AZ350 AZ353 AQ356 AQ354 AY351:AY352 AY354:AY360 AY365:AY1156 VTG364:VTG1150 VJK364:VJK1150 UZO364:UZO1150 UPS364:UPS1150 UFW364:UFW1150 TWA364:TWA1150 TME364:TME1150 TCI364:TCI1150 SSM364:SSM1150 SIQ364:SIQ1150 RYU364:RYU1150 ROY364:ROY1150 RFC364:RFC1150 QVG364:QVG1150 QLK364:QLK1150 QBO364:QBO1150 PRS364:PRS1150 PHW364:PHW1150 OYA364:OYA1150 OOE364:OOE1150 OEI364:OEI1150 NUM364:NUM1150 NKQ364:NKQ1150 NAU364:NAU1150 MQY364:MQY1150 MHC364:MHC1150 LXG364:LXG1150 LNK364:LNK1150 LDO364:LDO1150 KTS364:KTS1150 KJW364:KJW1150 KAA364:KAA1150 JQE364:JQE1150 JGI364:JGI1150 IWM364:IWM1150 IMQ364:IMQ1150 ICU364:ICU1150 HSY364:HSY1150 HJC364:HJC1150 GZG364:GZG1150 GPK364:GPK1150 GFO364:GFO1150 FVS364:FVS1150 FLW364:FLW1150 FCA364:FCA1150 ESE364:ESE1150 EII364:EII1150 DYM364:DYM1150 DOQ364:DOQ1150 DEU364:DEU1150 CUY364:CUY1150 CLC364:CLC1150 CBG364:CBG1150 BRK364:BRK1150 BHO364:BHO1150 AXS364:AXS1150 ANW364:ANW1150 AEA364:AEA1150 UE364:UE1150 KI364:KI1150 WWU364:WWU1150 WMY364:WMY1150 WDC364:WDC1150 AY282:AY284 WCW284 VTA284 VJE284 UZI284 UPM284 UFQ284 TVU284 TLY284 TCC284 SSG284 SIK284 RYO284 ROS284 REW284 QVA284 QLE284 QBI284 PRM284 PHQ284 OXU284 ONY284 OEC284 NUG284 NKK284 NAO284 MQS284 MGW284 LXA284 LNE284 LDI284 KTM284 KJQ284 JZU284 JPY284 JGC284 IWG284 IMK284 ICO284 HSS284 HIW284 GZA284 GPE284 GFI284 FVM284 FLQ284 FBU284 ERY284 EIC284 DYG284 DOK284 DEO284 CUS284 CKW284 CBA284 BRE284 BHI284 AXM284 ANQ284 ADU284 TY284 KC284 WWO284 AY262:AY272">
      <formula1>12</formula1>
    </dataValidation>
    <dataValidation type="whole" allowBlank="1" showInputMessage="1" showErrorMessage="1" sqref="W65820:Y66692 JC65814:JE66686 SY65814:TA66686 ACU65814:ACW66686 AMQ65814:AMS66686 AWM65814:AWO66686 BGI65814:BGK66686 BQE65814:BQG66686 CAA65814:CAC66686 CJW65814:CJY66686 CTS65814:CTU66686 DDO65814:DDQ66686 DNK65814:DNM66686 DXG65814:DXI66686 EHC65814:EHE66686 EQY65814:ERA66686 FAU65814:FAW66686 FKQ65814:FKS66686 FUM65814:FUO66686 GEI65814:GEK66686 GOE65814:GOG66686 GYA65814:GYC66686 HHW65814:HHY66686 HRS65814:HRU66686 IBO65814:IBQ66686 ILK65814:ILM66686 IVG65814:IVI66686 JFC65814:JFE66686 JOY65814:JPA66686 JYU65814:JYW66686 KIQ65814:KIS66686 KSM65814:KSO66686 LCI65814:LCK66686 LME65814:LMG66686 LWA65814:LWC66686 MFW65814:MFY66686 MPS65814:MPU66686 MZO65814:MZQ66686 NJK65814:NJM66686 NTG65814:NTI66686 ODC65814:ODE66686 OMY65814:ONA66686 OWU65814:OWW66686 PGQ65814:PGS66686 PQM65814:PQO66686 QAI65814:QAK66686 QKE65814:QKG66686 QUA65814:QUC66686 RDW65814:RDY66686 RNS65814:RNU66686 RXO65814:RXQ66686 SHK65814:SHM66686 SRG65814:SRI66686 TBC65814:TBE66686 TKY65814:TLA66686 TUU65814:TUW66686 UEQ65814:UES66686 UOM65814:UOO66686 UYI65814:UYK66686 VIE65814:VIG66686 VSA65814:VSC66686 WBW65814:WBY66686 WLS65814:WLU66686 WVO65814:WVQ66686 W131356:Y132228 JC131350:JE132222 SY131350:TA132222 ACU131350:ACW132222 AMQ131350:AMS132222 AWM131350:AWO132222 BGI131350:BGK132222 BQE131350:BQG132222 CAA131350:CAC132222 CJW131350:CJY132222 CTS131350:CTU132222 DDO131350:DDQ132222 DNK131350:DNM132222 DXG131350:DXI132222 EHC131350:EHE132222 EQY131350:ERA132222 FAU131350:FAW132222 FKQ131350:FKS132222 FUM131350:FUO132222 GEI131350:GEK132222 GOE131350:GOG132222 GYA131350:GYC132222 HHW131350:HHY132222 HRS131350:HRU132222 IBO131350:IBQ132222 ILK131350:ILM132222 IVG131350:IVI132222 JFC131350:JFE132222 JOY131350:JPA132222 JYU131350:JYW132222 KIQ131350:KIS132222 KSM131350:KSO132222 LCI131350:LCK132222 LME131350:LMG132222 LWA131350:LWC132222 MFW131350:MFY132222 MPS131350:MPU132222 MZO131350:MZQ132222 NJK131350:NJM132222 NTG131350:NTI132222 ODC131350:ODE132222 OMY131350:ONA132222 OWU131350:OWW132222 PGQ131350:PGS132222 PQM131350:PQO132222 QAI131350:QAK132222 QKE131350:QKG132222 QUA131350:QUC132222 RDW131350:RDY132222 RNS131350:RNU132222 RXO131350:RXQ132222 SHK131350:SHM132222 SRG131350:SRI132222 TBC131350:TBE132222 TKY131350:TLA132222 TUU131350:TUW132222 UEQ131350:UES132222 UOM131350:UOO132222 UYI131350:UYK132222 VIE131350:VIG132222 VSA131350:VSC132222 WBW131350:WBY132222 WLS131350:WLU132222 WVO131350:WVQ132222 W196892:Y197764 JC196886:JE197758 SY196886:TA197758 ACU196886:ACW197758 AMQ196886:AMS197758 AWM196886:AWO197758 BGI196886:BGK197758 BQE196886:BQG197758 CAA196886:CAC197758 CJW196886:CJY197758 CTS196886:CTU197758 DDO196886:DDQ197758 DNK196886:DNM197758 DXG196886:DXI197758 EHC196886:EHE197758 EQY196886:ERA197758 FAU196886:FAW197758 FKQ196886:FKS197758 FUM196886:FUO197758 GEI196886:GEK197758 GOE196886:GOG197758 GYA196886:GYC197758 HHW196886:HHY197758 HRS196886:HRU197758 IBO196886:IBQ197758 ILK196886:ILM197758 IVG196886:IVI197758 JFC196886:JFE197758 JOY196886:JPA197758 JYU196886:JYW197758 KIQ196886:KIS197758 KSM196886:KSO197758 LCI196886:LCK197758 LME196886:LMG197758 LWA196886:LWC197758 MFW196886:MFY197758 MPS196886:MPU197758 MZO196886:MZQ197758 NJK196886:NJM197758 NTG196886:NTI197758 ODC196886:ODE197758 OMY196886:ONA197758 OWU196886:OWW197758 PGQ196886:PGS197758 PQM196886:PQO197758 QAI196886:QAK197758 QKE196886:QKG197758 QUA196886:QUC197758 RDW196886:RDY197758 RNS196886:RNU197758 RXO196886:RXQ197758 SHK196886:SHM197758 SRG196886:SRI197758 TBC196886:TBE197758 TKY196886:TLA197758 TUU196886:TUW197758 UEQ196886:UES197758 UOM196886:UOO197758 UYI196886:UYK197758 VIE196886:VIG197758 VSA196886:VSC197758 WBW196886:WBY197758 WLS196886:WLU197758 WVO196886:WVQ197758 W262428:Y263300 JC262422:JE263294 SY262422:TA263294 ACU262422:ACW263294 AMQ262422:AMS263294 AWM262422:AWO263294 BGI262422:BGK263294 BQE262422:BQG263294 CAA262422:CAC263294 CJW262422:CJY263294 CTS262422:CTU263294 DDO262422:DDQ263294 DNK262422:DNM263294 DXG262422:DXI263294 EHC262422:EHE263294 EQY262422:ERA263294 FAU262422:FAW263294 FKQ262422:FKS263294 FUM262422:FUO263294 GEI262422:GEK263294 GOE262422:GOG263294 GYA262422:GYC263294 HHW262422:HHY263294 HRS262422:HRU263294 IBO262422:IBQ263294 ILK262422:ILM263294 IVG262422:IVI263294 JFC262422:JFE263294 JOY262422:JPA263294 JYU262422:JYW263294 KIQ262422:KIS263294 KSM262422:KSO263294 LCI262422:LCK263294 LME262422:LMG263294 LWA262422:LWC263294 MFW262422:MFY263294 MPS262422:MPU263294 MZO262422:MZQ263294 NJK262422:NJM263294 NTG262422:NTI263294 ODC262422:ODE263294 OMY262422:ONA263294 OWU262422:OWW263294 PGQ262422:PGS263294 PQM262422:PQO263294 QAI262422:QAK263294 QKE262422:QKG263294 QUA262422:QUC263294 RDW262422:RDY263294 RNS262422:RNU263294 RXO262422:RXQ263294 SHK262422:SHM263294 SRG262422:SRI263294 TBC262422:TBE263294 TKY262422:TLA263294 TUU262422:TUW263294 UEQ262422:UES263294 UOM262422:UOO263294 UYI262422:UYK263294 VIE262422:VIG263294 VSA262422:VSC263294 WBW262422:WBY263294 WLS262422:WLU263294 WVO262422:WVQ263294 W327964:Y328836 JC327958:JE328830 SY327958:TA328830 ACU327958:ACW328830 AMQ327958:AMS328830 AWM327958:AWO328830 BGI327958:BGK328830 BQE327958:BQG328830 CAA327958:CAC328830 CJW327958:CJY328830 CTS327958:CTU328830 DDO327958:DDQ328830 DNK327958:DNM328830 DXG327958:DXI328830 EHC327958:EHE328830 EQY327958:ERA328830 FAU327958:FAW328830 FKQ327958:FKS328830 FUM327958:FUO328830 GEI327958:GEK328830 GOE327958:GOG328830 GYA327958:GYC328830 HHW327958:HHY328830 HRS327958:HRU328830 IBO327958:IBQ328830 ILK327958:ILM328830 IVG327958:IVI328830 JFC327958:JFE328830 JOY327958:JPA328830 JYU327958:JYW328830 KIQ327958:KIS328830 KSM327958:KSO328830 LCI327958:LCK328830 LME327958:LMG328830 LWA327958:LWC328830 MFW327958:MFY328830 MPS327958:MPU328830 MZO327958:MZQ328830 NJK327958:NJM328830 NTG327958:NTI328830 ODC327958:ODE328830 OMY327958:ONA328830 OWU327958:OWW328830 PGQ327958:PGS328830 PQM327958:PQO328830 QAI327958:QAK328830 QKE327958:QKG328830 QUA327958:QUC328830 RDW327958:RDY328830 RNS327958:RNU328830 RXO327958:RXQ328830 SHK327958:SHM328830 SRG327958:SRI328830 TBC327958:TBE328830 TKY327958:TLA328830 TUU327958:TUW328830 UEQ327958:UES328830 UOM327958:UOO328830 UYI327958:UYK328830 VIE327958:VIG328830 VSA327958:VSC328830 WBW327958:WBY328830 WLS327958:WLU328830 WVO327958:WVQ328830 W393500:Y394372 JC393494:JE394366 SY393494:TA394366 ACU393494:ACW394366 AMQ393494:AMS394366 AWM393494:AWO394366 BGI393494:BGK394366 BQE393494:BQG394366 CAA393494:CAC394366 CJW393494:CJY394366 CTS393494:CTU394366 DDO393494:DDQ394366 DNK393494:DNM394366 DXG393494:DXI394366 EHC393494:EHE394366 EQY393494:ERA394366 FAU393494:FAW394366 FKQ393494:FKS394366 FUM393494:FUO394366 GEI393494:GEK394366 GOE393494:GOG394366 GYA393494:GYC394366 HHW393494:HHY394366 HRS393494:HRU394366 IBO393494:IBQ394366 ILK393494:ILM394366 IVG393494:IVI394366 JFC393494:JFE394366 JOY393494:JPA394366 JYU393494:JYW394366 KIQ393494:KIS394366 KSM393494:KSO394366 LCI393494:LCK394366 LME393494:LMG394366 LWA393494:LWC394366 MFW393494:MFY394366 MPS393494:MPU394366 MZO393494:MZQ394366 NJK393494:NJM394366 NTG393494:NTI394366 ODC393494:ODE394366 OMY393494:ONA394366 OWU393494:OWW394366 PGQ393494:PGS394366 PQM393494:PQO394366 QAI393494:QAK394366 QKE393494:QKG394366 QUA393494:QUC394366 RDW393494:RDY394366 RNS393494:RNU394366 RXO393494:RXQ394366 SHK393494:SHM394366 SRG393494:SRI394366 TBC393494:TBE394366 TKY393494:TLA394366 TUU393494:TUW394366 UEQ393494:UES394366 UOM393494:UOO394366 UYI393494:UYK394366 VIE393494:VIG394366 VSA393494:VSC394366 WBW393494:WBY394366 WLS393494:WLU394366 WVO393494:WVQ394366 W459036:Y459908 JC459030:JE459902 SY459030:TA459902 ACU459030:ACW459902 AMQ459030:AMS459902 AWM459030:AWO459902 BGI459030:BGK459902 BQE459030:BQG459902 CAA459030:CAC459902 CJW459030:CJY459902 CTS459030:CTU459902 DDO459030:DDQ459902 DNK459030:DNM459902 DXG459030:DXI459902 EHC459030:EHE459902 EQY459030:ERA459902 FAU459030:FAW459902 FKQ459030:FKS459902 FUM459030:FUO459902 GEI459030:GEK459902 GOE459030:GOG459902 GYA459030:GYC459902 HHW459030:HHY459902 HRS459030:HRU459902 IBO459030:IBQ459902 ILK459030:ILM459902 IVG459030:IVI459902 JFC459030:JFE459902 JOY459030:JPA459902 JYU459030:JYW459902 KIQ459030:KIS459902 KSM459030:KSO459902 LCI459030:LCK459902 LME459030:LMG459902 LWA459030:LWC459902 MFW459030:MFY459902 MPS459030:MPU459902 MZO459030:MZQ459902 NJK459030:NJM459902 NTG459030:NTI459902 ODC459030:ODE459902 OMY459030:ONA459902 OWU459030:OWW459902 PGQ459030:PGS459902 PQM459030:PQO459902 QAI459030:QAK459902 QKE459030:QKG459902 QUA459030:QUC459902 RDW459030:RDY459902 RNS459030:RNU459902 RXO459030:RXQ459902 SHK459030:SHM459902 SRG459030:SRI459902 TBC459030:TBE459902 TKY459030:TLA459902 TUU459030:TUW459902 UEQ459030:UES459902 UOM459030:UOO459902 UYI459030:UYK459902 VIE459030:VIG459902 VSA459030:VSC459902 WBW459030:WBY459902 WLS459030:WLU459902 WVO459030:WVQ459902 W524572:Y525444 JC524566:JE525438 SY524566:TA525438 ACU524566:ACW525438 AMQ524566:AMS525438 AWM524566:AWO525438 BGI524566:BGK525438 BQE524566:BQG525438 CAA524566:CAC525438 CJW524566:CJY525438 CTS524566:CTU525438 DDO524566:DDQ525438 DNK524566:DNM525438 DXG524566:DXI525438 EHC524566:EHE525438 EQY524566:ERA525438 FAU524566:FAW525438 FKQ524566:FKS525438 FUM524566:FUO525438 GEI524566:GEK525438 GOE524566:GOG525438 GYA524566:GYC525438 HHW524566:HHY525438 HRS524566:HRU525438 IBO524566:IBQ525438 ILK524566:ILM525438 IVG524566:IVI525438 JFC524566:JFE525438 JOY524566:JPA525438 JYU524566:JYW525438 KIQ524566:KIS525438 KSM524566:KSO525438 LCI524566:LCK525438 LME524566:LMG525438 LWA524566:LWC525438 MFW524566:MFY525438 MPS524566:MPU525438 MZO524566:MZQ525438 NJK524566:NJM525438 NTG524566:NTI525438 ODC524566:ODE525438 OMY524566:ONA525438 OWU524566:OWW525438 PGQ524566:PGS525438 PQM524566:PQO525438 QAI524566:QAK525438 QKE524566:QKG525438 QUA524566:QUC525438 RDW524566:RDY525438 RNS524566:RNU525438 RXO524566:RXQ525438 SHK524566:SHM525438 SRG524566:SRI525438 TBC524566:TBE525438 TKY524566:TLA525438 TUU524566:TUW525438 UEQ524566:UES525438 UOM524566:UOO525438 UYI524566:UYK525438 VIE524566:VIG525438 VSA524566:VSC525438 WBW524566:WBY525438 WLS524566:WLU525438 WVO524566:WVQ525438 W590108:Y590980 JC590102:JE590974 SY590102:TA590974 ACU590102:ACW590974 AMQ590102:AMS590974 AWM590102:AWO590974 BGI590102:BGK590974 BQE590102:BQG590974 CAA590102:CAC590974 CJW590102:CJY590974 CTS590102:CTU590974 DDO590102:DDQ590974 DNK590102:DNM590974 DXG590102:DXI590974 EHC590102:EHE590974 EQY590102:ERA590974 FAU590102:FAW590974 FKQ590102:FKS590974 FUM590102:FUO590974 GEI590102:GEK590974 GOE590102:GOG590974 GYA590102:GYC590974 HHW590102:HHY590974 HRS590102:HRU590974 IBO590102:IBQ590974 ILK590102:ILM590974 IVG590102:IVI590974 JFC590102:JFE590974 JOY590102:JPA590974 JYU590102:JYW590974 KIQ590102:KIS590974 KSM590102:KSO590974 LCI590102:LCK590974 LME590102:LMG590974 LWA590102:LWC590974 MFW590102:MFY590974 MPS590102:MPU590974 MZO590102:MZQ590974 NJK590102:NJM590974 NTG590102:NTI590974 ODC590102:ODE590974 OMY590102:ONA590974 OWU590102:OWW590974 PGQ590102:PGS590974 PQM590102:PQO590974 QAI590102:QAK590974 QKE590102:QKG590974 QUA590102:QUC590974 RDW590102:RDY590974 RNS590102:RNU590974 RXO590102:RXQ590974 SHK590102:SHM590974 SRG590102:SRI590974 TBC590102:TBE590974 TKY590102:TLA590974 TUU590102:TUW590974 UEQ590102:UES590974 UOM590102:UOO590974 UYI590102:UYK590974 VIE590102:VIG590974 VSA590102:VSC590974 WBW590102:WBY590974 WLS590102:WLU590974 WVO590102:WVQ590974 W655644:Y656516 JC655638:JE656510 SY655638:TA656510 ACU655638:ACW656510 AMQ655638:AMS656510 AWM655638:AWO656510 BGI655638:BGK656510 BQE655638:BQG656510 CAA655638:CAC656510 CJW655638:CJY656510 CTS655638:CTU656510 DDO655638:DDQ656510 DNK655638:DNM656510 DXG655638:DXI656510 EHC655638:EHE656510 EQY655638:ERA656510 FAU655638:FAW656510 FKQ655638:FKS656510 FUM655638:FUO656510 GEI655638:GEK656510 GOE655638:GOG656510 GYA655638:GYC656510 HHW655638:HHY656510 HRS655638:HRU656510 IBO655638:IBQ656510 ILK655638:ILM656510 IVG655638:IVI656510 JFC655638:JFE656510 JOY655638:JPA656510 JYU655638:JYW656510 KIQ655638:KIS656510 KSM655638:KSO656510 LCI655638:LCK656510 LME655638:LMG656510 LWA655638:LWC656510 MFW655638:MFY656510 MPS655638:MPU656510 MZO655638:MZQ656510 NJK655638:NJM656510 NTG655638:NTI656510 ODC655638:ODE656510 OMY655638:ONA656510 OWU655638:OWW656510 PGQ655638:PGS656510 PQM655638:PQO656510 QAI655638:QAK656510 QKE655638:QKG656510 QUA655638:QUC656510 RDW655638:RDY656510 RNS655638:RNU656510 RXO655638:RXQ656510 SHK655638:SHM656510 SRG655638:SRI656510 TBC655638:TBE656510 TKY655638:TLA656510 TUU655638:TUW656510 UEQ655638:UES656510 UOM655638:UOO656510 UYI655638:UYK656510 VIE655638:VIG656510 VSA655638:VSC656510 WBW655638:WBY656510 WLS655638:WLU656510 WVO655638:WVQ656510 W721180:Y722052 JC721174:JE722046 SY721174:TA722046 ACU721174:ACW722046 AMQ721174:AMS722046 AWM721174:AWO722046 BGI721174:BGK722046 BQE721174:BQG722046 CAA721174:CAC722046 CJW721174:CJY722046 CTS721174:CTU722046 DDO721174:DDQ722046 DNK721174:DNM722046 DXG721174:DXI722046 EHC721174:EHE722046 EQY721174:ERA722046 FAU721174:FAW722046 FKQ721174:FKS722046 FUM721174:FUO722046 GEI721174:GEK722046 GOE721174:GOG722046 GYA721174:GYC722046 HHW721174:HHY722046 HRS721174:HRU722046 IBO721174:IBQ722046 ILK721174:ILM722046 IVG721174:IVI722046 JFC721174:JFE722046 JOY721174:JPA722046 JYU721174:JYW722046 KIQ721174:KIS722046 KSM721174:KSO722046 LCI721174:LCK722046 LME721174:LMG722046 LWA721174:LWC722046 MFW721174:MFY722046 MPS721174:MPU722046 MZO721174:MZQ722046 NJK721174:NJM722046 NTG721174:NTI722046 ODC721174:ODE722046 OMY721174:ONA722046 OWU721174:OWW722046 PGQ721174:PGS722046 PQM721174:PQO722046 QAI721174:QAK722046 QKE721174:QKG722046 QUA721174:QUC722046 RDW721174:RDY722046 RNS721174:RNU722046 RXO721174:RXQ722046 SHK721174:SHM722046 SRG721174:SRI722046 TBC721174:TBE722046 TKY721174:TLA722046 TUU721174:TUW722046 UEQ721174:UES722046 UOM721174:UOO722046 UYI721174:UYK722046 VIE721174:VIG722046 VSA721174:VSC722046 WBW721174:WBY722046 WLS721174:WLU722046 WVO721174:WVQ722046 W786716:Y787588 JC786710:JE787582 SY786710:TA787582 ACU786710:ACW787582 AMQ786710:AMS787582 AWM786710:AWO787582 BGI786710:BGK787582 BQE786710:BQG787582 CAA786710:CAC787582 CJW786710:CJY787582 CTS786710:CTU787582 DDO786710:DDQ787582 DNK786710:DNM787582 DXG786710:DXI787582 EHC786710:EHE787582 EQY786710:ERA787582 FAU786710:FAW787582 FKQ786710:FKS787582 FUM786710:FUO787582 GEI786710:GEK787582 GOE786710:GOG787582 GYA786710:GYC787582 HHW786710:HHY787582 HRS786710:HRU787582 IBO786710:IBQ787582 ILK786710:ILM787582 IVG786710:IVI787582 JFC786710:JFE787582 JOY786710:JPA787582 JYU786710:JYW787582 KIQ786710:KIS787582 KSM786710:KSO787582 LCI786710:LCK787582 LME786710:LMG787582 LWA786710:LWC787582 MFW786710:MFY787582 MPS786710:MPU787582 MZO786710:MZQ787582 NJK786710:NJM787582 NTG786710:NTI787582 ODC786710:ODE787582 OMY786710:ONA787582 OWU786710:OWW787582 PGQ786710:PGS787582 PQM786710:PQO787582 QAI786710:QAK787582 QKE786710:QKG787582 QUA786710:QUC787582 RDW786710:RDY787582 RNS786710:RNU787582 RXO786710:RXQ787582 SHK786710:SHM787582 SRG786710:SRI787582 TBC786710:TBE787582 TKY786710:TLA787582 TUU786710:TUW787582 UEQ786710:UES787582 UOM786710:UOO787582 UYI786710:UYK787582 VIE786710:VIG787582 VSA786710:VSC787582 WBW786710:WBY787582 WLS786710:WLU787582 WVO786710:WVQ787582 W852252:Y853124 JC852246:JE853118 SY852246:TA853118 ACU852246:ACW853118 AMQ852246:AMS853118 AWM852246:AWO853118 BGI852246:BGK853118 BQE852246:BQG853118 CAA852246:CAC853118 CJW852246:CJY853118 CTS852246:CTU853118 DDO852246:DDQ853118 DNK852246:DNM853118 DXG852246:DXI853118 EHC852246:EHE853118 EQY852246:ERA853118 FAU852246:FAW853118 FKQ852246:FKS853118 FUM852246:FUO853118 GEI852246:GEK853118 GOE852246:GOG853118 GYA852246:GYC853118 HHW852246:HHY853118 HRS852246:HRU853118 IBO852246:IBQ853118 ILK852246:ILM853118 IVG852246:IVI853118 JFC852246:JFE853118 JOY852246:JPA853118 JYU852246:JYW853118 KIQ852246:KIS853118 KSM852246:KSO853118 LCI852246:LCK853118 LME852246:LMG853118 LWA852246:LWC853118 MFW852246:MFY853118 MPS852246:MPU853118 MZO852246:MZQ853118 NJK852246:NJM853118 NTG852246:NTI853118 ODC852246:ODE853118 OMY852246:ONA853118 OWU852246:OWW853118 PGQ852246:PGS853118 PQM852246:PQO853118 QAI852246:QAK853118 QKE852246:QKG853118 QUA852246:QUC853118 RDW852246:RDY853118 RNS852246:RNU853118 RXO852246:RXQ853118 SHK852246:SHM853118 SRG852246:SRI853118 TBC852246:TBE853118 TKY852246:TLA853118 TUU852246:TUW853118 UEQ852246:UES853118 UOM852246:UOO853118 UYI852246:UYK853118 VIE852246:VIG853118 VSA852246:VSC853118 WBW852246:WBY853118 WLS852246:WLU853118 WVO852246:WVQ853118 W917788:Y918660 JC917782:JE918654 SY917782:TA918654 ACU917782:ACW918654 AMQ917782:AMS918654 AWM917782:AWO918654 BGI917782:BGK918654 BQE917782:BQG918654 CAA917782:CAC918654 CJW917782:CJY918654 CTS917782:CTU918654 DDO917782:DDQ918654 DNK917782:DNM918654 DXG917782:DXI918654 EHC917782:EHE918654 EQY917782:ERA918654 FAU917782:FAW918654 FKQ917782:FKS918654 FUM917782:FUO918654 GEI917782:GEK918654 GOE917782:GOG918654 GYA917782:GYC918654 HHW917782:HHY918654 HRS917782:HRU918654 IBO917782:IBQ918654 ILK917782:ILM918654 IVG917782:IVI918654 JFC917782:JFE918654 JOY917782:JPA918654 JYU917782:JYW918654 KIQ917782:KIS918654 KSM917782:KSO918654 LCI917782:LCK918654 LME917782:LMG918654 LWA917782:LWC918654 MFW917782:MFY918654 MPS917782:MPU918654 MZO917782:MZQ918654 NJK917782:NJM918654 NTG917782:NTI918654 ODC917782:ODE918654 OMY917782:ONA918654 OWU917782:OWW918654 PGQ917782:PGS918654 PQM917782:PQO918654 QAI917782:QAK918654 QKE917782:QKG918654 QUA917782:QUC918654 RDW917782:RDY918654 RNS917782:RNU918654 RXO917782:RXQ918654 SHK917782:SHM918654 SRG917782:SRI918654 TBC917782:TBE918654 TKY917782:TLA918654 TUU917782:TUW918654 UEQ917782:UES918654 UOM917782:UOO918654 UYI917782:UYK918654 VIE917782:VIG918654 VSA917782:VSC918654 WBW917782:WBY918654 WLS917782:WLU918654 WVO917782:WVQ918654 W983324:Y984196 JC983318:JE984190 SY983318:TA984190 ACU983318:ACW984190 AMQ983318:AMS984190 AWM983318:AWO984190 BGI983318:BGK984190 BQE983318:BQG984190 CAA983318:CAC984190 CJW983318:CJY984190 CTS983318:CTU984190 DDO983318:DDQ984190 DNK983318:DNM984190 DXG983318:DXI984190 EHC983318:EHE984190 EQY983318:ERA984190 FAU983318:FAW984190 FKQ983318:FKS984190 FUM983318:FUO984190 GEI983318:GEK984190 GOE983318:GOG984190 GYA983318:GYC984190 HHW983318:HHY984190 HRS983318:HRU984190 IBO983318:IBQ984190 ILK983318:ILM984190 IVG983318:IVI984190 JFC983318:JFE984190 JOY983318:JPA984190 JYU983318:JYW984190 KIQ983318:KIS984190 KSM983318:KSO984190 LCI983318:LCK984190 LME983318:LMG984190 LWA983318:LWC984190 MFW983318:MFY984190 MPS983318:MPU984190 MZO983318:MZQ984190 NJK983318:NJM984190 NTG983318:NTI984190 ODC983318:ODE984190 OMY983318:ONA984190 OWU983318:OWW984190 PGQ983318:PGS984190 PQM983318:PQO984190 QAI983318:QAK984190 QKE983318:QKG984190 QUA983318:QUC984190 RDW983318:RDY984190 RNS983318:RNU984190 RXO983318:RXQ984190 SHK983318:SHM984190 SRG983318:SRI984190 TBC983318:TBE984190 TKY983318:TLA984190 TUU983318:TUW984190 UEQ983318:UES984190 UOM983318:UOO984190 UYI983318:UYK984190 VIE983318:VIG984190 VSA983318:VSC984190 WBW983318:WBY984190 WLS983318:WLU984190 WVO983318:WVQ984190 WVD983318:WVD984190 L65820:L66692 IR65814:IR66686 SN65814:SN66686 ACJ65814:ACJ66686 AMF65814:AMF66686 AWB65814:AWB66686 BFX65814:BFX66686 BPT65814:BPT66686 BZP65814:BZP66686 CJL65814:CJL66686 CTH65814:CTH66686 DDD65814:DDD66686 DMZ65814:DMZ66686 DWV65814:DWV66686 EGR65814:EGR66686 EQN65814:EQN66686 FAJ65814:FAJ66686 FKF65814:FKF66686 FUB65814:FUB66686 GDX65814:GDX66686 GNT65814:GNT66686 GXP65814:GXP66686 HHL65814:HHL66686 HRH65814:HRH66686 IBD65814:IBD66686 IKZ65814:IKZ66686 IUV65814:IUV66686 JER65814:JER66686 JON65814:JON66686 JYJ65814:JYJ66686 KIF65814:KIF66686 KSB65814:KSB66686 LBX65814:LBX66686 LLT65814:LLT66686 LVP65814:LVP66686 MFL65814:MFL66686 MPH65814:MPH66686 MZD65814:MZD66686 NIZ65814:NIZ66686 NSV65814:NSV66686 OCR65814:OCR66686 OMN65814:OMN66686 OWJ65814:OWJ66686 PGF65814:PGF66686 PQB65814:PQB66686 PZX65814:PZX66686 QJT65814:QJT66686 QTP65814:QTP66686 RDL65814:RDL66686 RNH65814:RNH66686 RXD65814:RXD66686 SGZ65814:SGZ66686 SQV65814:SQV66686 TAR65814:TAR66686 TKN65814:TKN66686 TUJ65814:TUJ66686 UEF65814:UEF66686 UOB65814:UOB66686 UXX65814:UXX66686 VHT65814:VHT66686 VRP65814:VRP66686 WBL65814:WBL66686 WLH65814:WLH66686 WVD65814:WVD66686 L131356:L132228 IR131350:IR132222 SN131350:SN132222 ACJ131350:ACJ132222 AMF131350:AMF132222 AWB131350:AWB132222 BFX131350:BFX132222 BPT131350:BPT132222 BZP131350:BZP132222 CJL131350:CJL132222 CTH131350:CTH132222 DDD131350:DDD132222 DMZ131350:DMZ132222 DWV131350:DWV132222 EGR131350:EGR132222 EQN131350:EQN132222 FAJ131350:FAJ132222 FKF131350:FKF132222 FUB131350:FUB132222 GDX131350:GDX132222 GNT131350:GNT132222 GXP131350:GXP132222 HHL131350:HHL132222 HRH131350:HRH132222 IBD131350:IBD132222 IKZ131350:IKZ132222 IUV131350:IUV132222 JER131350:JER132222 JON131350:JON132222 JYJ131350:JYJ132222 KIF131350:KIF132222 KSB131350:KSB132222 LBX131350:LBX132222 LLT131350:LLT132222 LVP131350:LVP132222 MFL131350:MFL132222 MPH131350:MPH132222 MZD131350:MZD132222 NIZ131350:NIZ132222 NSV131350:NSV132222 OCR131350:OCR132222 OMN131350:OMN132222 OWJ131350:OWJ132222 PGF131350:PGF132222 PQB131350:PQB132222 PZX131350:PZX132222 QJT131350:QJT132222 QTP131350:QTP132222 RDL131350:RDL132222 RNH131350:RNH132222 RXD131350:RXD132222 SGZ131350:SGZ132222 SQV131350:SQV132222 TAR131350:TAR132222 TKN131350:TKN132222 TUJ131350:TUJ132222 UEF131350:UEF132222 UOB131350:UOB132222 UXX131350:UXX132222 VHT131350:VHT132222 VRP131350:VRP132222 WBL131350:WBL132222 WLH131350:WLH132222 WVD131350:WVD132222 L196892:L197764 IR196886:IR197758 SN196886:SN197758 ACJ196886:ACJ197758 AMF196886:AMF197758 AWB196886:AWB197758 BFX196886:BFX197758 BPT196886:BPT197758 BZP196886:BZP197758 CJL196886:CJL197758 CTH196886:CTH197758 DDD196886:DDD197758 DMZ196886:DMZ197758 DWV196886:DWV197758 EGR196886:EGR197758 EQN196886:EQN197758 FAJ196886:FAJ197758 FKF196886:FKF197758 FUB196886:FUB197758 GDX196886:GDX197758 GNT196886:GNT197758 GXP196886:GXP197758 HHL196886:HHL197758 HRH196886:HRH197758 IBD196886:IBD197758 IKZ196886:IKZ197758 IUV196886:IUV197758 JER196886:JER197758 JON196886:JON197758 JYJ196886:JYJ197758 KIF196886:KIF197758 KSB196886:KSB197758 LBX196886:LBX197758 LLT196886:LLT197758 LVP196886:LVP197758 MFL196886:MFL197758 MPH196886:MPH197758 MZD196886:MZD197758 NIZ196886:NIZ197758 NSV196886:NSV197758 OCR196886:OCR197758 OMN196886:OMN197758 OWJ196886:OWJ197758 PGF196886:PGF197758 PQB196886:PQB197758 PZX196886:PZX197758 QJT196886:QJT197758 QTP196886:QTP197758 RDL196886:RDL197758 RNH196886:RNH197758 RXD196886:RXD197758 SGZ196886:SGZ197758 SQV196886:SQV197758 TAR196886:TAR197758 TKN196886:TKN197758 TUJ196886:TUJ197758 UEF196886:UEF197758 UOB196886:UOB197758 UXX196886:UXX197758 VHT196886:VHT197758 VRP196886:VRP197758 WBL196886:WBL197758 WLH196886:WLH197758 WVD196886:WVD197758 L262428:L263300 IR262422:IR263294 SN262422:SN263294 ACJ262422:ACJ263294 AMF262422:AMF263294 AWB262422:AWB263294 BFX262422:BFX263294 BPT262422:BPT263294 BZP262422:BZP263294 CJL262422:CJL263294 CTH262422:CTH263294 DDD262422:DDD263294 DMZ262422:DMZ263294 DWV262422:DWV263294 EGR262422:EGR263294 EQN262422:EQN263294 FAJ262422:FAJ263294 FKF262422:FKF263294 FUB262422:FUB263294 GDX262422:GDX263294 GNT262422:GNT263294 GXP262422:GXP263294 HHL262422:HHL263294 HRH262422:HRH263294 IBD262422:IBD263294 IKZ262422:IKZ263294 IUV262422:IUV263294 JER262422:JER263294 JON262422:JON263294 JYJ262422:JYJ263294 KIF262422:KIF263294 KSB262422:KSB263294 LBX262422:LBX263294 LLT262422:LLT263294 LVP262422:LVP263294 MFL262422:MFL263294 MPH262422:MPH263294 MZD262422:MZD263294 NIZ262422:NIZ263294 NSV262422:NSV263294 OCR262422:OCR263294 OMN262422:OMN263294 OWJ262422:OWJ263294 PGF262422:PGF263294 PQB262422:PQB263294 PZX262422:PZX263294 QJT262422:QJT263294 QTP262422:QTP263294 RDL262422:RDL263294 RNH262422:RNH263294 RXD262422:RXD263294 SGZ262422:SGZ263294 SQV262422:SQV263294 TAR262422:TAR263294 TKN262422:TKN263294 TUJ262422:TUJ263294 UEF262422:UEF263294 UOB262422:UOB263294 UXX262422:UXX263294 VHT262422:VHT263294 VRP262422:VRP263294 WBL262422:WBL263294 WLH262422:WLH263294 WVD262422:WVD263294 L327964:L328836 IR327958:IR328830 SN327958:SN328830 ACJ327958:ACJ328830 AMF327958:AMF328830 AWB327958:AWB328830 BFX327958:BFX328830 BPT327958:BPT328830 BZP327958:BZP328830 CJL327958:CJL328830 CTH327958:CTH328830 DDD327958:DDD328830 DMZ327958:DMZ328830 DWV327958:DWV328830 EGR327958:EGR328830 EQN327958:EQN328830 FAJ327958:FAJ328830 FKF327958:FKF328830 FUB327958:FUB328830 GDX327958:GDX328830 GNT327958:GNT328830 GXP327958:GXP328830 HHL327958:HHL328830 HRH327958:HRH328830 IBD327958:IBD328830 IKZ327958:IKZ328830 IUV327958:IUV328830 JER327958:JER328830 JON327958:JON328830 JYJ327958:JYJ328830 KIF327958:KIF328830 KSB327958:KSB328830 LBX327958:LBX328830 LLT327958:LLT328830 LVP327958:LVP328830 MFL327958:MFL328830 MPH327958:MPH328830 MZD327958:MZD328830 NIZ327958:NIZ328830 NSV327958:NSV328830 OCR327958:OCR328830 OMN327958:OMN328830 OWJ327958:OWJ328830 PGF327958:PGF328830 PQB327958:PQB328830 PZX327958:PZX328830 QJT327958:QJT328830 QTP327958:QTP328830 RDL327958:RDL328830 RNH327958:RNH328830 RXD327958:RXD328830 SGZ327958:SGZ328830 SQV327958:SQV328830 TAR327958:TAR328830 TKN327958:TKN328830 TUJ327958:TUJ328830 UEF327958:UEF328830 UOB327958:UOB328830 UXX327958:UXX328830 VHT327958:VHT328830 VRP327958:VRP328830 WBL327958:WBL328830 WLH327958:WLH328830 WVD327958:WVD328830 L393500:L394372 IR393494:IR394366 SN393494:SN394366 ACJ393494:ACJ394366 AMF393494:AMF394366 AWB393494:AWB394366 BFX393494:BFX394366 BPT393494:BPT394366 BZP393494:BZP394366 CJL393494:CJL394366 CTH393494:CTH394366 DDD393494:DDD394366 DMZ393494:DMZ394366 DWV393494:DWV394366 EGR393494:EGR394366 EQN393494:EQN394366 FAJ393494:FAJ394366 FKF393494:FKF394366 FUB393494:FUB394366 GDX393494:GDX394366 GNT393494:GNT394366 GXP393494:GXP394366 HHL393494:HHL394366 HRH393494:HRH394366 IBD393494:IBD394366 IKZ393494:IKZ394366 IUV393494:IUV394366 JER393494:JER394366 JON393494:JON394366 JYJ393494:JYJ394366 KIF393494:KIF394366 KSB393494:KSB394366 LBX393494:LBX394366 LLT393494:LLT394366 LVP393494:LVP394366 MFL393494:MFL394366 MPH393494:MPH394366 MZD393494:MZD394366 NIZ393494:NIZ394366 NSV393494:NSV394366 OCR393494:OCR394366 OMN393494:OMN394366 OWJ393494:OWJ394366 PGF393494:PGF394366 PQB393494:PQB394366 PZX393494:PZX394366 QJT393494:QJT394366 QTP393494:QTP394366 RDL393494:RDL394366 RNH393494:RNH394366 RXD393494:RXD394366 SGZ393494:SGZ394366 SQV393494:SQV394366 TAR393494:TAR394366 TKN393494:TKN394366 TUJ393494:TUJ394366 UEF393494:UEF394366 UOB393494:UOB394366 UXX393494:UXX394366 VHT393494:VHT394366 VRP393494:VRP394366 WBL393494:WBL394366 WLH393494:WLH394366 WVD393494:WVD394366 L459036:L459908 IR459030:IR459902 SN459030:SN459902 ACJ459030:ACJ459902 AMF459030:AMF459902 AWB459030:AWB459902 BFX459030:BFX459902 BPT459030:BPT459902 BZP459030:BZP459902 CJL459030:CJL459902 CTH459030:CTH459902 DDD459030:DDD459902 DMZ459030:DMZ459902 DWV459030:DWV459902 EGR459030:EGR459902 EQN459030:EQN459902 FAJ459030:FAJ459902 FKF459030:FKF459902 FUB459030:FUB459902 GDX459030:GDX459902 GNT459030:GNT459902 GXP459030:GXP459902 HHL459030:HHL459902 HRH459030:HRH459902 IBD459030:IBD459902 IKZ459030:IKZ459902 IUV459030:IUV459902 JER459030:JER459902 JON459030:JON459902 JYJ459030:JYJ459902 KIF459030:KIF459902 KSB459030:KSB459902 LBX459030:LBX459902 LLT459030:LLT459902 LVP459030:LVP459902 MFL459030:MFL459902 MPH459030:MPH459902 MZD459030:MZD459902 NIZ459030:NIZ459902 NSV459030:NSV459902 OCR459030:OCR459902 OMN459030:OMN459902 OWJ459030:OWJ459902 PGF459030:PGF459902 PQB459030:PQB459902 PZX459030:PZX459902 QJT459030:QJT459902 QTP459030:QTP459902 RDL459030:RDL459902 RNH459030:RNH459902 RXD459030:RXD459902 SGZ459030:SGZ459902 SQV459030:SQV459902 TAR459030:TAR459902 TKN459030:TKN459902 TUJ459030:TUJ459902 UEF459030:UEF459902 UOB459030:UOB459902 UXX459030:UXX459902 VHT459030:VHT459902 VRP459030:VRP459902 WBL459030:WBL459902 WLH459030:WLH459902 WVD459030:WVD459902 L524572:L525444 IR524566:IR525438 SN524566:SN525438 ACJ524566:ACJ525438 AMF524566:AMF525438 AWB524566:AWB525438 BFX524566:BFX525438 BPT524566:BPT525438 BZP524566:BZP525438 CJL524566:CJL525438 CTH524566:CTH525438 DDD524566:DDD525438 DMZ524566:DMZ525438 DWV524566:DWV525438 EGR524566:EGR525438 EQN524566:EQN525438 FAJ524566:FAJ525438 FKF524566:FKF525438 FUB524566:FUB525438 GDX524566:GDX525438 GNT524566:GNT525438 GXP524566:GXP525438 HHL524566:HHL525438 HRH524566:HRH525438 IBD524566:IBD525438 IKZ524566:IKZ525438 IUV524566:IUV525438 JER524566:JER525438 JON524566:JON525438 JYJ524566:JYJ525438 KIF524566:KIF525438 KSB524566:KSB525438 LBX524566:LBX525438 LLT524566:LLT525438 LVP524566:LVP525438 MFL524566:MFL525438 MPH524566:MPH525438 MZD524566:MZD525438 NIZ524566:NIZ525438 NSV524566:NSV525438 OCR524566:OCR525438 OMN524566:OMN525438 OWJ524566:OWJ525438 PGF524566:PGF525438 PQB524566:PQB525438 PZX524566:PZX525438 QJT524566:QJT525438 QTP524566:QTP525438 RDL524566:RDL525438 RNH524566:RNH525438 RXD524566:RXD525438 SGZ524566:SGZ525438 SQV524566:SQV525438 TAR524566:TAR525438 TKN524566:TKN525438 TUJ524566:TUJ525438 UEF524566:UEF525438 UOB524566:UOB525438 UXX524566:UXX525438 VHT524566:VHT525438 VRP524566:VRP525438 WBL524566:WBL525438 WLH524566:WLH525438 WVD524566:WVD525438 L590108:L590980 IR590102:IR590974 SN590102:SN590974 ACJ590102:ACJ590974 AMF590102:AMF590974 AWB590102:AWB590974 BFX590102:BFX590974 BPT590102:BPT590974 BZP590102:BZP590974 CJL590102:CJL590974 CTH590102:CTH590974 DDD590102:DDD590974 DMZ590102:DMZ590974 DWV590102:DWV590974 EGR590102:EGR590974 EQN590102:EQN590974 FAJ590102:FAJ590974 FKF590102:FKF590974 FUB590102:FUB590974 GDX590102:GDX590974 GNT590102:GNT590974 GXP590102:GXP590974 HHL590102:HHL590974 HRH590102:HRH590974 IBD590102:IBD590974 IKZ590102:IKZ590974 IUV590102:IUV590974 JER590102:JER590974 JON590102:JON590974 JYJ590102:JYJ590974 KIF590102:KIF590974 KSB590102:KSB590974 LBX590102:LBX590974 LLT590102:LLT590974 LVP590102:LVP590974 MFL590102:MFL590974 MPH590102:MPH590974 MZD590102:MZD590974 NIZ590102:NIZ590974 NSV590102:NSV590974 OCR590102:OCR590974 OMN590102:OMN590974 OWJ590102:OWJ590974 PGF590102:PGF590974 PQB590102:PQB590974 PZX590102:PZX590974 QJT590102:QJT590974 QTP590102:QTP590974 RDL590102:RDL590974 RNH590102:RNH590974 RXD590102:RXD590974 SGZ590102:SGZ590974 SQV590102:SQV590974 TAR590102:TAR590974 TKN590102:TKN590974 TUJ590102:TUJ590974 UEF590102:UEF590974 UOB590102:UOB590974 UXX590102:UXX590974 VHT590102:VHT590974 VRP590102:VRP590974 WBL590102:WBL590974 WLH590102:WLH590974 WVD590102:WVD590974 L655644:L656516 IR655638:IR656510 SN655638:SN656510 ACJ655638:ACJ656510 AMF655638:AMF656510 AWB655638:AWB656510 BFX655638:BFX656510 BPT655638:BPT656510 BZP655638:BZP656510 CJL655638:CJL656510 CTH655638:CTH656510 DDD655638:DDD656510 DMZ655638:DMZ656510 DWV655638:DWV656510 EGR655638:EGR656510 EQN655638:EQN656510 FAJ655638:FAJ656510 FKF655638:FKF656510 FUB655638:FUB656510 GDX655638:GDX656510 GNT655638:GNT656510 GXP655638:GXP656510 HHL655638:HHL656510 HRH655638:HRH656510 IBD655638:IBD656510 IKZ655638:IKZ656510 IUV655638:IUV656510 JER655638:JER656510 JON655638:JON656510 JYJ655638:JYJ656510 KIF655638:KIF656510 KSB655638:KSB656510 LBX655638:LBX656510 LLT655638:LLT656510 LVP655638:LVP656510 MFL655638:MFL656510 MPH655638:MPH656510 MZD655638:MZD656510 NIZ655638:NIZ656510 NSV655638:NSV656510 OCR655638:OCR656510 OMN655638:OMN656510 OWJ655638:OWJ656510 PGF655638:PGF656510 PQB655638:PQB656510 PZX655638:PZX656510 QJT655638:QJT656510 QTP655638:QTP656510 RDL655638:RDL656510 RNH655638:RNH656510 RXD655638:RXD656510 SGZ655638:SGZ656510 SQV655638:SQV656510 TAR655638:TAR656510 TKN655638:TKN656510 TUJ655638:TUJ656510 UEF655638:UEF656510 UOB655638:UOB656510 UXX655638:UXX656510 VHT655638:VHT656510 VRP655638:VRP656510 WBL655638:WBL656510 WLH655638:WLH656510 WVD655638:WVD656510 L721180:L722052 IR721174:IR722046 SN721174:SN722046 ACJ721174:ACJ722046 AMF721174:AMF722046 AWB721174:AWB722046 BFX721174:BFX722046 BPT721174:BPT722046 BZP721174:BZP722046 CJL721174:CJL722046 CTH721174:CTH722046 DDD721174:DDD722046 DMZ721174:DMZ722046 DWV721174:DWV722046 EGR721174:EGR722046 EQN721174:EQN722046 FAJ721174:FAJ722046 FKF721174:FKF722046 FUB721174:FUB722046 GDX721174:GDX722046 GNT721174:GNT722046 GXP721174:GXP722046 HHL721174:HHL722046 HRH721174:HRH722046 IBD721174:IBD722046 IKZ721174:IKZ722046 IUV721174:IUV722046 JER721174:JER722046 JON721174:JON722046 JYJ721174:JYJ722046 KIF721174:KIF722046 KSB721174:KSB722046 LBX721174:LBX722046 LLT721174:LLT722046 LVP721174:LVP722046 MFL721174:MFL722046 MPH721174:MPH722046 MZD721174:MZD722046 NIZ721174:NIZ722046 NSV721174:NSV722046 OCR721174:OCR722046 OMN721174:OMN722046 OWJ721174:OWJ722046 PGF721174:PGF722046 PQB721174:PQB722046 PZX721174:PZX722046 QJT721174:QJT722046 QTP721174:QTP722046 RDL721174:RDL722046 RNH721174:RNH722046 RXD721174:RXD722046 SGZ721174:SGZ722046 SQV721174:SQV722046 TAR721174:TAR722046 TKN721174:TKN722046 TUJ721174:TUJ722046 UEF721174:UEF722046 UOB721174:UOB722046 UXX721174:UXX722046 VHT721174:VHT722046 VRP721174:VRP722046 WBL721174:WBL722046 WLH721174:WLH722046 WVD721174:WVD722046 L786716:L787588 IR786710:IR787582 SN786710:SN787582 ACJ786710:ACJ787582 AMF786710:AMF787582 AWB786710:AWB787582 BFX786710:BFX787582 BPT786710:BPT787582 BZP786710:BZP787582 CJL786710:CJL787582 CTH786710:CTH787582 DDD786710:DDD787582 DMZ786710:DMZ787582 DWV786710:DWV787582 EGR786710:EGR787582 EQN786710:EQN787582 FAJ786710:FAJ787582 FKF786710:FKF787582 FUB786710:FUB787582 GDX786710:GDX787582 GNT786710:GNT787582 GXP786710:GXP787582 HHL786710:HHL787582 HRH786710:HRH787582 IBD786710:IBD787582 IKZ786710:IKZ787582 IUV786710:IUV787582 JER786710:JER787582 JON786710:JON787582 JYJ786710:JYJ787582 KIF786710:KIF787582 KSB786710:KSB787582 LBX786710:LBX787582 LLT786710:LLT787582 LVP786710:LVP787582 MFL786710:MFL787582 MPH786710:MPH787582 MZD786710:MZD787582 NIZ786710:NIZ787582 NSV786710:NSV787582 OCR786710:OCR787582 OMN786710:OMN787582 OWJ786710:OWJ787582 PGF786710:PGF787582 PQB786710:PQB787582 PZX786710:PZX787582 QJT786710:QJT787582 QTP786710:QTP787582 RDL786710:RDL787582 RNH786710:RNH787582 RXD786710:RXD787582 SGZ786710:SGZ787582 SQV786710:SQV787582 TAR786710:TAR787582 TKN786710:TKN787582 TUJ786710:TUJ787582 UEF786710:UEF787582 UOB786710:UOB787582 UXX786710:UXX787582 VHT786710:VHT787582 VRP786710:VRP787582 WBL786710:WBL787582 WLH786710:WLH787582 WVD786710:WVD787582 L852252:L853124 IR852246:IR853118 SN852246:SN853118 ACJ852246:ACJ853118 AMF852246:AMF853118 AWB852246:AWB853118 BFX852246:BFX853118 BPT852246:BPT853118 BZP852246:BZP853118 CJL852246:CJL853118 CTH852246:CTH853118 DDD852246:DDD853118 DMZ852246:DMZ853118 DWV852246:DWV853118 EGR852246:EGR853118 EQN852246:EQN853118 FAJ852246:FAJ853118 FKF852246:FKF853118 FUB852246:FUB853118 GDX852246:GDX853118 GNT852246:GNT853118 GXP852246:GXP853118 HHL852246:HHL853118 HRH852246:HRH853118 IBD852246:IBD853118 IKZ852246:IKZ853118 IUV852246:IUV853118 JER852246:JER853118 JON852246:JON853118 JYJ852246:JYJ853118 KIF852246:KIF853118 KSB852246:KSB853118 LBX852246:LBX853118 LLT852246:LLT853118 LVP852246:LVP853118 MFL852246:MFL853118 MPH852246:MPH853118 MZD852246:MZD853118 NIZ852246:NIZ853118 NSV852246:NSV853118 OCR852246:OCR853118 OMN852246:OMN853118 OWJ852246:OWJ853118 PGF852246:PGF853118 PQB852246:PQB853118 PZX852246:PZX853118 QJT852246:QJT853118 QTP852246:QTP853118 RDL852246:RDL853118 RNH852246:RNH853118 RXD852246:RXD853118 SGZ852246:SGZ853118 SQV852246:SQV853118 TAR852246:TAR853118 TKN852246:TKN853118 TUJ852246:TUJ853118 UEF852246:UEF853118 UOB852246:UOB853118 UXX852246:UXX853118 VHT852246:VHT853118 VRP852246:VRP853118 WBL852246:WBL853118 WLH852246:WLH853118 WVD852246:WVD853118 L917788:L918660 IR917782:IR918654 SN917782:SN918654 ACJ917782:ACJ918654 AMF917782:AMF918654 AWB917782:AWB918654 BFX917782:BFX918654 BPT917782:BPT918654 BZP917782:BZP918654 CJL917782:CJL918654 CTH917782:CTH918654 DDD917782:DDD918654 DMZ917782:DMZ918654 DWV917782:DWV918654 EGR917782:EGR918654 EQN917782:EQN918654 FAJ917782:FAJ918654 FKF917782:FKF918654 FUB917782:FUB918654 GDX917782:GDX918654 GNT917782:GNT918654 GXP917782:GXP918654 HHL917782:HHL918654 HRH917782:HRH918654 IBD917782:IBD918654 IKZ917782:IKZ918654 IUV917782:IUV918654 JER917782:JER918654 JON917782:JON918654 JYJ917782:JYJ918654 KIF917782:KIF918654 KSB917782:KSB918654 LBX917782:LBX918654 LLT917782:LLT918654 LVP917782:LVP918654 MFL917782:MFL918654 MPH917782:MPH918654 MZD917782:MZD918654 NIZ917782:NIZ918654 NSV917782:NSV918654 OCR917782:OCR918654 OMN917782:OMN918654 OWJ917782:OWJ918654 PGF917782:PGF918654 PQB917782:PQB918654 PZX917782:PZX918654 QJT917782:QJT918654 QTP917782:QTP918654 RDL917782:RDL918654 RNH917782:RNH918654 RXD917782:RXD918654 SGZ917782:SGZ918654 SQV917782:SQV918654 TAR917782:TAR918654 TKN917782:TKN918654 TUJ917782:TUJ918654 UEF917782:UEF918654 UOB917782:UOB918654 UXX917782:UXX918654 VHT917782:VHT918654 VRP917782:VRP918654 WBL917782:WBL918654 WLH917782:WLH918654 WVD917782:WVD918654 L983324:L984196 IR983318:IR984190 SN983318:SN984190 ACJ983318:ACJ984190 AMF983318:AMF984190 AWB983318:AWB984190 BFX983318:BFX984190 BPT983318:BPT984190 BZP983318:BZP984190 CJL983318:CJL984190 CTH983318:CTH984190 DDD983318:DDD984190 DMZ983318:DMZ984190 DWV983318:DWV984190 EGR983318:EGR984190 EQN983318:EQN984190 FAJ983318:FAJ984190 FKF983318:FKF984190 FUB983318:FUB984190 GDX983318:GDX984190 GNT983318:GNT984190 GXP983318:GXP984190 HHL983318:HHL984190 HRH983318:HRH984190 IBD983318:IBD984190 IKZ983318:IKZ984190 IUV983318:IUV984190 JER983318:JER984190 JON983318:JON984190 JYJ983318:JYJ984190 KIF983318:KIF984190 KSB983318:KSB984190 LBX983318:LBX984190 LLT983318:LLT984190 LVP983318:LVP984190 MFL983318:MFL984190 MPH983318:MPH984190 MZD983318:MZD984190 NIZ983318:NIZ984190 NSV983318:NSV984190 OCR983318:OCR984190 OMN983318:OMN984190 OWJ983318:OWJ984190 PGF983318:PGF984190 PQB983318:PQB984190 PZX983318:PZX984190 QJT983318:QJT984190 QTP983318:QTP984190 RDL983318:RDL984190 RNH983318:RNH984190 RXD983318:RXD984190 SGZ983318:SGZ984190 SQV983318:SQV984190 TAR983318:TAR984190 TKN983318:TKN984190 TUJ983318:TUJ984190 UEF983318:UEF984190 UOB983318:UOB984190 UXX983318:UXX984190 VHT983318:VHT984190 VRP983318:VRP984190 WBL983318:WBL984190 WLH983318:WLH984190 BA216:BA221 L25 ACU25:ACW25 AMQ25:AMS25 AWM25:AWO25 BGI25:BGK25 BQE25:BQG25 CAA25:CAC25 CJW25:CJY25 CTS25:CTU25 DDO25:DDQ25 DNK25:DNM25 DXG25:DXI25 EHC25:EHE25 EQY25:ERA25 FAU25:FAW25 FKQ25:FKS25 FUM25:FUO25 GEI25:GEK25 GOE25:GOG25 GYA25:GYC25 HHW25:HHY25 HRS25:HRU25 IBO25:IBQ25 ILK25:ILM25 IVG25:IVI25 JFC25:JFE25 JOY25:JPA25 JYU25:JYW25 KIQ25:KIS25 KSM25:KSO25 LCI25:LCK25 LME25:LMG25 LWA25:LWC25 MFW25:MFY25 MPS25:MPU25 MZO25:MZQ25 NJK25:NJM25 NTG25:NTI25 ODC25:ODE25 OMY25:ONA25 OWU25:OWW25 PGQ25:PGS25 PQM25:PQO25 QAI25:QAK25 QKE25:QKG25 QUA25:QUC25 RDW25:RDY25 RNS25:RNU25 RXO25:RXQ25 SHK25:SHM25 SRG25:SRI25 TBC25:TBE25 TKY25:TLA25 TUU25:TUW25 UEQ25:UES25 UOM25:UOO25 UYI25:UYK25 VIE25:VIG25 VSA25:VSC25 WBW25:WBY25 WLS25:WLU25 WVO25:WVQ25 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TKN25 TUJ25 UEF25 UOB25 UXX25 VHT25 VRP25 WBL25 WLH25 WVD25 JC25:JE25 SY25:TA25 W25:Y25 AMQ164:AMS164 AWM164:AWO164 BGI164:BGK164 BQE164:BQG164 CAA164:CAC164 CJW164:CJY164 CTS164:CTU164 DDO164:DDQ164 DNK164:DNM164 DXG164:DXI164 EHC164:EHE164 EQY164:ERA164 FAU164:FAW164 FKQ164:FKS164 FUM164:FUO164 GEI164:GEK164 GOE164:GOG164 GYA164:GYC164 HHW164:HHY164 HRS164:HRU164 IBO164:IBQ164 ILK164:ILM164 IVG164:IVI164 JFC164:JFE164 JOY164:JPA164 JYU164:JYW164 KIQ164:KIS164 KSM164:KSO164 LCI164:LCK164 LME164:LMG164 LWA164:LWC164 MFW164:MFY164 MPS164:MPU164 MZO164:MZQ164 NJK164:NJM164 NTG164:NTI164 ODC164:ODE164 OMY164:ONA164 OWU164:OWW164 PGQ164:PGS164 PQM164:PQO164 QAI164:QAK164 QKE164:QKG164 QUA164:QUC164 RDW164:RDY164 RNS164:RNU164 RXO164:RXQ164 SHK164:SHM164 SRG164:SRI164 TBC164:TBE164 TKY164:TLA164 TUU164:TUW164 UEQ164:UES164 UOM164:UOO164 UYI164:UYK164 VIE164:VIG164 VSA164:VSC164 WBW164:WBY164 WLS164:WLU164 WVO164:WVQ164 IR164 SN164 ACJ164 AMF164 AWB164 BFX164 BPT164 BZP164 CJL164 CTH164 DDD164 DMZ164 DWV164 EGR164 EQN164 FAJ164 FKF164 FUB164 GDX164 GNT164 GXP164 HHL164 HRH164 IBD164 IKZ164 IUV164 JER164 JON164 JYJ164 KIF164 KSB164 LBX164 LLT164 LVP164 MFL164 MPH164 MZD164 NIZ164 NSV164 OCR164 OMN164 OWJ164 PGF164 PQB164 PZX164 QJT164 QTP164 RDL164 RNH164 RXD164 SGZ164 SQV164 TAR164 TKN164 TUJ164 UEF164 UOB164 UXX164 VHT164 VRP164 WBL164 WLH164 WVD164 JC164:JE164 I163 T163:V163 SY164:TA164 ACR163:ACT163 SV163:SX163 IZ163:JB163 WVA163 WLE163 WBI163 VRM163 VHQ163 UXU163 UNY163 UEC163 TUG163 TKK163 TAO163 SQS163 SGW163 RXA163 RNE163 RDI163 QTM163 QJQ163 PZU163 PPY163 PGC163 OWG163 OMK163 OCO163 NSS163 NIW163 MZA163 MPE163 MFI163 LVM163 LLQ163 LBU163 KRY163 KIC163 JYG163 JOK163 JEO163 IUS163 IKW163 IBA163 HRE163 HHI163 GXM163 GNQ163 GDU163 FTY163 FKC163 FAG163 EQK163 EGO163 DWS163 DMW163 DDA163 CTE163 CJI163 BZM163 BPQ163 BFU163 AVY163 AMC163 ACG163 SK163 IO163 WVL163:WVN163 WLP163:WLR163 WBT163:WBV163 VRX163:VRZ163 VIB163:VID163 UYF163:UYH163 UOJ163:UOL163 UEN163:UEP163 TUR163:TUT163 TKV163:TKX163 TAZ163:TBB163 SRD163:SRF163 SHH163:SHJ163 RXL163:RXN163 RNP163:RNR163 RDT163:RDV163 QTX163:QTZ163 QKB163:QKD163 QAF163:QAH163 PQJ163:PQL163 PGN163:PGP163 OWR163:OWT163 OMV163:OMX163 OCZ163:ODB163 NTD163:NTF163 NJH163:NJJ163 MZL163:MZN163 MPP163:MPR163 MFT163:MFV163 LVX163:LVZ163 LMB163:LMD163 LCF163:LCH163 KSJ163:KSL163 KIN163:KIP163 JYR163:JYT163 JOV163:JOX163 JEZ163:JFB163 IVD163:IVF163 ILH163:ILJ163 IBL163:IBN163 HRP163:HRR163 HHT163:HHV163 GXX163:GXZ163 GOB163:GOD163 GEF163:GEH163 FUJ163:FUL163 FKN163:FKP163 FAR163:FAT163 EQV163:EQX163 EGZ163:EHB163 DXD163:DXF163 DNH163:DNJ163 DDL163:DDN163 CTP163:CTR163 CJT163:CJV163 BZX163:BZZ163 BQB163:BQD163 BGF163:BGH163 AWJ163:AWL163 AMN163:AMP163 ACU164:ACW164 W164:Y170 M361:M362 W176:Y176 L176 L262:L263 W262:Y264 W273:W275 L271:L272 WBF280 VRJ280 VHN280 UXR280 UNV280 UDZ280 TUD280 TKH280 TAL280 SQP280 SGT280 RWX280 RNB280 RDF280 QTJ280 QJN280 PZR280 PPV280 PFZ280 OWD280 OMH280 OCL280 NSP280 NIT280 MYX280 MPB280 MFF280 LVJ280 LLN280 LBR280 KRV280 KHZ280 JYD280 JOH280 JEL280 IUP280 IKT280 IAX280 HRB280 HHF280 GXJ280 GNN280 GDR280 FTV280 FJZ280 FAD280 EQH280 EGL280 DWP280 DMT280 DCX280 CTB280 CJF280 BZJ280 BPN280 BFR280 AVV280 ALZ280 ACD280 SH280 IL280 WVI280:WVK280 WLM280:WLO280 WBQ280:WBS280 VRU280:VRW280 VHY280:VIA280 UYC280:UYE280 UOG280:UOI280 UEK280:UEM280 TUO280:TUQ280 TKS280:TKU280 TAW280:TAY280 SRA280:SRC280 SHE280:SHG280 RXI280:RXK280 RNM280:RNO280 RDQ280:RDS280 QTU280:QTW280 QJY280:QKA280 QAC280:QAE280 PQG280:PQI280 PGK280:PGM280 OWO280:OWQ280 OMS280:OMU280 OCW280:OCY280 NTA280:NTC280 NJE280:NJG280 MZI280:MZK280 MPM280:MPO280 MFQ280:MFS280 LVU280:LVW280 LLY280:LMA280 LCC280:LCE280 KSG280:KSI280 KIK280:KIM280 JYO280:JYQ280 JOS280:JOU280 JEW280:JEY280 IVA280:IVC280 ILE280:ILG280 IBI280:IBK280 HRM280:HRO280 HHQ280:HHS280 GXU280:GXW280 GNY280:GOA280 GEC280:GEE280 FUG280:FUI280 FKK280:FKM280 FAO280:FAQ280 EQS280:EQU280 EGW280:EGY280 DXA280:DXC280 DNE280:DNG280 DDI280:DDK280 CTM280:CTO280 CJQ280:CJS280 BZU280:BZW280 BPY280:BQA280 BGC280:BGE280 AWG280:AWI280 AMK280:AMM280 ACO280:ACQ280 SS280:SU280 IW280:IY280 WUX280 WLB280 BWV287 CJQ271:CJQ272 X361:Z362 AMH361:AMH362 ACL361:ACL362 SP361:SP362 IT361:IT362 WVQ361:WVS362 WLU361:WLW362 WBY361:WCA362 VSC361:VSE362 VIG361:VII362 UYK361:UYM362 UOO361:UOQ362 UES361:UEU362 TUW361:TUY362 TLA361:TLC362 TBE361:TBG362 SRI361:SRK362 SHM361:SHO362 RXQ361:RXS362 RNU361:RNW362 RDY361:REA362 QUC361:QUE362 QKG361:QKI362 QAK361:QAM362 PQO361:PQQ362 PGS361:PGU362 OWW361:OWY362 ONA361:ONC362 ODE361:ODG362 NTI361:NTK362 NJM361:NJO362 MZQ361:MZS362 MPU361:MPW362 MFY361:MGA362 LWC361:LWE362 LMG361:LMI362 LCK361:LCM362 KSO361:KSQ362 KIS361:KIU362 JYW361:JYY362 JPA361:JPC362 JFE361:JFG362 IVI361:IVK362 ILM361:ILO362 IBQ361:IBS362 HRU361:HRW362 HHY361:HIA362 GYC361:GYE362 GOG361:GOI362 GEK361:GEM362 FUO361:FUQ362 FKS361:FKU362 FAW361:FAY362 ERA361:ERC362 EHE361:EHG362 DXI361:DXK362 DNM361:DNO362 DDQ361:DDS362 CTU361:CTW362 CJY361:CKA362 CAC361:CAE362 BQG361:BQI362 BGK361:BGM362 AWO361:AWQ362 AMS361:AMU362 ACW361:ACY362 TA361:TC362 JE361:JG362 WVF361:WVF362 WLJ361:WLJ362 WBN361:WBN362 VRR361:VRR362 VHV361:VHV362 UXZ361:UXZ362 UOD361:UOD362 UEH361:UEH362 TUL361:TUL362 TKP361:TKP362 TAT361:TAT362 SQX361:SQX362 SHB361:SHB362 RXF361:RXF362 RNJ361:RNJ362 RDN361:RDN362 QTR361:QTR362 QJV361:QJV362 PZZ361:PZZ362 PQD361:PQD362 PGH361:PGH362 OWL361:OWL362 OMP361:OMP362 OCT361:OCT362 NSX361:NSX362 NJB361:NJB362 MZF361:MZF362 MPJ361:MPJ362 MFN361:MFN362 LVR361:LVR362 LLV361:LLV362 LBZ361:LBZ362 KSD361:KSD362 KIH361:KIH362 JYL361:JYL362 JOP361:JOP362 JET361:JET362 IUX361:IUX362 ILB361:ILB362 IBF361:IBF362 HRJ361:HRJ362 HHN361:HHN362 GXR361:GXR362 GNV361:GNV362 GDZ361:GDZ362 FUD361:FUD362 FKH361:FKH362 FAL361:FAL362 EQP361:EQP362 EGT361:EGT362 DWX361:DWX362 DNB361:DNB362 DDF361:DDF362 CTJ361:CTJ362 CJN361:CJN362 BZR361:BZR362 BPV361:BPV362 BFZ361:BFZ362 AWD361:AWD362 DDI271:DDI272 DNE271:DNE272 DXA271:DXA272 EGW271:EGW272 EQS271:EQS272 FAO271:FAO272 FKK271:FKK272 FUG271:FUG272 GEC271:GEC272 GNY271:GNY272 GXU271:GXU272 HHQ271:HHQ272 HRM271:HRM272 IBI271:IBI272 ILE271:ILE272 IVA271:IVA272 JEW271:JEW272 JOS271:JOS272 JYO271:JYO272 KIK271:KIK272 KSG271:KSG272 LCC271:LCC272 LLY271:LLY272 LVU271:LVU272 MFQ271:MFQ272 MPM271:MPM272 MZI271:MZI272 NJE271:NJE272 NTA271:NTA272 OCW271:OCW272 OMS271:OMS272 OWO271:OWO272 PGK271:PGK272 PQG271:PQG272 QAC271:QAC272 QJY271:QJY272 QTU271:QTU272 RDQ271:RDQ272 RNM271:RNM272 RXI271:RXI272 SHE271:SHE272 SRA271:SRA272 TAW271:TAW272 TKS271:TKS272 TUO271:TUO272 UEK271:UEK272 UOG271:UOG272 UYC271:UYC272 VHY271:VHY272 VRU271:VRU272 WBQ271:WBQ272 WLM271:WLM272 WVI271:WVI272 JH271:JJ272 TD271:TF272 ACZ271:ADB272 AMV271:AMX272 AWR271:AWT272 BGN271:BGP272 BQJ271:BQL272 CAF271:CAH272 CKB271:CKD272 CTX271:CTZ272 DDT271:DDV272 DNP271:DNR272 DXL271:DXN272 EHH271:EHJ272 ERD271:ERF272 FAZ271:FBB272 FKV271:FKX272 FUR271:FUT272 GEN271:GEP272 GOJ271:GOL272 GYF271:GYH272 HIB271:HID272 HRX271:HRZ272 IBT271:IBV272 ILP271:ILR272 IVL271:IVN272 JFH271:JFJ272 JPD271:JPF272 JYZ271:JZB272 KIV271:KIX272 KSR271:KST272 LCN271:LCP272 LMJ271:LML272 LWF271:LWH272 MGB271:MGD272 MPX271:MPZ272 MZT271:MZV272 NJP271:NJR272 NTL271:NTN272 ODH271:ODJ272 OND271:ONF272 OWZ271:OXB272 PGV271:PGX272 PQR271:PQT272 QAN271:QAP272 QKJ271:QKL272 QUF271:QUH272 REB271:RED272 RNX271:RNZ272 RXT271:RXV272 SHP271:SHR272 SRL271:SRN272 TBH271:TBJ272 TLD271:TLF272 TUZ271:TVB272 UEV271:UEX272 UOR271:UOT272 UYN271:UYP272 VIJ271:VIL272 VSF271:VSH272 WCB271:WCD272 WLX271:WLZ272 WVT271:WVV272 IW271:IW272 SS271:SS272 ACO271:ACO272 AMK271:AMK272 AWG271:AWG272 BGC271:BGC272 BPY271:BPY272 BZU271:BZU272 CTM271:CTM272 W285:Y285 BER286 CSB286 CIF286 DBX286 DLT286 DVP286 EFL286 EPH286 EZD286 FIZ286 FSV286 GCR286 GMN286 GWJ286 HGF286 HQB286 HZX286 IJT286 ITP286 JDL286 JNH286 JXD286 KGZ286 KQV286 LAR286 LKN286 LUJ286 MEF286 MOB286 MXX286 NHT286 NRP286 OBL286 OLH286 OVD286 PEZ286 POV286 PYR286 QIN286 QSJ286 RCF286 RMB286 RVX286 SFT286 SPP286 SZL286 TJH286 TTD286 UCZ286 UMV286 UWR286 VGN286 VQJ286 WAF286 WKB286 WTX286 HW286:HY286 RS286:RU286 ABO286:ABQ286 ALK286:ALM286 AVG286:AVI286 BFC286:BFE286 BOY286:BPA286 BYU286:BYW286 CIQ286:CIS286 CSM286:CSO286 DCI286:DCK286 DME286:DMG286 DWA286:DWC286 EFW286:EFY286 EPS286:EPU286 EZO286:EZQ286 FJK286:FJM286 FTG286:FTI286 GDC286:GDE286 GMY286:GNA286 GWU286:GWW286 HGQ286:HGS286 HQM286:HQO286 IAI286:IAK286 IKE286:IKG286 IUA286:IUC286 JDW286:JDY286 JNS286:JNU286 JXO286:JXQ286 KHK286:KHM286 KRG286:KRI286 LBC286:LBE286 LKY286:LLA286 LUU286:LUW286 MEQ286:MES286 MOM286:MOO286 MYI286:MYK286 NIE286:NIG286 NSA286:NSC286 OBW286:OBY286 OLS286:OLU286 OVO286:OVQ286 PFK286:PFM286 PPG286:PPI286 PZC286:PZE286 QIY286:QJA286 QSU286:QSW286 RCQ286:RCS286 RMM286:RMO286 RWI286:RWK286 SGE286:SGG286 SQA286:SQC286 SZW286:SZY286 TJS286:TJU286 TTO286:TTQ286 UDK286:UDM286 UNG286:UNI286 UXC286:UXE286 VGY286:VHA286 VQU286:VQW286 WAQ286:WAS286 WKM286:WKO286 WUI286:WUK286 HL286 RH286 ABD286 AKZ286 AUV286 BON286 BYJ286 L234:L236 BDD287 CQN287 CGR287 DAJ287 DKF287 DUB287 EDX287 ENT287 EXP287 FHL287 FRH287 GBD287 GKZ287 GUV287 HER287 HON287 HYJ287 IIF287 ISB287 JBX287 JLT287 JVP287 KFL287 KPH287 KZD287 LIZ287 LSV287 MCR287 MMN287 MWJ287 NGF287 NQB287 NZX287 OJT287 OTP287 PDL287 PNH287 PXD287 QGZ287 QQV287 RAR287 RKN287 RUJ287 SEF287 SOB287 SXX287 THT287 TRP287 UBL287 ULH287 UVD287 VEZ287 VOV287 VYR287 WIN287 WSJ287 GI287:GK287 QE287:QG287 AAA287:AAC287 AJW287:AJY287 ATS287:ATU287 BDO287:BDQ287 BNK287:BNM287 BXG287:BXI287 CHC287:CHE287 CQY287:CRA287 DAU287:DAW287 DKQ287:DKS287 DUM287:DUO287 EEI287:EEK287 EOE287:EOG287 EYA287:EYC287 FHW287:FHY287 FRS287:FRU287 GBO287:GBQ287 GLK287:GLM287 GVG287:GVI287 HFC287:HFE287 HOY287:HPA287 HYU287:HYW287 IIQ287:IIS287 ISM287:ISO287 JCI287:JCK287 JME287:JMG287 JWA287:JWC287 KFW287:KFY287 KPS287:KPU287 KZO287:KZQ287 LJK287:LJM287 LTG287:LTI287 MDC287:MDE287 MMY287:MNA287 MWU287:MWW287 NGQ287:NGS287 NQM287:NQO287 OAI287:OAK287 OKE287:OKG287 OUA287:OUC287 PDW287:PDY287 PNS287:PNU287 PXO287:PXQ287 QHK287:QHM287 QRG287:QRI287 RBC287:RBE287 RKY287:RLA287 RUU287:RUW287 SEQ287:SES287 SOM287:SOO287 SYI287:SYK287 TIE287:TIG287 TSA287:TSC287 UBW287:UBY287 ULS287:ULU287 UVO287:UVQ287 VFK287:VFM287 VPG287:VPI287 VZC287:VZE287 WIY287:WJA287 WSU287:WSW287 FX287 PT287 ZP287 AJL287 ATH287 BMZ287 W316:Y319 Z143 BWS300 BDA300 CQK300 CGO300 DAG300 DKC300 DTY300 EDU300 ENQ300 EXM300 FHI300 FRE300 GBA300 GKW300 GUS300 HEO300 HOK300 HYG300 IIC300 IRY300 JBU300 JLQ300 JVM300 KFI300 KPE300 KZA300 LIW300 LSS300 MCO300 MMK300 MWG300 NGC300 NPY300 NZU300 OJQ300 OTM300 PDI300 PNE300 PXA300 QGW300 QQS300 RAO300 RKK300 RUG300 SEC300 SNY300 SXU300 THQ300 TRM300 UBI300 ULE300 UVA300 VEW300 VOS300 VYO300 WIK300 WSG300 GF300:GH300 QB300:QD300 ZX300:ZZ300 AJT300:AJV300 ATP300:ATR300 BDL300:BDN300 BNH300:BNJ300 BXD300:BXF300 CGZ300:CHB300 CQV300:CQX300 DAR300:DAT300 DKN300:DKP300 DUJ300:DUL300 EEF300:EEH300 EOB300:EOD300 EXX300:EXZ300 FHT300:FHV300 FRP300:FRR300 GBL300:GBN300 GLH300:GLJ300 GVD300:GVF300 HEZ300:HFB300 HOV300:HOX300 HYR300:HYT300 IIN300:IIP300 ISJ300:ISL300 JCF300:JCH300 JMB300:JMD300 JVX300:JVZ300 KFT300:KFV300 KPP300:KPR300 KZL300:KZN300 LJH300:LJJ300 LTD300:LTF300 MCZ300:MDB300 MMV300:MMX300 MWR300:MWT300 NGN300:NGP300 NQJ300:NQL300 OAF300:OAH300 OKB300:OKD300 OTX300:OTZ300 PDT300:PDV300 PNP300:PNR300 PXL300:PXN300 QHH300:QHJ300 QRD300:QRF300 RAZ300:RBB300 RKV300:RKX300 RUR300:RUT300 SEN300:SEP300 SOJ300:SOL300 SYF300:SYH300 TIB300:TID300 TRX300:TRZ300 UBT300:UBV300 ULP300:ULR300 UVL300:UVN300 VFH300:VFJ300 VPD300:VPF300 VYZ300:VZB300 WIV300:WIX300 WSR300:WST300 FU300 PQ300 ZM300 AJI300 ATE300 BMW300 Y273:Y275 W277:Y281 L164:L170 L316:L319 W287:Y299 AS269:AS270 W206:Y206 X145:X162 WLX206 WVT206 L206 JS206:JU206 TO206:TQ206 ADK206:ADM206 ANG206:ANI206 AXC206:AXE206 BGY206:BHA206 BQU206:BQW206 CAQ206:CAS206 CKM206:CKO206 CUI206:CUK206 DEE206:DEG206 DOA206:DOC206 DXW206:DXY206 EHS206:EHU206 ERO206:ERQ206 FBK206:FBM206 FLG206:FLI206 FVC206:FVE206 GEY206:GFA206 GOU206:GOW206 GYQ206:GYS206 HIM206:HIO206 HSI206:HSK206 ICE206:ICG206 IMA206:IMC206 IVW206:IVY206 JFS206:JFU206 JPO206:JPQ206 JZK206:JZM206 KJG206:KJI206 KTC206:KTE206 LCY206:LDA206 LMU206:LMW206 LWQ206:LWS206 MGM206:MGO206 MQI206:MQK206 NAE206:NAG206 NKA206:NKC206 NTW206:NTY206 ODS206:ODU206 ONO206:ONQ206 OXK206:OXM206 PHG206:PHI206 PRC206:PRE206 QAY206:QBA206 QKU206:QKW206 QUQ206:QUS206 REM206:REO206 ROI206:ROK206 RYE206:RYG206 SIA206:SIC206 SRW206:SRY206 TBS206:TBU206 TLO206:TLQ206 TVK206:TVM206 UFG206:UFI206 UPC206:UPE206 UYY206:UZA206 VIU206:VIW206 VSQ206:VSS206 WCM206:WCO206 WMI206:WMK206 WWE206:WWG206 JH206 TD206 ACZ206 AMV206 AWR206 BGN206 BQJ206 CAF206 CKB206 CTX206 DDT206 DNP206 DXL206 EHH206 ERD206 FAZ206 FKV206 FUR206 GEN206 GOJ206 GYF206 HIB206 HRX206 IBT206 ILP206 IVL206 JFH206 JPD206 JYZ206 KIV206 KSR206 LCN206 LMJ206 LWF206 MGB206 MPX206 MZT206 NJP206 NTL206 ODH206 OND206 OWZ206 PGV206 PQR206 QAN206 QKJ206 QUF206 REB206 RNX206 RXT206 SHP206 SRL206 TBH206 TLD206 TUZ206 UEV206 UOR206 UYN206 VIJ206 VSF206 J340 W322:Y323 BER324:BER325 CSB324:CSB325 CIF324:CIF325 DBX324:DBX325 DLT324:DLT325 DVP324:DVP325 EFL324:EFL325 EPH324:EPH325 EZD324:EZD325 FIZ324:FIZ325 FSV324:FSV325 GCR324:GCR325 GMN324:GMN325 GWJ324:GWJ325 HGF324:HGF325 HQB324:HQB325 HZX324:HZX325 IJT324:IJT325 ITP324:ITP325 JDL324:JDL325 JNH324:JNH325 JXD324:JXD325 KGZ324:KGZ325 KQV324:KQV325 LAR324:LAR325 LKN324:LKN325 LUJ324:LUJ325 MEF324:MEF325 MOB324:MOB325 MXX324:MXX325 NHT324:NHT325 NRP324:NRP325 OBL324:OBL325 OLH324:OLH325 OVD324:OVD325 PEZ324:PEZ325 POV324:POV325 PYR324:PYR325 QIN324:QIN325 QSJ324:QSJ325 RCF324:RCF325 RMB324:RMB325 RVX324:RVX325 SFT324:SFT325 SPP324:SPP325 SZL324:SZL325 TJH324:TJH325 TTD324:TTD325 UCZ324:UCZ325 UMV324:UMV325 UWR324:UWR325 VGN324:VGN325 VQJ324:VQJ325 WAF324:WAF325 WKB324:WKB325 WTX324:WTX325 HW324:HY325 RS324:RU325 ABO324:ABQ325 ALK324:ALM325 AVG324:AVI325 BFC324:BFE325 BOY324:BPA325 BYU324:BYW325 CIQ324:CIS325 CSM324:CSO325 DCI324:DCK325 DME324:DMG325 DWA324:DWC325 EFW324:EFY325 EPS324:EPU325 EZO324:EZQ325 FJK324:FJM325 FTG324:FTI325 GDC324:GDE325 GMY324:GNA325 GWU324:GWW325 HGQ324:HGS325 HQM324:HQO325 IAI324:IAK325 IKE324:IKG325 IUA324:IUC325 JDW324:JDY325 JNS324:JNU325 JXO324:JXQ325 KHK324:KHM325 KRG324:KRI325 LBC324:LBE325 LKY324:LLA325 LUU324:LUW325 MEQ324:MES325 MOM324:MOO325 MYI324:MYK325 NIE324:NIG325 NSA324:NSC325 OBW324:OBY325 OLS324:OLU325 OVO324:OVQ325 PFK324:PFM325 PPG324:PPI325 PZC324:PZE325 QIY324:QJA325 QSU324:QSW325 RCQ324:RCS325 RMM324:RMO325 RWI324:RWK325 SGE324:SGG325 SQA324:SQC325 SZW324:SZY325 TJS324:TJU325 TTO324:TTQ325 UDK324:UDM325 UNG324:UNI325 UXC324:UXE325 VGY324:VHA325 VQU324:VQW325 WAQ324:WAS325 WKM324:WKO325 WUI324:WUK325 HL324:HL325 RH324:RH325 ABD324:ABD325 AKZ324:AKZ325 AUV324:AUV325 BON324:BON325 BER341 WCB206 T339:V339 U340:W340 L341 CSB341 CIF341 DBX341 DLT341 DVP341 EFL341 EPH341 EZD341 FIZ341 FSV341 GCR341 GMN341 GWJ341 HGF341 HQB341 HZX341 IJT341 ITP341 JDL341 JNH341 JXD341 KGZ341 KQV341 LAR341 LKN341 LUJ341 MEF341 MOB341 MXX341 NHT341 NRP341 OBL341 OLH341 OVD341 PEZ341 POV341 PYR341 QIN341 QSJ341 RCF341 RMB341 RVX341 SFT341 SPP341 SZL341 TJH341 TTD341 UCZ341 UMV341 UWR341 VGN341 VQJ341 WAF341 WKB341 WTX341 HW341:HY341 RS341:RU341 ABO341:ABQ341 ALK341:ALM341 AVG341:AVI341 BFC341:BFE341 BOY341:BPA341 BYU341:BYW341 CIQ341:CIS341 CSM341:CSO341 DCI341:DCK341 DME341:DMG341 DWA341:DWC341 EFW341:EFY341 EPS341:EPU341 EZO341:EZQ341 FJK341:FJM341 FTG341:FTI341 GDC341:GDE341 GMY341:GNA341 GWU341:GWW341 HGQ341:HGS341 HQM341:HQO341 IAI341:IAK341 IKE341:IKG341 IUA341:IUC341 JDW341:JDY341 JNS341:JNU341 JXO341:JXQ341 KHK341:KHM341 KRG341:KRI341 LBC341:LBE341 LKY341:LLA341 LUU341:LUW341 MEQ341:MES341 MOM341:MOO341 MYI341:MYK341 NIE341:NIG341 NSA341:NSC341 OBW341:OBY341 OLS341:OLU341 OVO341:OVQ341 PFK341:PFM341 PPG341:PPI341 PZC341:PZE341 QIY341:QJA341 QSU341:QSW341 RCQ341:RCS341 RMM341:RMO341 RWI341:RWK341 SGE341:SGG341 SQA341:SQC341 SZW341:SZY341 TJS341:TJU341 TTO341:TTQ341 UDK341:UDM341 UNG341:UNI341 UXC341:UXE341 VGY341:VHA341 VQU341:VQW341 WAQ341:WAS341 WKM341:WKO341 WUI341:WUK341 HL341 RH341 ABD341 AKZ341 AUV341 BON341 W326:Y338 BYJ324:BYJ325 L322:L338 BYJ341 BA214 BE215 X348:X350 Y342:Y350 X353:Y353 X354:X357 W351:Y352 L351:L352 W358:Y360 L358:L360 W365:Y1156 L365:L1156 UXX364:UXX1150 UOB364:UOB1150 UEF364:UEF1150 TUJ364:TUJ1150 TKN364:TKN1150 TAR364:TAR1150 SQV364:SQV1150 SGZ364:SGZ1150 RXD364:RXD1150 RNH364:RNH1150 RDL364:RDL1150 QTP364:QTP1150 QJT364:QJT1150 PZX364:PZX1150 PQB364:PQB1150 PGF364:PGF1150 OWJ364:OWJ1150 OMN364:OMN1150 OCR364:OCR1150 NSV364:NSV1150 NIZ364:NIZ1150 MZD364:MZD1150 MPH364:MPH1150 MFL364:MFL1150 LVP364:LVP1150 LLT364:LLT1150 LBX364:LBX1150 KSB364:KSB1150 KIF364:KIF1150 JYJ364:JYJ1150 JON364:JON1150 JER364:JER1150 IUV364:IUV1150 IKZ364:IKZ1150 IBD364:IBD1150 HRH364:HRH1150 HHL364:HHL1150 GXP364:GXP1150 GNT364:GNT1150 GDX364:GDX1150 FUB364:FUB1150 FKF364:FKF1150 FAJ364:FAJ1150 EQN364:EQN1150 EGR364:EGR1150 DWV364:DWV1150 DMZ364:DMZ1150 DDD364:DDD1150 CTH364:CTH1150 CJL364:CJL1150 BZP364:BZP1150 BPT364:BPT1150 BFX364:BFX1150 AWB364:AWB1150 AMF364:AMF1150 ACJ364:ACJ1150 SN364:SN1150 IR364:IR1150 WVO364:WVQ1150 WLS364:WLU1150 WBW364:WBY1150 VSA364:VSC1150 VIE364:VIG1150 UYI364:UYK1150 UOM364:UOO1150 UEQ364:UES1150 TUU364:TUW1150 TKY364:TLA1150 TBC364:TBE1150 SRG364:SRI1150 SHK364:SHM1150 RXO364:RXQ1150 RNS364:RNU1150 RDW364:RDY1150 QUA364:QUC1150 QKE364:QKG1150 QAI364:QAK1150 PQM364:PQO1150 PGQ364:PGS1150 OWU364:OWW1150 OMY364:ONA1150 ODC364:ODE1150 NTG364:NTI1150 NJK364:NJM1150 MZO364:MZQ1150 MPS364:MPU1150 MFW364:MFY1150 LWA364:LWC1150 LME364:LMG1150 LCI364:LCK1150 KSM364:KSO1150 KIQ364:KIS1150 JYU364:JYW1150 JOY364:JPA1150 JFC364:JFE1150 IVG364:IVI1150 ILK364:ILM1150 IBO364:IBQ1150 HRS364:HRU1150 HHW364:HHY1150 GYA364:GYC1150 GOE364:GOG1150 GEI364:GEK1150 FUM364:FUO1150 FKQ364:FKS1150 FAU364:FAW1150 EQY364:ERA1150 EHC364:EHE1150 DXG364:DXI1150 DNK364:DNM1150 DDO364:DDQ1150 CTS364:CTU1150 CJW364:CJY1150 CAA364:CAC1150 BQE364:BQG1150 BGI364:BGK1150 AWM364:AWO1150 AMQ364:AMS1150 ACU364:ACW1150 SY364:TA1150 JC364:JE1150 WVD364:WVD1150 WLH364:WLH1150 WBL364:WBL1150 VRP364:VRP1150 VHT364:VHT1150 L277:L302 AMH284 ACL284 SP284 IT284 WVQ284:WVS284 WLU284:WLW284 WBY284:WCA284 VSC284:VSE284 VIG284:VII284 UYK284:UYM284 UOO284:UOQ284 UES284:UEU284 TUW284:TUY284 TLA284:TLC284 TBE284:TBG284 SRI284:SRK284 SHM284:SHO284 RXQ284:RXS284 RNU284:RNW284 RDY284:REA284 QUC284:QUE284 QKG284:QKI284 QAK284:QAM284 PQO284:PQQ284 PGS284:PGU284 OWW284:OWY284 ONA284:ONC284 ODE284:ODG284 NTI284:NTK284 NJM284:NJO284 MZQ284:MZS284 MPU284:MPW284 MFY284:MGA284 LWC284:LWE284 LMG284:LMI284 LCK284:LCM284 KSO284:KSQ284 KIS284:KIU284 JYW284:JYY284 JPA284:JPC284 JFE284:JFG284 IVI284:IVK284 ILM284:ILO284 IBQ284:IBS284 HRU284:HRW284 HHY284:HIA284 GYC284:GYE284 GOG284:GOI284 GEK284:GEM284 FUO284:FUQ284 FKS284:FKU284 FAW284:FAY284 ERA284:ERC284 EHE284:EHG284 DXI284:DXK284 DNM284:DNO284 DDQ284:DDS284 CTU284:CTW284 CJY284:CKA284 CAC284:CAE284 BQG284:BQI284 BGK284:BGM284 AWO284:AWQ284 AMS284:AMU284 ACW284:ACY284 TA284:TC284 JE284:JG284 WVF284 WLJ284 WBN284 VRR284 VHV284 UXZ284 UOD284 UEH284 TUL284 TKP284 TAT284 SQX284 SHB284 RXF284 RNJ284 RDN284 QTR284 QJV284 PZZ284 PQD284 PGH284 OWL284 OMP284 OCT284 NSX284 NJB284 MZF284 MPJ284 MFN284 LVR284 LLV284 LBZ284 KSD284 KIH284 JYL284 JOP284 JET284 IUX284 ILB284 IBF284 HRJ284 HHN284 GXR284 GNV284 GDZ284 FUD284 FKH284 FAL284 EQP284 EGT284 DWX284 DNB284 DDF284 CTJ284 CJN284 BZR284 BPV284 BFZ284 AWD284">
      <formula1>0</formula1>
      <formula2>100</formula2>
    </dataValidation>
    <dataValidation type="custom" allowBlank="1" showInputMessage="1" showErrorMessage="1" sqref="WVV983318:WVV984190 JJ65814:JJ66686 TF65814:TF66686 ADB65814:ADB66686 AMX65814:AMX66686 AWT65814:AWT66686 BGP65814:BGP66686 BQL65814:BQL66686 CAH65814:CAH66686 CKD65814:CKD66686 CTZ65814:CTZ66686 DDV65814:DDV66686 DNR65814:DNR66686 DXN65814:DXN66686 EHJ65814:EHJ66686 ERF65814:ERF66686 FBB65814:FBB66686 FKX65814:FKX66686 FUT65814:FUT66686 GEP65814:GEP66686 GOL65814:GOL66686 GYH65814:GYH66686 HID65814:HID66686 HRZ65814:HRZ66686 IBV65814:IBV66686 ILR65814:ILR66686 IVN65814:IVN66686 JFJ65814:JFJ66686 JPF65814:JPF66686 JZB65814:JZB66686 KIX65814:KIX66686 KST65814:KST66686 LCP65814:LCP66686 LML65814:LML66686 LWH65814:LWH66686 MGD65814:MGD66686 MPZ65814:MPZ66686 MZV65814:MZV66686 NJR65814:NJR66686 NTN65814:NTN66686 ODJ65814:ODJ66686 ONF65814:ONF66686 OXB65814:OXB66686 PGX65814:PGX66686 PQT65814:PQT66686 QAP65814:QAP66686 QKL65814:QKL66686 QUH65814:QUH66686 RED65814:RED66686 RNZ65814:RNZ66686 RXV65814:RXV66686 SHR65814:SHR66686 SRN65814:SRN66686 TBJ65814:TBJ66686 TLF65814:TLF66686 TVB65814:TVB66686 UEX65814:UEX66686 UOT65814:UOT66686 UYP65814:UYP66686 VIL65814:VIL66686 VSH65814:VSH66686 WCD65814:WCD66686 WLZ65814:WLZ66686 WVV65814:WVV66686 JJ131350:JJ132222 TF131350:TF132222 ADB131350:ADB132222 AMX131350:AMX132222 AWT131350:AWT132222 BGP131350:BGP132222 BQL131350:BQL132222 CAH131350:CAH132222 CKD131350:CKD132222 CTZ131350:CTZ132222 DDV131350:DDV132222 DNR131350:DNR132222 DXN131350:DXN132222 EHJ131350:EHJ132222 ERF131350:ERF132222 FBB131350:FBB132222 FKX131350:FKX132222 FUT131350:FUT132222 GEP131350:GEP132222 GOL131350:GOL132222 GYH131350:GYH132222 HID131350:HID132222 HRZ131350:HRZ132222 IBV131350:IBV132222 ILR131350:ILR132222 IVN131350:IVN132222 JFJ131350:JFJ132222 JPF131350:JPF132222 JZB131350:JZB132222 KIX131350:KIX132222 KST131350:KST132222 LCP131350:LCP132222 LML131350:LML132222 LWH131350:LWH132222 MGD131350:MGD132222 MPZ131350:MPZ132222 MZV131350:MZV132222 NJR131350:NJR132222 NTN131350:NTN132222 ODJ131350:ODJ132222 ONF131350:ONF132222 OXB131350:OXB132222 PGX131350:PGX132222 PQT131350:PQT132222 QAP131350:QAP132222 QKL131350:QKL132222 QUH131350:QUH132222 RED131350:RED132222 RNZ131350:RNZ132222 RXV131350:RXV132222 SHR131350:SHR132222 SRN131350:SRN132222 TBJ131350:TBJ132222 TLF131350:TLF132222 TVB131350:TVB132222 UEX131350:UEX132222 UOT131350:UOT132222 UYP131350:UYP132222 VIL131350:VIL132222 VSH131350:VSH132222 WCD131350:WCD132222 WLZ131350:WLZ132222 WVV131350:WVV132222 JJ196886:JJ197758 TF196886:TF197758 ADB196886:ADB197758 AMX196886:AMX197758 AWT196886:AWT197758 BGP196886:BGP197758 BQL196886:BQL197758 CAH196886:CAH197758 CKD196886:CKD197758 CTZ196886:CTZ197758 DDV196886:DDV197758 DNR196886:DNR197758 DXN196886:DXN197758 EHJ196886:EHJ197758 ERF196886:ERF197758 FBB196886:FBB197758 FKX196886:FKX197758 FUT196886:FUT197758 GEP196886:GEP197758 GOL196886:GOL197758 GYH196886:GYH197758 HID196886:HID197758 HRZ196886:HRZ197758 IBV196886:IBV197758 ILR196886:ILR197758 IVN196886:IVN197758 JFJ196886:JFJ197758 JPF196886:JPF197758 JZB196886:JZB197758 KIX196886:KIX197758 KST196886:KST197758 LCP196886:LCP197758 LML196886:LML197758 LWH196886:LWH197758 MGD196886:MGD197758 MPZ196886:MPZ197758 MZV196886:MZV197758 NJR196886:NJR197758 NTN196886:NTN197758 ODJ196886:ODJ197758 ONF196886:ONF197758 OXB196886:OXB197758 PGX196886:PGX197758 PQT196886:PQT197758 QAP196886:QAP197758 QKL196886:QKL197758 QUH196886:QUH197758 RED196886:RED197758 RNZ196886:RNZ197758 RXV196886:RXV197758 SHR196886:SHR197758 SRN196886:SRN197758 TBJ196886:TBJ197758 TLF196886:TLF197758 TVB196886:TVB197758 UEX196886:UEX197758 UOT196886:UOT197758 UYP196886:UYP197758 VIL196886:VIL197758 VSH196886:VSH197758 WCD196886:WCD197758 WLZ196886:WLZ197758 WVV196886:WVV197758 JJ262422:JJ263294 TF262422:TF263294 ADB262422:ADB263294 AMX262422:AMX263294 AWT262422:AWT263294 BGP262422:BGP263294 BQL262422:BQL263294 CAH262422:CAH263294 CKD262422:CKD263294 CTZ262422:CTZ263294 DDV262422:DDV263294 DNR262422:DNR263294 DXN262422:DXN263294 EHJ262422:EHJ263294 ERF262422:ERF263294 FBB262422:FBB263294 FKX262422:FKX263294 FUT262422:FUT263294 GEP262422:GEP263294 GOL262422:GOL263294 GYH262422:GYH263294 HID262422:HID263294 HRZ262422:HRZ263294 IBV262422:IBV263294 ILR262422:ILR263294 IVN262422:IVN263294 JFJ262422:JFJ263294 JPF262422:JPF263294 JZB262422:JZB263294 KIX262422:KIX263294 KST262422:KST263294 LCP262422:LCP263294 LML262422:LML263294 LWH262422:LWH263294 MGD262422:MGD263294 MPZ262422:MPZ263294 MZV262422:MZV263294 NJR262422:NJR263294 NTN262422:NTN263294 ODJ262422:ODJ263294 ONF262422:ONF263294 OXB262422:OXB263294 PGX262422:PGX263294 PQT262422:PQT263294 QAP262422:QAP263294 QKL262422:QKL263294 QUH262422:QUH263294 RED262422:RED263294 RNZ262422:RNZ263294 RXV262422:RXV263294 SHR262422:SHR263294 SRN262422:SRN263294 TBJ262422:TBJ263294 TLF262422:TLF263294 TVB262422:TVB263294 UEX262422:UEX263294 UOT262422:UOT263294 UYP262422:UYP263294 VIL262422:VIL263294 VSH262422:VSH263294 WCD262422:WCD263294 WLZ262422:WLZ263294 WVV262422:WVV263294 JJ327958:JJ328830 TF327958:TF328830 ADB327958:ADB328830 AMX327958:AMX328830 AWT327958:AWT328830 BGP327958:BGP328830 BQL327958:BQL328830 CAH327958:CAH328830 CKD327958:CKD328830 CTZ327958:CTZ328830 DDV327958:DDV328830 DNR327958:DNR328830 DXN327958:DXN328830 EHJ327958:EHJ328830 ERF327958:ERF328830 FBB327958:FBB328830 FKX327958:FKX328830 FUT327958:FUT328830 GEP327958:GEP328830 GOL327958:GOL328830 GYH327958:GYH328830 HID327958:HID328830 HRZ327958:HRZ328830 IBV327958:IBV328830 ILR327958:ILR328830 IVN327958:IVN328830 JFJ327958:JFJ328830 JPF327958:JPF328830 JZB327958:JZB328830 KIX327958:KIX328830 KST327958:KST328830 LCP327958:LCP328830 LML327958:LML328830 LWH327958:LWH328830 MGD327958:MGD328830 MPZ327958:MPZ328830 MZV327958:MZV328830 NJR327958:NJR328830 NTN327958:NTN328830 ODJ327958:ODJ328830 ONF327958:ONF328830 OXB327958:OXB328830 PGX327958:PGX328830 PQT327958:PQT328830 QAP327958:QAP328830 QKL327958:QKL328830 QUH327958:QUH328830 RED327958:RED328830 RNZ327958:RNZ328830 RXV327958:RXV328830 SHR327958:SHR328830 SRN327958:SRN328830 TBJ327958:TBJ328830 TLF327958:TLF328830 TVB327958:TVB328830 UEX327958:UEX328830 UOT327958:UOT328830 UYP327958:UYP328830 VIL327958:VIL328830 VSH327958:VSH328830 WCD327958:WCD328830 WLZ327958:WLZ328830 WVV327958:WVV328830 JJ393494:JJ394366 TF393494:TF394366 ADB393494:ADB394366 AMX393494:AMX394366 AWT393494:AWT394366 BGP393494:BGP394366 BQL393494:BQL394366 CAH393494:CAH394366 CKD393494:CKD394366 CTZ393494:CTZ394366 DDV393494:DDV394366 DNR393494:DNR394366 DXN393494:DXN394366 EHJ393494:EHJ394366 ERF393494:ERF394366 FBB393494:FBB394366 FKX393494:FKX394366 FUT393494:FUT394366 GEP393494:GEP394366 GOL393494:GOL394366 GYH393494:GYH394366 HID393494:HID394366 HRZ393494:HRZ394366 IBV393494:IBV394366 ILR393494:ILR394366 IVN393494:IVN394366 JFJ393494:JFJ394366 JPF393494:JPF394366 JZB393494:JZB394366 KIX393494:KIX394366 KST393494:KST394366 LCP393494:LCP394366 LML393494:LML394366 LWH393494:LWH394366 MGD393494:MGD394366 MPZ393494:MPZ394366 MZV393494:MZV394366 NJR393494:NJR394366 NTN393494:NTN394366 ODJ393494:ODJ394366 ONF393494:ONF394366 OXB393494:OXB394366 PGX393494:PGX394366 PQT393494:PQT394366 QAP393494:QAP394366 QKL393494:QKL394366 QUH393494:QUH394366 RED393494:RED394366 RNZ393494:RNZ394366 RXV393494:RXV394366 SHR393494:SHR394366 SRN393494:SRN394366 TBJ393494:TBJ394366 TLF393494:TLF394366 TVB393494:TVB394366 UEX393494:UEX394366 UOT393494:UOT394366 UYP393494:UYP394366 VIL393494:VIL394366 VSH393494:VSH394366 WCD393494:WCD394366 WLZ393494:WLZ394366 WVV393494:WVV394366 JJ459030:JJ459902 TF459030:TF459902 ADB459030:ADB459902 AMX459030:AMX459902 AWT459030:AWT459902 BGP459030:BGP459902 BQL459030:BQL459902 CAH459030:CAH459902 CKD459030:CKD459902 CTZ459030:CTZ459902 DDV459030:DDV459902 DNR459030:DNR459902 DXN459030:DXN459902 EHJ459030:EHJ459902 ERF459030:ERF459902 FBB459030:FBB459902 FKX459030:FKX459902 FUT459030:FUT459902 GEP459030:GEP459902 GOL459030:GOL459902 GYH459030:GYH459902 HID459030:HID459902 HRZ459030:HRZ459902 IBV459030:IBV459902 ILR459030:ILR459902 IVN459030:IVN459902 JFJ459030:JFJ459902 JPF459030:JPF459902 JZB459030:JZB459902 KIX459030:KIX459902 KST459030:KST459902 LCP459030:LCP459902 LML459030:LML459902 LWH459030:LWH459902 MGD459030:MGD459902 MPZ459030:MPZ459902 MZV459030:MZV459902 NJR459030:NJR459902 NTN459030:NTN459902 ODJ459030:ODJ459902 ONF459030:ONF459902 OXB459030:OXB459902 PGX459030:PGX459902 PQT459030:PQT459902 QAP459030:QAP459902 QKL459030:QKL459902 QUH459030:QUH459902 RED459030:RED459902 RNZ459030:RNZ459902 RXV459030:RXV459902 SHR459030:SHR459902 SRN459030:SRN459902 TBJ459030:TBJ459902 TLF459030:TLF459902 TVB459030:TVB459902 UEX459030:UEX459902 UOT459030:UOT459902 UYP459030:UYP459902 VIL459030:VIL459902 VSH459030:VSH459902 WCD459030:WCD459902 WLZ459030:WLZ459902 WVV459030:WVV459902 JJ524566:JJ525438 TF524566:TF525438 ADB524566:ADB525438 AMX524566:AMX525438 AWT524566:AWT525438 BGP524566:BGP525438 BQL524566:BQL525438 CAH524566:CAH525438 CKD524566:CKD525438 CTZ524566:CTZ525438 DDV524566:DDV525438 DNR524566:DNR525438 DXN524566:DXN525438 EHJ524566:EHJ525438 ERF524566:ERF525438 FBB524566:FBB525438 FKX524566:FKX525438 FUT524566:FUT525438 GEP524566:GEP525438 GOL524566:GOL525438 GYH524566:GYH525438 HID524566:HID525438 HRZ524566:HRZ525438 IBV524566:IBV525438 ILR524566:ILR525438 IVN524566:IVN525438 JFJ524566:JFJ525438 JPF524566:JPF525438 JZB524566:JZB525438 KIX524566:KIX525438 KST524566:KST525438 LCP524566:LCP525438 LML524566:LML525438 LWH524566:LWH525438 MGD524566:MGD525438 MPZ524566:MPZ525438 MZV524566:MZV525438 NJR524566:NJR525438 NTN524566:NTN525438 ODJ524566:ODJ525438 ONF524566:ONF525438 OXB524566:OXB525438 PGX524566:PGX525438 PQT524566:PQT525438 QAP524566:QAP525438 QKL524566:QKL525438 QUH524566:QUH525438 RED524566:RED525438 RNZ524566:RNZ525438 RXV524566:RXV525438 SHR524566:SHR525438 SRN524566:SRN525438 TBJ524566:TBJ525438 TLF524566:TLF525438 TVB524566:TVB525438 UEX524566:UEX525438 UOT524566:UOT525438 UYP524566:UYP525438 VIL524566:VIL525438 VSH524566:VSH525438 WCD524566:WCD525438 WLZ524566:WLZ525438 WVV524566:WVV525438 JJ590102:JJ590974 TF590102:TF590974 ADB590102:ADB590974 AMX590102:AMX590974 AWT590102:AWT590974 BGP590102:BGP590974 BQL590102:BQL590974 CAH590102:CAH590974 CKD590102:CKD590974 CTZ590102:CTZ590974 DDV590102:DDV590974 DNR590102:DNR590974 DXN590102:DXN590974 EHJ590102:EHJ590974 ERF590102:ERF590974 FBB590102:FBB590974 FKX590102:FKX590974 FUT590102:FUT590974 GEP590102:GEP590974 GOL590102:GOL590974 GYH590102:GYH590974 HID590102:HID590974 HRZ590102:HRZ590974 IBV590102:IBV590974 ILR590102:ILR590974 IVN590102:IVN590974 JFJ590102:JFJ590974 JPF590102:JPF590974 JZB590102:JZB590974 KIX590102:KIX590974 KST590102:KST590974 LCP590102:LCP590974 LML590102:LML590974 LWH590102:LWH590974 MGD590102:MGD590974 MPZ590102:MPZ590974 MZV590102:MZV590974 NJR590102:NJR590974 NTN590102:NTN590974 ODJ590102:ODJ590974 ONF590102:ONF590974 OXB590102:OXB590974 PGX590102:PGX590974 PQT590102:PQT590974 QAP590102:QAP590974 QKL590102:QKL590974 QUH590102:QUH590974 RED590102:RED590974 RNZ590102:RNZ590974 RXV590102:RXV590974 SHR590102:SHR590974 SRN590102:SRN590974 TBJ590102:TBJ590974 TLF590102:TLF590974 TVB590102:TVB590974 UEX590102:UEX590974 UOT590102:UOT590974 UYP590102:UYP590974 VIL590102:VIL590974 VSH590102:VSH590974 WCD590102:WCD590974 WLZ590102:WLZ590974 WVV590102:WVV590974 JJ655638:JJ656510 TF655638:TF656510 ADB655638:ADB656510 AMX655638:AMX656510 AWT655638:AWT656510 BGP655638:BGP656510 BQL655638:BQL656510 CAH655638:CAH656510 CKD655638:CKD656510 CTZ655638:CTZ656510 DDV655638:DDV656510 DNR655638:DNR656510 DXN655638:DXN656510 EHJ655638:EHJ656510 ERF655638:ERF656510 FBB655638:FBB656510 FKX655638:FKX656510 FUT655638:FUT656510 GEP655638:GEP656510 GOL655638:GOL656510 GYH655638:GYH656510 HID655638:HID656510 HRZ655638:HRZ656510 IBV655638:IBV656510 ILR655638:ILR656510 IVN655638:IVN656510 JFJ655638:JFJ656510 JPF655638:JPF656510 JZB655638:JZB656510 KIX655638:KIX656510 KST655638:KST656510 LCP655638:LCP656510 LML655638:LML656510 LWH655638:LWH656510 MGD655638:MGD656510 MPZ655638:MPZ656510 MZV655638:MZV656510 NJR655638:NJR656510 NTN655638:NTN656510 ODJ655638:ODJ656510 ONF655638:ONF656510 OXB655638:OXB656510 PGX655638:PGX656510 PQT655638:PQT656510 QAP655638:QAP656510 QKL655638:QKL656510 QUH655638:QUH656510 RED655638:RED656510 RNZ655638:RNZ656510 RXV655638:RXV656510 SHR655638:SHR656510 SRN655638:SRN656510 TBJ655638:TBJ656510 TLF655638:TLF656510 TVB655638:TVB656510 UEX655638:UEX656510 UOT655638:UOT656510 UYP655638:UYP656510 VIL655638:VIL656510 VSH655638:VSH656510 WCD655638:WCD656510 WLZ655638:WLZ656510 WVV655638:WVV656510 JJ721174:JJ722046 TF721174:TF722046 ADB721174:ADB722046 AMX721174:AMX722046 AWT721174:AWT722046 BGP721174:BGP722046 BQL721174:BQL722046 CAH721174:CAH722046 CKD721174:CKD722046 CTZ721174:CTZ722046 DDV721174:DDV722046 DNR721174:DNR722046 DXN721174:DXN722046 EHJ721174:EHJ722046 ERF721174:ERF722046 FBB721174:FBB722046 FKX721174:FKX722046 FUT721174:FUT722046 GEP721174:GEP722046 GOL721174:GOL722046 GYH721174:GYH722046 HID721174:HID722046 HRZ721174:HRZ722046 IBV721174:IBV722046 ILR721174:ILR722046 IVN721174:IVN722046 JFJ721174:JFJ722046 JPF721174:JPF722046 JZB721174:JZB722046 KIX721174:KIX722046 KST721174:KST722046 LCP721174:LCP722046 LML721174:LML722046 LWH721174:LWH722046 MGD721174:MGD722046 MPZ721174:MPZ722046 MZV721174:MZV722046 NJR721174:NJR722046 NTN721174:NTN722046 ODJ721174:ODJ722046 ONF721174:ONF722046 OXB721174:OXB722046 PGX721174:PGX722046 PQT721174:PQT722046 QAP721174:QAP722046 QKL721174:QKL722046 QUH721174:QUH722046 RED721174:RED722046 RNZ721174:RNZ722046 RXV721174:RXV722046 SHR721174:SHR722046 SRN721174:SRN722046 TBJ721174:TBJ722046 TLF721174:TLF722046 TVB721174:TVB722046 UEX721174:UEX722046 UOT721174:UOT722046 UYP721174:UYP722046 VIL721174:VIL722046 VSH721174:VSH722046 WCD721174:WCD722046 WLZ721174:WLZ722046 WVV721174:WVV722046 JJ786710:JJ787582 TF786710:TF787582 ADB786710:ADB787582 AMX786710:AMX787582 AWT786710:AWT787582 BGP786710:BGP787582 BQL786710:BQL787582 CAH786710:CAH787582 CKD786710:CKD787582 CTZ786710:CTZ787582 DDV786710:DDV787582 DNR786710:DNR787582 DXN786710:DXN787582 EHJ786710:EHJ787582 ERF786710:ERF787582 FBB786710:FBB787582 FKX786710:FKX787582 FUT786710:FUT787582 GEP786710:GEP787582 GOL786710:GOL787582 GYH786710:GYH787582 HID786710:HID787582 HRZ786710:HRZ787582 IBV786710:IBV787582 ILR786710:ILR787582 IVN786710:IVN787582 JFJ786710:JFJ787582 JPF786710:JPF787582 JZB786710:JZB787582 KIX786710:KIX787582 KST786710:KST787582 LCP786710:LCP787582 LML786710:LML787582 LWH786710:LWH787582 MGD786710:MGD787582 MPZ786710:MPZ787582 MZV786710:MZV787582 NJR786710:NJR787582 NTN786710:NTN787582 ODJ786710:ODJ787582 ONF786710:ONF787582 OXB786710:OXB787582 PGX786710:PGX787582 PQT786710:PQT787582 QAP786710:QAP787582 QKL786710:QKL787582 QUH786710:QUH787582 RED786710:RED787582 RNZ786710:RNZ787582 RXV786710:RXV787582 SHR786710:SHR787582 SRN786710:SRN787582 TBJ786710:TBJ787582 TLF786710:TLF787582 TVB786710:TVB787582 UEX786710:UEX787582 UOT786710:UOT787582 UYP786710:UYP787582 VIL786710:VIL787582 VSH786710:VSH787582 WCD786710:WCD787582 WLZ786710:WLZ787582 WVV786710:WVV787582 JJ852246:JJ853118 TF852246:TF853118 ADB852246:ADB853118 AMX852246:AMX853118 AWT852246:AWT853118 BGP852246:BGP853118 BQL852246:BQL853118 CAH852246:CAH853118 CKD852246:CKD853118 CTZ852246:CTZ853118 DDV852246:DDV853118 DNR852246:DNR853118 DXN852246:DXN853118 EHJ852246:EHJ853118 ERF852246:ERF853118 FBB852246:FBB853118 FKX852246:FKX853118 FUT852246:FUT853118 GEP852246:GEP853118 GOL852246:GOL853118 GYH852246:GYH853118 HID852246:HID853118 HRZ852246:HRZ853118 IBV852246:IBV853118 ILR852246:ILR853118 IVN852246:IVN853118 JFJ852246:JFJ853118 JPF852246:JPF853118 JZB852246:JZB853118 KIX852246:KIX853118 KST852246:KST853118 LCP852246:LCP853118 LML852246:LML853118 LWH852246:LWH853118 MGD852246:MGD853118 MPZ852246:MPZ853118 MZV852246:MZV853118 NJR852246:NJR853118 NTN852246:NTN853118 ODJ852246:ODJ853118 ONF852246:ONF853118 OXB852246:OXB853118 PGX852246:PGX853118 PQT852246:PQT853118 QAP852246:QAP853118 QKL852246:QKL853118 QUH852246:QUH853118 RED852246:RED853118 RNZ852246:RNZ853118 RXV852246:RXV853118 SHR852246:SHR853118 SRN852246:SRN853118 TBJ852246:TBJ853118 TLF852246:TLF853118 TVB852246:TVB853118 UEX852246:UEX853118 UOT852246:UOT853118 UYP852246:UYP853118 VIL852246:VIL853118 VSH852246:VSH853118 WCD852246:WCD853118 WLZ852246:WLZ853118 WVV852246:WVV853118 JJ917782:JJ918654 TF917782:TF918654 ADB917782:ADB918654 AMX917782:AMX918654 AWT917782:AWT918654 BGP917782:BGP918654 BQL917782:BQL918654 CAH917782:CAH918654 CKD917782:CKD918654 CTZ917782:CTZ918654 DDV917782:DDV918654 DNR917782:DNR918654 DXN917782:DXN918654 EHJ917782:EHJ918654 ERF917782:ERF918654 FBB917782:FBB918654 FKX917782:FKX918654 FUT917782:FUT918654 GEP917782:GEP918654 GOL917782:GOL918654 GYH917782:GYH918654 HID917782:HID918654 HRZ917782:HRZ918654 IBV917782:IBV918654 ILR917782:ILR918654 IVN917782:IVN918654 JFJ917782:JFJ918654 JPF917782:JPF918654 JZB917782:JZB918654 KIX917782:KIX918654 KST917782:KST918654 LCP917782:LCP918654 LML917782:LML918654 LWH917782:LWH918654 MGD917782:MGD918654 MPZ917782:MPZ918654 MZV917782:MZV918654 NJR917782:NJR918654 NTN917782:NTN918654 ODJ917782:ODJ918654 ONF917782:ONF918654 OXB917782:OXB918654 PGX917782:PGX918654 PQT917782:PQT918654 QAP917782:QAP918654 QKL917782:QKL918654 QUH917782:QUH918654 RED917782:RED918654 RNZ917782:RNZ918654 RXV917782:RXV918654 SHR917782:SHR918654 SRN917782:SRN918654 TBJ917782:TBJ918654 TLF917782:TLF918654 TVB917782:TVB918654 UEX917782:UEX918654 UOT917782:UOT918654 UYP917782:UYP918654 VIL917782:VIL918654 VSH917782:VSH918654 WCD917782:WCD918654 WLZ917782:WLZ918654 WVV917782:WVV918654 JJ983318:JJ984190 TF983318:TF984190 ADB983318:ADB984190 AMX983318:AMX984190 AWT983318:AWT984190 BGP983318:BGP984190 BQL983318:BQL984190 CAH983318:CAH984190 CKD983318:CKD984190 CTZ983318:CTZ984190 DDV983318:DDV984190 DNR983318:DNR984190 DXN983318:DXN984190 EHJ983318:EHJ984190 ERF983318:ERF984190 FBB983318:FBB984190 FKX983318:FKX984190 FUT983318:FUT984190 GEP983318:GEP984190 GOL983318:GOL984190 GYH983318:GYH984190 HID983318:HID984190 HRZ983318:HRZ984190 IBV983318:IBV984190 ILR983318:ILR984190 IVN983318:IVN984190 JFJ983318:JFJ984190 JPF983318:JPF984190 JZB983318:JZB984190 KIX983318:KIX984190 KST983318:KST984190 LCP983318:LCP984190 LML983318:LML984190 LWH983318:LWH984190 MGD983318:MGD984190 MPZ983318:MPZ984190 MZV983318:MZV984190 NJR983318:NJR984190 NTN983318:NTN984190 ODJ983318:ODJ984190 ONF983318:ONF984190 OXB983318:OXB984190 PGX983318:PGX984190 PQT983318:PQT984190 QAP983318:QAP984190 QKL983318:QKL984190 QUH983318:QUH984190 RED983318:RED984190 RNZ983318:RNZ984190 RXV983318:RXV984190 SHR983318:SHR984190 SRN983318:SRN984190 TBJ983318:TBJ984190 TLF983318:TLF984190 TVB983318:TVB984190 UEX983318:UEX984190 UOT983318:UOT984190 UYP983318:UYP984190 VIL983318:VIL984190 VSH983318:VSH984190 WCD983318:WCD984190 WLZ983318:WLZ984190 UXJ341 UEX25 UOT25 UYP25 VIL25 VSH25 WCD25 WLZ25 WVV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LF25 TBJ25 TVB25 UEX164 UOT164 UYP164 VIL164 VSH164 WCD164 WLZ164 WVV164 JJ164 TF164 ADB164 AMX164 AWT164 BGP164 BQL164 CAH164 CKD164 CTZ164 DDV164 DNR164 DXN164 EHJ164 ERF164 FBB164 FKX164 FUT164 GEP164 GOL164 GYH164 HID164 HRZ164 IBV164 ILR164 IVN164 JFJ164 JPF164 JZB164 KIX164 KST164 LCP164 LML164 LWH164 MGD164 MPZ164 MZV164 NJR164 NTN164 ODJ164 ONF164 OXB164 PGX164 PQT164 QAP164 QKL164 QUH164 RED164 RNZ164 RXV164 SHR164 SRN164 TLF164 TBJ164 TUY163 TBG163 TLC163 SRK163 SHO163 RXS163 RNW163 REA163 QUE163 QKI163 QAM163 PQQ163 PGU163 OWY163 ONC163 ODG163 NTK163 NJO163 MZS163 MPW163 MGA163 LWE163 LMI163 LCM163 KSQ163 KIU163 JYY163 JPC163 JFG163 IVK163 ILO163 IBS163 HRW163 HIA163 GYE163 GOI163 GEM163 FUQ163 FKU163 FAY163 ERC163 EHG163 DXK163 DNO163 DDS163 CTW163 CKA163 CAE163 BQI163 BGM163 AWQ163 AMU163 ACY163 TC163 JG163 WVS163 WLW163 WCA163 VSE163 VII163 UYM163 UOQ163 UEU163 TVB164 AMZ361:AMZ362 JD280 WVP280 WLT280 WBX280 VSB280 VIF280 UYJ280 UON280 UER280 TUV280 TKZ280 TBD280 SRH280 SHL280 RXP280 RNT280 RDX280 QUB280 QKF280 QAJ280 PQN280 PGR280 OWV280 OMZ280 ODD280 NTH280 NJL280 MZP280 MPT280 MFX280 LWB280 LMF280 LCJ280 KSN280 KIR280 JYV280 JOZ280 JFD280 IVH280 ILL280 IBP280 HRT280 HHX280 GYB280 GOF280 GEJ280 FUN280 FKR280 FAV280 EQZ280 EHD280 DXH280 DNL280 DDP280 CTT280 CJX280 CAB280 BQF280 BGJ280 AWN280 AMR280 ACV280 SZ280 CAJ361:CAJ362 CKF361:CKF362 AWV361:AWV362 CUB361:CUB362 BGR361:BGR362 DDX361:DDX362 BQN361:BQN362 DNT361:DNT362 DXP361:DXP362 EHL361:EHL362 ERH361:ERH362 FBD361:FBD362 FKZ361:FKZ362 FUV361:FUV362 GER361:GER362 GON361:GON362 GYJ361:GYJ362 HIF361:HIF362 HSB361:HSB362 IBX361:IBX362 ILT361:ILT362 IVP361:IVP362 JFL361:JFL362 JPH361:JPH362 JZD361:JZD362 KIZ361:KIZ362 KSV361:KSV362 LCR361:LCR362 LMN361:LMN362 LWJ361:LWJ362 MGF361:MGF362 MQB361:MQB362 MZX361:MZX362 NJT361:NJT362 NTP361:NTP362 ODL361:ODL362 ONH361:ONH362 OXD361:OXD362 PGZ361:PGZ362 PQV361:PQV362 QAR361:QAR362 QKN361:QKN362 QUJ361:QUJ362 REF361:REF362 ROB361:ROB362 RXX361:RXX362 SHT361:SHT362 SRP361:SRP362 TBL361:TBL362 TLH361:TLH362 TVD361:TVD362 UEZ361:UEZ362 UOV361:UOV362 UYR361:UYR362 VIN361:VIN362 VSJ361:VSJ362 WCF361:WCF362 WMB361:WMB362 WVX361:WVX362 JL361:JL362 TH361:TH362 ADD361:ADD362 VSM271:VSM272 WCI271:WCI272 WME271:WME272 WWA271:WWA272 JO271:JO272 TK271:TK272 ADG271:ADG272 ANC271:ANC272 AWY271:AWY272 BGU271:BGU272 BQQ271:BQQ272 CAM271:CAM272 CKI271:CKI272 CUE271:CUE272 DEA271:DEA272 DNW271:DNW272 DXS271:DXS272 EHO271:EHO272 ERK271:ERK272 FBG271:FBG272 FLC271:FLC272 FUY271:FUY272 GEU271:GEU272 GOQ271:GOQ272 GYM271:GYM272 HII271:HII272 HSE271:HSE272 ICA271:ICA272 ILW271:ILW272 IVS271:IVS272 JFO271:JFO272 JPK271:JPK272 JZG271:JZG272 KJC271:KJC272 KSY271:KSY272 LCU271:LCU272 LMQ271:LMQ272 LWM271:LWM272 MGI271:MGI272 MQE271:MQE272 NAA271:NAA272 NJW271:NJW272 NTS271:NTS272 ODO271:ODO272 ONK271:ONK272 OXG271:OXG272 PHC271:PHC272 PQY271:PQY272 QAU271:QAU272 QKQ271:QKQ272 QUM271:QUM272 REI271:REI272 ROE271:ROE272 RYA271:RYA272 SHW271:SHW272 SRS271:SRS272 TBO271:TBO272 TLK271:TLK272 TVG271:TVG272 UFC271:UFC272 UOY271:UOY272 UYU271:UYU272 VIQ271:VIQ272 WAX286 WKT286 WUP286 ID286 RZ286 ABV286 ALR286 AVN286 BFJ286 BPF286 BZB286 CIX286 CST286 DCP286 DML286 DWH286 EGD286 EPZ286 EZV286 FJR286 FTN286 GDJ286 GNF286 GXB286 HGX286 HQT286 IAP286 IKL286 IUH286 JED286 JNZ286 JXV286 KHR286 KRN286 LBJ286 LLF286 LVB286 MEX286 MOT286 MYP286 NIL286 NSH286 OCD286 OLZ286 OVV286 PFR286 PPN286 PZJ286 QJF286 QTB286 RCX286 RMT286 RWP286 SGL286 SQH286 TAD286 TJZ286 TTV286 UDR286 UNN286 UXJ286 VHF286 VRB286 VPN287 VZJ287 WJF287 WTB287 GP287 QL287 AAH287 AKD287 ATZ287 BDV287 BNR287 BXN287 CHJ287 CRF287 DBB287 DKX287 DUT287 EEP287 EOL287 EYH287 FID287 FRZ287 GBV287 GLR287 GVN287 HFJ287 HPF287 HZB287 IIX287 IST287 JCP287 JML287 JWH287 KGD287 KPZ287 KZV287 LJR287 LTN287 MDJ287 MNF287 MXB287 NGX287 NQT287 OAP287 OKL287 OUH287 PED287 PNZ287 PXV287 QHR287 QRN287 RBJ287 RLF287 RVB287 SEX287 SOT287 SYP287 TIL287 TSH287 UCD287 ULZ287 UVV287 VFR287 VPK300 VZG300 WJC300 WSY300 GM300 QI300 AAE300 AKA300 ATW300 BDS300 BNO300 BXK300 CHG300 CRC300 DAY300 DKU300 DUQ300 EEM300 EOI300 EYE300 FIA300 FRW300 GBS300 GLO300 GVK300 HFG300 HPC300 HYY300 IIU300 ISQ300 JCM300 JMI300 JWE300 KGA300 KPW300 KZS300 LJO300 LTK300 MDG300 MNC300 MWY300 NGU300 NQQ300 OAM300 OKI300 OUE300 PEA300 PNW300 PXS300 QHO300 QRK300 RBG300 RLC300 RUY300 SEU300 SOQ300 SYM300 TII300 TSE300 UCA300 ULW300 UVS300 VFO300 AE143:AE144 VRB324:VRB325 WAX324:WAX325 WKT324:WKT325 WUP324:WUP325 ID324:ID325 RZ324:RZ325 ABV324:ABV325 ALR324:ALR325 AVN324:AVN325 BFJ324:BFJ325 BPF324:BPF325 BZB324:BZB325 CIX324:CIX325 CST324:CST325 DCP324:DCP325 DML324:DML325 DWH324:DWH325 EGD324:EGD325 EPZ324:EPZ325 EZV324:EZV325 FJR324:FJR325 FTN324:FTN325 GDJ324:GDJ325 GNF324:GNF325 GXB324:GXB325 HGX324:HGX325 HQT324:HQT325 IAP324:IAP325 IKL324:IKL325 IUH324:IUH325 JED324:JED325 JNZ324:JNZ325 JXV324:JXV325 KHR324:KHR325 KRN324:KRN325 LBJ324:LBJ325 LLF324:LLF325 LVB324:LVB325 MEX324:MEX325 MOT324:MOT325 MYP324:MYP325 NIL324:NIL325 NSH324:NSH325 OCD324:OCD325 OLZ324:OLZ325 OVV324:OVV325 PFR324:PFR325 PPN324:PPN325 PZJ324:PZJ325 QJF324:QJF325 QTB324:QTB325 RCX324:RCX325 RMT324:RMT325 RWP324:RWP325 SGL324:SGL325 SQH324:SQH325 TAD324:TAD325 TJZ324:TJZ325 TTV324:TTV325 UDR324:UDR325 UNN324:UNN325 UXJ324:UXJ325 VHF341 AM340 AQ340 AU340:AV340 AT339:AU339 AH339 AL339 AP339 AI340 VRB341 WAX341 WKT341 WUP341 ID341 RZ341 ABV341 ALR341 AVN341 BFJ341 BPF341 BZB341 CIX341 CST341 DCP341 DML341 DWH341 EGD341 EPZ341 EZV341 FJR341 FTN341 GDJ341 GNF341 GXB341 HGX341 HQT341 IAP341 IKL341 IUH341 JED341 JNZ341 JXV341 KHR341 KRN341 LBJ341 LLF341 LVB341 MEX341 MOT341 MYP341 NIL341 NSH341 OCD341 OLZ341 OVV341 PFR341 PPN341 PZJ341 QJF341 QTB341 RCX341 RMT341 RWP341 SGL341 SQH341 TAD341 TJZ341 TTV341 UDR341 UNN341 VHF324:VHF325 AH358 AL358 AD358 VSH364:VSH1150 VIL364:VIL1150 UYP364:UYP1150 UOT364:UOT1150 UEX364:UEX1150 TVB364:TVB1150 TLF364:TLF1150 TBJ364:TBJ1150 SRN364:SRN1150 SHR364:SHR1150 RXV364:RXV1150 RNZ364:RNZ1150 RED364:RED1150 QUH364:QUH1150 QKL364:QKL1150 QAP364:QAP1150 PQT364:PQT1150 PGX364:PGX1150 OXB364:OXB1150 ONF364:ONF1150 ODJ364:ODJ1150 NTN364:NTN1150 NJR364:NJR1150 MZV364:MZV1150 MPZ364:MPZ1150 MGD364:MGD1150 LWH364:LWH1150 LML364:LML1150 LCP364:LCP1150 KST364:KST1150 KIX364:KIX1150 JZB364:JZB1150 JPF364:JPF1150 JFJ364:JFJ1150 IVN364:IVN1150 ILR364:ILR1150 IBV364:IBV1150 HRZ364:HRZ1150 HID364:HID1150 GYH364:GYH1150 GOL364:GOL1150 GEP364:GEP1150 FUT364:FUT1150 FKX364:FKX1150 FBB364:FBB1150 ERF364:ERF1150 EHJ364:EHJ1150 DXN364:DXN1150 DNR364:DNR1150 DDV364:DDV1150 CTZ364:CTZ1150 CKD364:CKD1150 CAH364:CAH1150 BQL364:BQL1150 BGP364:BGP1150 AWT364:AWT1150 AMX364:AMX1150 ADB364:ADB1150 TF364:TF1150 JJ364:JJ1150 WVV364:WVV1150 WLZ364:WLZ1150 WCD364:WCD1150 AMZ284 CAJ284 CKF284 AWV284 CUB284 BGR284 DDX284 BQN284 DNT284 DXP284 EHL284 ERH284 FBD284 FKZ284 FUV284 GER284 GON284 GYJ284 HIF284 HSB284 IBX284 ILT284 IVP284 JFL284 JPH284 JZD284 KIZ284 KSV284 LCR284 LMN284 LWJ284 MGF284 MQB284 MZX284 NJT284 NTP284 ODL284 ONH284 OXD284 PGZ284 PQV284 QAR284 QKN284 QUJ284 REF284 ROB284 RXX284 SHT284 SRP284 TBL284 TLH284 TVD284 UEZ284 UOV284 UYR284 VIN284 VSJ284 WCF284 WMB284 WVX284 JL284 TH284 ADD284">
      <formula1>AB25*AC25</formula1>
    </dataValidation>
    <dataValidation type="list" allowBlank="1" showInputMessage="1" showErrorMessage="1" sqref="WVS983318:WVS983344 AA65820:AA65846 JG65814:JG65840 TC65814:TC65840 ACY65814:ACY65840 AMU65814:AMU65840 AWQ65814:AWQ65840 BGM65814:BGM65840 BQI65814:BQI65840 CAE65814:CAE65840 CKA65814:CKA65840 CTW65814:CTW65840 DDS65814:DDS65840 DNO65814:DNO65840 DXK65814:DXK65840 EHG65814:EHG65840 ERC65814:ERC65840 FAY65814:FAY65840 FKU65814:FKU65840 FUQ65814:FUQ65840 GEM65814:GEM65840 GOI65814:GOI65840 GYE65814:GYE65840 HIA65814:HIA65840 HRW65814:HRW65840 IBS65814:IBS65840 ILO65814:ILO65840 IVK65814:IVK65840 JFG65814:JFG65840 JPC65814:JPC65840 JYY65814:JYY65840 KIU65814:KIU65840 KSQ65814:KSQ65840 LCM65814:LCM65840 LMI65814:LMI65840 LWE65814:LWE65840 MGA65814:MGA65840 MPW65814:MPW65840 MZS65814:MZS65840 NJO65814:NJO65840 NTK65814:NTK65840 ODG65814:ODG65840 ONC65814:ONC65840 OWY65814:OWY65840 PGU65814:PGU65840 PQQ65814:PQQ65840 QAM65814:QAM65840 QKI65814:QKI65840 QUE65814:QUE65840 REA65814:REA65840 RNW65814:RNW65840 RXS65814:RXS65840 SHO65814:SHO65840 SRK65814:SRK65840 TBG65814:TBG65840 TLC65814:TLC65840 TUY65814:TUY65840 UEU65814:UEU65840 UOQ65814:UOQ65840 UYM65814:UYM65840 VII65814:VII65840 VSE65814:VSE65840 WCA65814:WCA65840 WLW65814:WLW65840 WVS65814:WVS65840 AA131356:AA131382 JG131350:JG131376 TC131350:TC131376 ACY131350:ACY131376 AMU131350:AMU131376 AWQ131350:AWQ131376 BGM131350:BGM131376 BQI131350:BQI131376 CAE131350:CAE131376 CKA131350:CKA131376 CTW131350:CTW131376 DDS131350:DDS131376 DNO131350:DNO131376 DXK131350:DXK131376 EHG131350:EHG131376 ERC131350:ERC131376 FAY131350:FAY131376 FKU131350:FKU131376 FUQ131350:FUQ131376 GEM131350:GEM131376 GOI131350:GOI131376 GYE131350:GYE131376 HIA131350:HIA131376 HRW131350:HRW131376 IBS131350:IBS131376 ILO131350:ILO131376 IVK131350:IVK131376 JFG131350:JFG131376 JPC131350:JPC131376 JYY131350:JYY131376 KIU131350:KIU131376 KSQ131350:KSQ131376 LCM131350:LCM131376 LMI131350:LMI131376 LWE131350:LWE131376 MGA131350:MGA131376 MPW131350:MPW131376 MZS131350:MZS131376 NJO131350:NJO131376 NTK131350:NTK131376 ODG131350:ODG131376 ONC131350:ONC131376 OWY131350:OWY131376 PGU131350:PGU131376 PQQ131350:PQQ131376 QAM131350:QAM131376 QKI131350:QKI131376 QUE131350:QUE131376 REA131350:REA131376 RNW131350:RNW131376 RXS131350:RXS131376 SHO131350:SHO131376 SRK131350:SRK131376 TBG131350:TBG131376 TLC131350:TLC131376 TUY131350:TUY131376 UEU131350:UEU131376 UOQ131350:UOQ131376 UYM131350:UYM131376 VII131350:VII131376 VSE131350:VSE131376 WCA131350:WCA131376 WLW131350:WLW131376 WVS131350:WVS131376 AA196892:AA196918 JG196886:JG196912 TC196886:TC196912 ACY196886:ACY196912 AMU196886:AMU196912 AWQ196886:AWQ196912 BGM196886:BGM196912 BQI196886:BQI196912 CAE196886:CAE196912 CKA196886:CKA196912 CTW196886:CTW196912 DDS196886:DDS196912 DNO196886:DNO196912 DXK196886:DXK196912 EHG196886:EHG196912 ERC196886:ERC196912 FAY196886:FAY196912 FKU196886:FKU196912 FUQ196886:FUQ196912 GEM196886:GEM196912 GOI196886:GOI196912 GYE196886:GYE196912 HIA196886:HIA196912 HRW196886:HRW196912 IBS196886:IBS196912 ILO196886:ILO196912 IVK196886:IVK196912 JFG196886:JFG196912 JPC196886:JPC196912 JYY196886:JYY196912 KIU196886:KIU196912 KSQ196886:KSQ196912 LCM196886:LCM196912 LMI196886:LMI196912 LWE196886:LWE196912 MGA196886:MGA196912 MPW196886:MPW196912 MZS196886:MZS196912 NJO196886:NJO196912 NTK196886:NTK196912 ODG196886:ODG196912 ONC196886:ONC196912 OWY196886:OWY196912 PGU196886:PGU196912 PQQ196886:PQQ196912 QAM196886:QAM196912 QKI196886:QKI196912 QUE196886:QUE196912 REA196886:REA196912 RNW196886:RNW196912 RXS196886:RXS196912 SHO196886:SHO196912 SRK196886:SRK196912 TBG196886:TBG196912 TLC196886:TLC196912 TUY196886:TUY196912 UEU196886:UEU196912 UOQ196886:UOQ196912 UYM196886:UYM196912 VII196886:VII196912 VSE196886:VSE196912 WCA196886:WCA196912 WLW196886:WLW196912 WVS196886:WVS196912 AA262428:AA262454 JG262422:JG262448 TC262422:TC262448 ACY262422:ACY262448 AMU262422:AMU262448 AWQ262422:AWQ262448 BGM262422:BGM262448 BQI262422:BQI262448 CAE262422:CAE262448 CKA262422:CKA262448 CTW262422:CTW262448 DDS262422:DDS262448 DNO262422:DNO262448 DXK262422:DXK262448 EHG262422:EHG262448 ERC262422:ERC262448 FAY262422:FAY262448 FKU262422:FKU262448 FUQ262422:FUQ262448 GEM262422:GEM262448 GOI262422:GOI262448 GYE262422:GYE262448 HIA262422:HIA262448 HRW262422:HRW262448 IBS262422:IBS262448 ILO262422:ILO262448 IVK262422:IVK262448 JFG262422:JFG262448 JPC262422:JPC262448 JYY262422:JYY262448 KIU262422:KIU262448 KSQ262422:KSQ262448 LCM262422:LCM262448 LMI262422:LMI262448 LWE262422:LWE262448 MGA262422:MGA262448 MPW262422:MPW262448 MZS262422:MZS262448 NJO262422:NJO262448 NTK262422:NTK262448 ODG262422:ODG262448 ONC262422:ONC262448 OWY262422:OWY262448 PGU262422:PGU262448 PQQ262422:PQQ262448 QAM262422:QAM262448 QKI262422:QKI262448 QUE262422:QUE262448 REA262422:REA262448 RNW262422:RNW262448 RXS262422:RXS262448 SHO262422:SHO262448 SRK262422:SRK262448 TBG262422:TBG262448 TLC262422:TLC262448 TUY262422:TUY262448 UEU262422:UEU262448 UOQ262422:UOQ262448 UYM262422:UYM262448 VII262422:VII262448 VSE262422:VSE262448 WCA262422:WCA262448 WLW262422:WLW262448 WVS262422:WVS262448 AA327964:AA327990 JG327958:JG327984 TC327958:TC327984 ACY327958:ACY327984 AMU327958:AMU327984 AWQ327958:AWQ327984 BGM327958:BGM327984 BQI327958:BQI327984 CAE327958:CAE327984 CKA327958:CKA327984 CTW327958:CTW327984 DDS327958:DDS327984 DNO327958:DNO327984 DXK327958:DXK327984 EHG327958:EHG327984 ERC327958:ERC327984 FAY327958:FAY327984 FKU327958:FKU327984 FUQ327958:FUQ327984 GEM327958:GEM327984 GOI327958:GOI327984 GYE327958:GYE327984 HIA327958:HIA327984 HRW327958:HRW327984 IBS327958:IBS327984 ILO327958:ILO327984 IVK327958:IVK327984 JFG327958:JFG327984 JPC327958:JPC327984 JYY327958:JYY327984 KIU327958:KIU327984 KSQ327958:KSQ327984 LCM327958:LCM327984 LMI327958:LMI327984 LWE327958:LWE327984 MGA327958:MGA327984 MPW327958:MPW327984 MZS327958:MZS327984 NJO327958:NJO327984 NTK327958:NTK327984 ODG327958:ODG327984 ONC327958:ONC327984 OWY327958:OWY327984 PGU327958:PGU327984 PQQ327958:PQQ327984 QAM327958:QAM327984 QKI327958:QKI327984 QUE327958:QUE327984 REA327958:REA327984 RNW327958:RNW327984 RXS327958:RXS327984 SHO327958:SHO327984 SRK327958:SRK327984 TBG327958:TBG327984 TLC327958:TLC327984 TUY327958:TUY327984 UEU327958:UEU327984 UOQ327958:UOQ327984 UYM327958:UYM327984 VII327958:VII327984 VSE327958:VSE327984 WCA327958:WCA327984 WLW327958:WLW327984 WVS327958:WVS327984 AA393500:AA393526 JG393494:JG393520 TC393494:TC393520 ACY393494:ACY393520 AMU393494:AMU393520 AWQ393494:AWQ393520 BGM393494:BGM393520 BQI393494:BQI393520 CAE393494:CAE393520 CKA393494:CKA393520 CTW393494:CTW393520 DDS393494:DDS393520 DNO393494:DNO393520 DXK393494:DXK393520 EHG393494:EHG393520 ERC393494:ERC393520 FAY393494:FAY393520 FKU393494:FKU393520 FUQ393494:FUQ393520 GEM393494:GEM393520 GOI393494:GOI393520 GYE393494:GYE393520 HIA393494:HIA393520 HRW393494:HRW393520 IBS393494:IBS393520 ILO393494:ILO393520 IVK393494:IVK393520 JFG393494:JFG393520 JPC393494:JPC393520 JYY393494:JYY393520 KIU393494:KIU393520 KSQ393494:KSQ393520 LCM393494:LCM393520 LMI393494:LMI393520 LWE393494:LWE393520 MGA393494:MGA393520 MPW393494:MPW393520 MZS393494:MZS393520 NJO393494:NJO393520 NTK393494:NTK393520 ODG393494:ODG393520 ONC393494:ONC393520 OWY393494:OWY393520 PGU393494:PGU393520 PQQ393494:PQQ393520 QAM393494:QAM393520 QKI393494:QKI393520 QUE393494:QUE393520 REA393494:REA393520 RNW393494:RNW393520 RXS393494:RXS393520 SHO393494:SHO393520 SRK393494:SRK393520 TBG393494:TBG393520 TLC393494:TLC393520 TUY393494:TUY393520 UEU393494:UEU393520 UOQ393494:UOQ393520 UYM393494:UYM393520 VII393494:VII393520 VSE393494:VSE393520 WCA393494:WCA393520 WLW393494:WLW393520 WVS393494:WVS393520 AA459036:AA459062 JG459030:JG459056 TC459030:TC459056 ACY459030:ACY459056 AMU459030:AMU459056 AWQ459030:AWQ459056 BGM459030:BGM459056 BQI459030:BQI459056 CAE459030:CAE459056 CKA459030:CKA459056 CTW459030:CTW459056 DDS459030:DDS459056 DNO459030:DNO459056 DXK459030:DXK459056 EHG459030:EHG459056 ERC459030:ERC459056 FAY459030:FAY459056 FKU459030:FKU459056 FUQ459030:FUQ459056 GEM459030:GEM459056 GOI459030:GOI459056 GYE459030:GYE459056 HIA459030:HIA459056 HRW459030:HRW459056 IBS459030:IBS459056 ILO459030:ILO459056 IVK459030:IVK459056 JFG459030:JFG459056 JPC459030:JPC459056 JYY459030:JYY459056 KIU459030:KIU459056 KSQ459030:KSQ459056 LCM459030:LCM459056 LMI459030:LMI459056 LWE459030:LWE459056 MGA459030:MGA459056 MPW459030:MPW459056 MZS459030:MZS459056 NJO459030:NJO459056 NTK459030:NTK459056 ODG459030:ODG459056 ONC459030:ONC459056 OWY459030:OWY459056 PGU459030:PGU459056 PQQ459030:PQQ459056 QAM459030:QAM459056 QKI459030:QKI459056 QUE459030:QUE459056 REA459030:REA459056 RNW459030:RNW459056 RXS459030:RXS459056 SHO459030:SHO459056 SRK459030:SRK459056 TBG459030:TBG459056 TLC459030:TLC459056 TUY459030:TUY459056 UEU459030:UEU459056 UOQ459030:UOQ459056 UYM459030:UYM459056 VII459030:VII459056 VSE459030:VSE459056 WCA459030:WCA459056 WLW459030:WLW459056 WVS459030:WVS459056 AA524572:AA524598 JG524566:JG524592 TC524566:TC524592 ACY524566:ACY524592 AMU524566:AMU524592 AWQ524566:AWQ524592 BGM524566:BGM524592 BQI524566:BQI524592 CAE524566:CAE524592 CKA524566:CKA524592 CTW524566:CTW524592 DDS524566:DDS524592 DNO524566:DNO524592 DXK524566:DXK524592 EHG524566:EHG524592 ERC524566:ERC524592 FAY524566:FAY524592 FKU524566:FKU524592 FUQ524566:FUQ524592 GEM524566:GEM524592 GOI524566:GOI524592 GYE524566:GYE524592 HIA524566:HIA524592 HRW524566:HRW524592 IBS524566:IBS524592 ILO524566:ILO524592 IVK524566:IVK524592 JFG524566:JFG524592 JPC524566:JPC524592 JYY524566:JYY524592 KIU524566:KIU524592 KSQ524566:KSQ524592 LCM524566:LCM524592 LMI524566:LMI524592 LWE524566:LWE524592 MGA524566:MGA524592 MPW524566:MPW524592 MZS524566:MZS524592 NJO524566:NJO524592 NTK524566:NTK524592 ODG524566:ODG524592 ONC524566:ONC524592 OWY524566:OWY524592 PGU524566:PGU524592 PQQ524566:PQQ524592 QAM524566:QAM524592 QKI524566:QKI524592 QUE524566:QUE524592 REA524566:REA524592 RNW524566:RNW524592 RXS524566:RXS524592 SHO524566:SHO524592 SRK524566:SRK524592 TBG524566:TBG524592 TLC524566:TLC524592 TUY524566:TUY524592 UEU524566:UEU524592 UOQ524566:UOQ524592 UYM524566:UYM524592 VII524566:VII524592 VSE524566:VSE524592 WCA524566:WCA524592 WLW524566:WLW524592 WVS524566:WVS524592 AA590108:AA590134 JG590102:JG590128 TC590102:TC590128 ACY590102:ACY590128 AMU590102:AMU590128 AWQ590102:AWQ590128 BGM590102:BGM590128 BQI590102:BQI590128 CAE590102:CAE590128 CKA590102:CKA590128 CTW590102:CTW590128 DDS590102:DDS590128 DNO590102:DNO590128 DXK590102:DXK590128 EHG590102:EHG590128 ERC590102:ERC590128 FAY590102:FAY590128 FKU590102:FKU590128 FUQ590102:FUQ590128 GEM590102:GEM590128 GOI590102:GOI590128 GYE590102:GYE590128 HIA590102:HIA590128 HRW590102:HRW590128 IBS590102:IBS590128 ILO590102:ILO590128 IVK590102:IVK590128 JFG590102:JFG590128 JPC590102:JPC590128 JYY590102:JYY590128 KIU590102:KIU590128 KSQ590102:KSQ590128 LCM590102:LCM590128 LMI590102:LMI590128 LWE590102:LWE590128 MGA590102:MGA590128 MPW590102:MPW590128 MZS590102:MZS590128 NJO590102:NJO590128 NTK590102:NTK590128 ODG590102:ODG590128 ONC590102:ONC590128 OWY590102:OWY590128 PGU590102:PGU590128 PQQ590102:PQQ590128 QAM590102:QAM590128 QKI590102:QKI590128 QUE590102:QUE590128 REA590102:REA590128 RNW590102:RNW590128 RXS590102:RXS590128 SHO590102:SHO590128 SRK590102:SRK590128 TBG590102:TBG590128 TLC590102:TLC590128 TUY590102:TUY590128 UEU590102:UEU590128 UOQ590102:UOQ590128 UYM590102:UYM590128 VII590102:VII590128 VSE590102:VSE590128 WCA590102:WCA590128 WLW590102:WLW590128 WVS590102:WVS590128 AA655644:AA655670 JG655638:JG655664 TC655638:TC655664 ACY655638:ACY655664 AMU655638:AMU655664 AWQ655638:AWQ655664 BGM655638:BGM655664 BQI655638:BQI655664 CAE655638:CAE655664 CKA655638:CKA655664 CTW655638:CTW655664 DDS655638:DDS655664 DNO655638:DNO655664 DXK655638:DXK655664 EHG655638:EHG655664 ERC655638:ERC655664 FAY655638:FAY655664 FKU655638:FKU655664 FUQ655638:FUQ655664 GEM655638:GEM655664 GOI655638:GOI655664 GYE655638:GYE655664 HIA655638:HIA655664 HRW655638:HRW655664 IBS655638:IBS655664 ILO655638:ILO655664 IVK655638:IVK655664 JFG655638:JFG655664 JPC655638:JPC655664 JYY655638:JYY655664 KIU655638:KIU655664 KSQ655638:KSQ655664 LCM655638:LCM655664 LMI655638:LMI655664 LWE655638:LWE655664 MGA655638:MGA655664 MPW655638:MPW655664 MZS655638:MZS655664 NJO655638:NJO655664 NTK655638:NTK655664 ODG655638:ODG655664 ONC655638:ONC655664 OWY655638:OWY655664 PGU655638:PGU655664 PQQ655638:PQQ655664 QAM655638:QAM655664 QKI655638:QKI655664 QUE655638:QUE655664 REA655638:REA655664 RNW655638:RNW655664 RXS655638:RXS655664 SHO655638:SHO655664 SRK655638:SRK655664 TBG655638:TBG655664 TLC655638:TLC655664 TUY655638:TUY655664 UEU655638:UEU655664 UOQ655638:UOQ655664 UYM655638:UYM655664 VII655638:VII655664 VSE655638:VSE655664 WCA655638:WCA655664 WLW655638:WLW655664 WVS655638:WVS655664 AA721180:AA721206 JG721174:JG721200 TC721174:TC721200 ACY721174:ACY721200 AMU721174:AMU721200 AWQ721174:AWQ721200 BGM721174:BGM721200 BQI721174:BQI721200 CAE721174:CAE721200 CKA721174:CKA721200 CTW721174:CTW721200 DDS721174:DDS721200 DNO721174:DNO721200 DXK721174:DXK721200 EHG721174:EHG721200 ERC721174:ERC721200 FAY721174:FAY721200 FKU721174:FKU721200 FUQ721174:FUQ721200 GEM721174:GEM721200 GOI721174:GOI721200 GYE721174:GYE721200 HIA721174:HIA721200 HRW721174:HRW721200 IBS721174:IBS721200 ILO721174:ILO721200 IVK721174:IVK721200 JFG721174:JFG721200 JPC721174:JPC721200 JYY721174:JYY721200 KIU721174:KIU721200 KSQ721174:KSQ721200 LCM721174:LCM721200 LMI721174:LMI721200 LWE721174:LWE721200 MGA721174:MGA721200 MPW721174:MPW721200 MZS721174:MZS721200 NJO721174:NJO721200 NTK721174:NTK721200 ODG721174:ODG721200 ONC721174:ONC721200 OWY721174:OWY721200 PGU721174:PGU721200 PQQ721174:PQQ721200 QAM721174:QAM721200 QKI721174:QKI721200 QUE721174:QUE721200 REA721174:REA721200 RNW721174:RNW721200 RXS721174:RXS721200 SHO721174:SHO721200 SRK721174:SRK721200 TBG721174:TBG721200 TLC721174:TLC721200 TUY721174:TUY721200 UEU721174:UEU721200 UOQ721174:UOQ721200 UYM721174:UYM721200 VII721174:VII721200 VSE721174:VSE721200 WCA721174:WCA721200 WLW721174:WLW721200 WVS721174:WVS721200 AA786716:AA786742 JG786710:JG786736 TC786710:TC786736 ACY786710:ACY786736 AMU786710:AMU786736 AWQ786710:AWQ786736 BGM786710:BGM786736 BQI786710:BQI786736 CAE786710:CAE786736 CKA786710:CKA786736 CTW786710:CTW786736 DDS786710:DDS786736 DNO786710:DNO786736 DXK786710:DXK786736 EHG786710:EHG786736 ERC786710:ERC786736 FAY786710:FAY786736 FKU786710:FKU786736 FUQ786710:FUQ786736 GEM786710:GEM786736 GOI786710:GOI786736 GYE786710:GYE786736 HIA786710:HIA786736 HRW786710:HRW786736 IBS786710:IBS786736 ILO786710:ILO786736 IVK786710:IVK786736 JFG786710:JFG786736 JPC786710:JPC786736 JYY786710:JYY786736 KIU786710:KIU786736 KSQ786710:KSQ786736 LCM786710:LCM786736 LMI786710:LMI786736 LWE786710:LWE786736 MGA786710:MGA786736 MPW786710:MPW786736 MZS786710:MZS786736 NJO786710:NJO786736 NTK786710:NTK786736 ODG786710:ODG786736 ONC786710:ONC786736 OWY786710:OWY786736 PGU786710:PGU786736 PQQ786710:PQQ786736 QAM786710:QAM786736 QKI786710:QKI786736 QUE786710:QUE786736 REA786710:REA786736 RNW786710:RNW786736 RXS786710:RXS786736 SHO786710:SHO786736 SRK786710:SRK786736 TBG786710:TBG786736 TLC786710:TLC786736 TUY786710:TUY786736 UEU786710:UEU786736 UOQ786710:UOQ786736 UYM786710:UYM786736 VII786710:VII786736 VSE786710:VSE786736 WCA786710:WCA786736 WLW786710:WLW786736 WVS786710:WVS786736 AA852252:AA852278 JG852246:JG852272 TC852246:TC852272 ACY852246:ACY852272 AMU852246:AMU852272 AWQ852246:AWQ852272 BGM852246:BGM852272 BQI852246:BQI852272 CAE852246:CAE852272 CKA852246:CKA852272 CTW852246:CTW852272 DDS852246:DDS852272 DNO852246:DNO852272 DXK852246:DXK852272 EHG852246:EHG852272 ERC852246:ERC852272 FAY852246:FAY852272 FKU852246:FKU852272 FUQ852246:FUQ852272 GEM852246:GEM852272 GOI852246:GOI852272 GYE852246:GYE852272 HIA852246:HIA852272 HRW852246:HRW852272 IBS852246:IBS852272 ILO852246:ILO852272 IVK852246:IVK852272 JFG852246:JFG852272 JPC852246:JPC852272 JYY852246:JYY852272 KIU852246:KIU852272 KSQ852246:KSQ852272 LCM852246:LCM852272 LMI852246:LMI852272 LWE852246:LWE852272 MGA852246:MGA852272 MPW852246:MPW852272 MZS852246:MZS852272 NJO852246:NJO852272 NTK852246:NTK852272 ODG852246:ODG852272 ONC852246:ONC852272 OWY852246:OWY852272 PGU852246:PGU852272 PQQ852246:PQQ852272 QAM852246:QAM852272 QKI852246:QKI852272 QUE852246:QUE852272 REA852246:REA852272 RNW852246:RNW852272 RXS852246:RXS852272 SHO852246:SHO852272 SRK852246:SRK852272 TBG852246:TBG852272 TLC852246:TLC852272 TUY852246:TUY852272 UEU852246:UEU852272 UOQ852246:UOQ852272 UYM852246:UYM852272 VII852246:VII852272 VSE852246:VSE852272 WCA852246:WCA852272 WLW852246:WLW852272 WVS852246:WVS852272 AA917788:AA917814 JG917782:JG917808 TC917782:TC917808 ACY917782:ACY917808 AMU917782:AMU917808 AWQ917782:AWQ917808 BGM917782:BGM917808 BQI917782:BQI917808 CAE917782:CAE917808 CKA917782:CKA917808 CTW917782:CTW917808 DDS917782:DDS917808 DNO917782:DNO917808 DXK917782:DXK917808 EHG917782:EHG917808 ERC917782:ERC917808 FAY917782:FAY917808 FKU917782:FKU917808 FUQ917782:FUQ917808 GEM917782:GEM917808 GOI917782:GOI917808 GYE917782:GYE917808 HIA917782:HIA917808 HRW917782:HRW917808 IBS917782:IBS917808 ILO917782:ILO917808 IVK917782:IVK917808 JFG917782:JFG917808 JPC917782:JPC917808 JYY917782:JYY917808 KIU917782:KIU917808 KSQ917782:KSQ917808 LCM917782:LCM917808 LMI917782:LMI917808 LWE917782:LWE917808 MGA917782:MGA917808 MPW917782:MPW917808 MZS917782:MZS917808 NJO917782:NJO917808 NTK917782:NTK917808 ODG917782:ODG917808 ONC917782:ONC917808 OWY917782:OWY917808 PGU917782:PGU917808 PQQ917782:PQQ917808 QAM917782:QAM917808 QKI917782:QKI917808 QUE917782:QUE917808 REA917782:REA917808 RNW917782:RNW917808 RXS917782:RXS917808 SHO917782:SHO917808 SRK917782:SRK917808 TBG917782:TBG917808 TLC917782:TLC917808 TUY917782:TUY917808 UEU917782:UEU917808 UOQ917782:UOQ917808 UYM917782:UYM917808 VII917782:VII917808 VSE917782:VSE917808 WCA917782:WCA917808 WLW917782:WLW917808 WVS917782:WVS917808 AA983324:AA983350 JG983318:JG983344 TC983318:TC983344 ACY983318:ACY983344 AMU983318:AMU983344 AWQ983318:AWQ983344 BGM983318:BGM983344 BQI983318:BQI983344 CAE983318:CAE983344 CKA983318:CKA983344 CTW983318:CTW983344 DDS983318:DDS983344 DNO983318:DNO983344 DXK983318:DXK983344 EHG983318:EHG983344 ERC983318:ERC983344 FAY983318:FAY983344 FKU983318:FKU983344 FUQ983318:FUQ983344 GEM983318:GEM983344 GOI983318:GOI983344 GYE983318:GYE983344 HIA983318:HIA983344 HRW983318:HRW983344 IBS983318:IBS983344 ILO983318:ILO983344 IVK983318:IVK983344 JFG983318:JFG983344 JPC983318:JPC983344 JYY983318:JYY983344 KIU983318:KIU983344 KSQ983318:KSQ983344 LCM983318:LCM983344 LMI983318:LMI983344 LWE983318:LWE983344 MGA983318:MGA983344 MPW983318:MPW983344 MZS983318:MZS983344 NJO983318:NJO983344 NTK983318:NTK983344 ODG983318:ODG983344 ONC983318:ONC983344 OWY983318:OWY983344 PGU983318:PGU983344 PQQ983318:PQQ983344 QAM983318:QAM983344 QKI983318:QKI983344 QUE983318:QUE983344 REA983318:REA983344 RNW983318:RNW983344 RXS983318:RXS983344 SHO983318:SHO983344 SRK983318:SRK983344 TBG983318:TBG983344 TLC983318:TLC983344 TUY983318:TUY983344 UEU983318:UEU983344 UOQ983318:UOQ983344 UYM983318:UYM983344 VII983318:VII983344 VSE983318:VSE983344 WCA983318:WCA983344 WLW983318:WLW983344 BGM164 BQI164 CAE164 CKA164 CTW164 DDS164 DNO164 DXK164 EHG164 ERC164 FAY164 FKU164 FUQ164 GEM164 GOI164 GYE164 HIA164 HRW164 IBS164 ILO164 IVK164 JFG164 JPC164 JYY164 KIU164 KSQ164 LCM164 LMI164 LWE164 MGA164 MPW164 MZS164 NJO164 NTK164 ODG164 ONC164 OWY164 PGU164 PQQ164 QAM164 QKI164 QUE164 REA164 RNW164 RXS164 SHO164 SRK164 TBG164 TLC164 TUY164 UEU164 UOQ164 UYM164 VII164 VSE164 WCA164 WLW164 WVS164 JG164 TC164 ACY164 AMU164 AWQ164 AA358 Z178:Z185 AB143 Z145:Z162 AA338 ANK201:ANK209 AXG201:AXG209 BHC201:BHC209 BQY201:BQY209 CAU201:CAU209 CKQ201:CKQ209 CUM201:CUM209 DEI201:DEI209 DOE201:DOE209 DYA201:DYA209 EHW201:EHW209 ERS201:ERS209 FBO201:FBO209 FLK201:FLK209 FVG201:FVG209 GFC201:GFC209 GOY201:GOY209 GYU201:GYU209 HIQ201:HIQ209 HSM201:HSM209 ICI201:ICI209 IME201:IME209 IWA201:IWA209 JFW201:JFW209 JPS201:JPS209 JZO201:JZO209 KJK201:KJK209 KTG201:KTG209 LDC201:LDC209 LMY201:LMY209 LWU201:LWU209 MGQ201:MGQ209 MQM201:MQM209 NAI201:NAI209 NKE201:NKE209 NUA201:NUA209 ODW201:ODW209 ONS201:ONS209 OXO201:OXO209 PHK201:PHK209 PRG201:PRG209 QBC201:QBC209 QKY201:QKY209 QUU201:QUU209 REQ201:REQ209 ROM201:ROM209 RYI201:RYI209 SIE201:SIE209 SSA201:SSA209 TBW201:TBW209 TLS201:TLS209 TVO201:TVO209 UFK201:UFK209 UPG201:UPG209 UZC201:UZC209 VIY201:VIY209 VSU201:VSU209 WCQ201:WCQ209 WMM201:WMM209 AA186:AA209 WWI201:WWI209 JW201:JW209 TS201:TS209 ADO201:ADO209 AA262:AA268">
      <formula1>НДС</formula1>
    </dataValidation>
    <dataValidation type="list" allowBlank="1" showInputMessage="1" showErrorMessage="1" sqref="S176 S262 S341 S277:S279 S285:S286 S281 S269:S275 S324:S325 JO206 TK206 ADG206 ANC206 AWY206 BGU206 BQQ206 CAM206 CKI206 CUE206 DEA206 DNW206 DXS206 EHO206 ERK206 FBG206 FLC206 FUY206 GEU206 GOQ206 GYM206 HII206 HSE206 ICA206 ILW206 IVS206 JFO206 JPK206 JZG206 KJC206 KSY206 LCU206 LMQ206 LWM206 MGI206 MQE206 NAA206 NJW206 NTS206 ODO206 ONK206 OXG206 PHC206 PQY206 QAU206 QKQ206 QUM206 REI206 ROE206 RYA206 SHW206 SRS206 TBO206 TLK206 TVG206 UFC206 UOY206 UYU206 VIQ206 VSM206 WCI206 WME206 WWA206 S206 S338 S265:S266">
      <formula1>Инкотермс</formula1>
    </dataValidation>
    <dataValidation type="list" allowBlank="1" showInputMessage="1" showErrorMessage="1" sqref="Z176">
      <formula1>ЕИ</formula1>
    </dataValidation>
    <dataValidation type="list" allowBlank="1" showInputMessage="1" showErrorMessage="1" sqref="J320:J321 J214:J222 J265:J266">
      <formula1>основания150</formula1>
    </dataValidation>
    <dataValidation type="custom" allowBlank="1" showInputMessage="1" showErrorMessage="1" sqref="AG145:AG162">
      <formula1>AA145*AF145</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dcterms:created xsi:type="dcterms:W3CDTF">2018-10-16T14:16:40Z</dcterms:created>
  <dcterms:modified xsi:type="dcterms:W3CDTF">2021-12-14T06:27:03Z</dcterms:modified>
</cp:coreProperties>
</file>