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 ПЛАН ЗАКУПОК\Долгосрочный\"/>
    </mc:Choice>
  </mc:AlternateContent>
  <bookViews>
    <workbookView xWindow="0" yWindow="0" windowWidth="28800" windowHeight="12435"/>
  </bookViews>
  <sheets>
    <sheet name="2021-2025-14" sheetId="2" r:id="rId1"/>
  </sheets>
  <externalReferences>
    <externalReference r:id="rId2"/>
    <externalReference r:id="rId3"/>
    <externalReference r:id="rId4"/>
    <externalReference r:id="rId5"/>
    <externalReference r:id="rId6"/>
  </externalReferences>
  <definedNames>
    <definedName name="_xlnm._FilterDatabase" localSheetId="0" hidden="1">'2021-2025-14'!$A$25:$WXF$355</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61" i="2" l="1"/>
  <c r="AX361" i="2" s="1"/>
  <c r="AI361" i="2"/>
  <c r="AH361" i="2"/>
  <c r="AL361" i="2" l="1"/>
  <c r="AW267" i="2" l="1"/>
  <c r="AX267" i="2" s="1"/>
  <c r="AW285" i="2"/>
  <c r="AX285" i="2" s="1"/>
  <c r="AI285" i="2"/>
  <c r="AE285" i="2"/>
  <c r="AW232" i="2" l="1"/>
  <c r="AX232" i="2" s="1"/>
  <c r="AE232" i="2"/>
  <c r="AW353" i="2" l="1"/>
  <c r="AX353" i="2" s="1"/>
  <c r="AU353" i="2"/>
  <c r="AQ353" i="2"/>
  <c r="AM353" i="2"/>
  <c r="AI353" i="2"/>
  <c r="AE353" i="2"/>
  <c r="AK360" i="2"/>
  <c r="AL360" i="2" s="1"/>
  <c r="AH360" i="2"/>
  <c r="AX360" i="2" s="1"/>
  <c r="AI360" i="2" l="1"/>
  <c r="AP358" i="2"/>
  <c r="AQ358" i="2" s="1"/>
  <c r="AL358" i="2"/>
  <c r="AM358" i="2" s="1"/>
  <c r="AH358" i="2"/>
  <c r="AI358" i="2" s="1"/>
  <c r="AP356" i="2"/>
  <c r="AQ356" i="2" s="1"/>
  <c r="AL356" i="2"/>
  <c r="AM356" i="2" s="1"/>
  <c r="AH356" i="2"/>
  <c r="AI356" i="2" s="1"/>
  <c r="AL359" i="2" l="1"/>
  <c r="AM359" i="2" s="1"/>
  <c r="AH359" i="2"/>
  <c r="AI359" i="2" s="1"/>
  <c r="AD359" i="2"/>
  <c r="AE359" i="2" s="1"/>
  <c r="AL357" i="2"/>
  <c r="AM357" i="2" s="1"/>
  <c r="AH357" i="2"/>
  <c r="AI357" i="2" s="1"/>
  <c r="AD357" i="2"/>
  <c r="AE357" i="2" s="1"/>
  <c r="AL355" i="2"/>
  <c r="AM355" i="2" s="1"/>
  <c r="AH355" i="2"/>
  <c r="AI355" i="2" s="1"/>
  <c r="AD355" i="2"/>
  <c r="AX352" i="2"/>
  <c r="AU352" i="2"/>
  <c r="AQ352" i="2"/>
  <c r="AM352" i="2"/>
  <c r="AI352" i="2"/>
  <c r="AE352" i="2"/>
  <c r="AE355" i="2" l="1"/>
  <c r="AW359" i="2"/>
  <c r="AX359" i="2" s="1"/>
  <c r="AW262" i="2" l="1"/>
  <c r="AX262" i="2" s="1"/>
  <c r="AM262" i="2"/>
  <c r="AI262" i="2"/>
  <c r="AE262" i="2"/>
  <c r="AD234" i="2"/>
  <c r="AW234" i="2" s="1"/>
  <c r="AX234" i="2" s="1"/>
  <c r="AD225" i="2"/>
  <c r="AW225" i="2" s="1"/>
  <c r="AX225" i="2" s="1"/>
  <c r="AD229" i="2"/>
  <c r="AW229" i="2" s="1"/>
  <c r="AX229" i="2" s="1"/>
  <c r="AD231" i="2"/>
  <c r="AX231" i="2" s="1"/>
  <c r="AD227" i="2"/>
  <c r="AW227" i="2" s="1"/>
  <c r="AX227" i="2" s="1"/>
  <c r="AE322" i="2"/>
  <c r="AD222" i="2"/>
  <c r="AW222" i="2" s="1"/>
  <c r="AX222" i="2" s="1"/>
  <c r="AD220" i="2"/>
  <c r="AW220" i="2" s="1"/>
  <c r="AX220" i="2" s="1"/>
  <c r="AD218" i="2"/>
  <c r="AW218" i="2" s="1"/>
  <c r="AX218" i="2" s="1"/>
  <c r="AD216" i="2"/>
  <c r="AW216" i="2" s="1"/>
  <c r="AX216" i="2" s="1"/>
  <c r="AE216" i="2" l="1"/>
  <c r="AE234" i="2"/>
  <c r="AE225" i="2"/>
  <c r="AE229" i="2"/>
  <c r="AE231" i="2"/>
  <c r="AE227" i="2"/>
  <c r="AE222" i="2"/>
  <c r="AE220" i="2"/>
  <c r="AE218" i="2"/>
  <c r="AM340" i="2"/>
  <c r="AI340" i="2"/>
  <c r="AW206" i="2" l="1"/>
  <c r="AX206" i="2" s="1"/>
  <c r="AX205" i="2" l="1"/>
  <c r="AW208" i="2"/>
  <c r="AX341" i="2" l="1"/>
  <c r="AU341" i="2"/>
  <c r="AQ341" i="2"/>
  <c r="AM341" i="2"/>
  <c r="AI341" i="2"/>
  <c r="AM207" i="2"/>
  <c r="AI207" i="2"/>
  <c r="AE207" i="2"/>
  <c r="AI204" i="2"/>
  <c r="AE204" i="2"/>
  <c r="AV163" i="2"/>
  <c r="AL163" i="2"/>
  <c r="AM163" i="2" s="1"/>
  <c r="AH163" i="2"/>
  <c r="AV161" i="2"/>
  <c r="AL161" i="2"/>
  <c r="AM161" i="2" s="1"/>
  <c r="AH161" i="2"/>
  <c r="AV159" i="2"/>
  <c r="AL159" i="2"/>
  <c r="AM159" i="2" s="1"/>
  <c r="AH159" i="2"/>
  <c r="AV157" i="2"/>
  <c r="AL157" i="2"/>
  <c r="AM157" i="2" s="1"/>
  <c r="AH157" i="2"/>
  <c r="AV155" i="2"/>
  <c r="AL155" i="2"/>
  <c r="AM155" i="2" s="1"/>
  <c r="AH155" i="2"/>
  <c r="AV153" i="2"/>
  <c r="AL153" i="2"/>
  <c r="AM153" i="2" s="1"/>
  <c r="AH153" i="2"/>
  <c r="AV151" i="2"/>
  <c r="AL151" i="2"/>
  <c r="AM151" i="2" s="1"/>
  <c r="AH151" i="2"/>
  <c r="AV149" i="2"/>
  <c r="AL149" i="2"/>
  <c r="AM149" i="2" s="1"/>
  <c r="AH149" i="2"/>
  <c r="AV147" i="2"/>
  <c r="AL147" i="2"/>
  <c r="AM147" i="2" s="1"/>
  <c r="AH147" i="2"/>
  <c r="AW147" i="2" l="1"/>
  <c r="AX147" i="2" s="1"/>
  <c r="AW149" i="2"/>
  <c r="AX149" i="2" s="1"/>
  <c r="AW151" i="2"/>
  <c r="AX151" i="2" s="1"/>
  <c r="AW153" i="2"/>
  <c r="AX153" i="2" s="1"/>
  <c r="AW155" i="2"/>
  <c r="AX155" i="2" s="1"/>
  <c r="AW157" i="2"/>
  <c r="AX157" i="2" s="1"/>
  <c r="AW159" i="2"/>
  <c r="AX159" i="2" s="1"/>
  <c r="AW161" i="2"/>
  <c r="AX161" i="2" s="1"/>
  <c r="AW163" i="2"/>
  <c r="AX163" i="2" s="1"/>
  <c r="AI163" i="2"/>
  <c r="AI161" i="2"/>
  <c r="AI159" i="2"/>
  <c r="AI157" i="2"/>
  <c r="AI155" i="2"/>
  <c r="AI153" i="2"/>
  <c r="AI151" i="2"/>
  <c r="AI149" i="2"/>
  <c r="AI147" i="2"/>
  <c r="AX181" i="2"/>
  <c r="AX170" i="2"/>
  <c r="AX335" i="2"/>
  <c r="AX331" i="2"/>
  <c r="AX327" i="2"/>
  <c r="AX336" i="2"/>
  <c r="AU336" i="2"/>
  <c r="AQ336" i="2"/>
  <c r="AM336" i="2"/>
  <c r="AI336" i="2"/>
  <c r="AE336" i="2"/>
  <c r="AX332" i="2"/>
  <c r="AU332" i="2"/>
  <c r="AQ332" i="2"/>
  <c r="AM332" i="2"/>
  <c r="AI332" i="2"/>
  <c r="AE332" i="2"/>
  <c r="AX328" i="2"/>
  <c r="AU328" i="2"/>
  <c r="AQ328" i="2"/>
  <c r="AM328" i="2"/>
  <c r="AI328" i="2"/>
  <c r="AE328" i="2"/>
  <c r="AX324" i="2"/>
  <c r="AU324" i="2"/>
  <c r="AQ324" i="2"/>
  <c r="AM324" i="2"/>
  <c r="AI324" i="2"/>
  <c r="AE324" i="2"/>
  <c r="AX182" i="2"/>
  <c r="AI182" i="2"/>
  <c r="AE182" i="2"/>
  <c r="AW171" i="2"/>
  <c r="AX171" i="2" s="1"/>
  <c r="AI171" i="2"/>
  <c r="AE171" i="2"/>
  <c r="AX339" i="2" l="1"/>
  <c r="AM339" i="2"/>
  <c r="AI339" i="2"/>
  <c r="AE339" i="2"/>
  <c r="AW271" i="2"/>
  <c r="AX271" i="2" s="1"/>
  <c r="AM271" i="2"/>
  <c r="AI271" i="2"/>
  <c r="AE271" i="2"/>
  <c r="AX203" i="2"/>
  <c r="AI203" i="2"/>
  <c r="AE203" i="2"/>
  <c r="AW192" i="2"/>
  <c r="AX192" i="2" s="1"/>
  <c r="AI192" i="2"/>
  <c r="AE192" i="2"/>
  <c r="AX299" i="2" l="1"/>
  <c r="AX295" i="2"/>
  <c r="AX292" i="2"/>
  <c r="AX290" i="2"/>
  <c r="AX200" i="2"/>
  <c r="AX198" i="2"/>
  <c r="AX196" i="2"/>
  <c r="AX194" i="2"/>
  <c r="AX188" i="2"/>
  <c r="AX185" i="2"/>
  <c r="AU335" i="2"/>
  <c r="AQ335" i="2"/>
  <c r="AM335" i="2"/>
  <c r="AI335" i="2"/>
  <c r="AE335" i="2"/>
  <c r="AU331" i="2"/>
  <c r="AQ331" i="2"/>
  <c r="AM331" i="2"/>
  <c r="AI331" i="2"/>
  <c r="AE331" i="2"/>
  <c r="AU327" i="2"/>
  <c r="AQ327" i="2"/>
  <c r="AM327" i="2"/>
  <c r="AI327" i="2"/>
  <c r="AE327" i="2"/>
  <c r="AX323" i="2"/>
  <c r="AU323" i="2"/>
  <c r="AQ323" i="2"/>
  <c r="AM323" i="2"/>
  <c r="AI323" i="2"/>
  <c r="AE323" i="2"/>
  <c r="AX202" i="2"/>
  <c r="AI202" i="2"/>
  <c r="AE202" i="2"/>
  <c r="AW300" i="2"/>
  <c r="AX300" i="2" s="1"/>
  <c r="AI300" i="2"/>
  <c r="AE300" i="2"/>
  <c r="AW296" i="2"/>
  <c r="AX296" i="2" s="1"/>
  <c r="AI296" i="2"/>
  <c r="AE296" i="2"/>
  <c r="AW293" i="2"/>
  <c r="AX293" i="2" s="1"/>
  <c r="AI293" i="2"/>
  <c r="AE293" i="2"/>
  <c r="AW291" i="2"/>
  <c r="AX291" i="2" s="1"/>
  <c r="AI291" i="2"/>
  <c r="AE291" i="2"/>
  <c r="AW201" i="2"/>
  <c r="AX201" i="2" s="1"/>
  <c r="AU201" i="2"/>
  <c r="AQ201" i="2"/>
  <c r="AM201" i="2"/>
  <c r="AI201" i="2"/>
  <c r="AE201" i="2"/>
  <c r="AW199" i="2"/>
  <c r="AX199" i="2" s="1"/>
  <c r="AU199" i="2"/>
  <c r="AQ199" i="2"/>
  <c r="AM199" i="2"/>
  <c r="AI199" i="2"/>
  <c r="AE199" i="2"/>
  <c r="AW197" i="2"/>
  <c r="AX197" i="2" s="1"/>
  <c r="AU197" i="2"/>
  <c r="AQ197" i="2"/>
  <c r="AM197" i="2"/>
  <c r="AI197" i="2"/>
  <c r="AE197" i="2"/>
  <c r="AW195" i="2"/>
  <c r="AX195" i="2" s="1"/>
  <c r="AU195" i="2"/>
  <c r="AQ195" i="2"/>
  <c r="AM195" i="2"/>
  <c r="AI195" i="2"/>
  <c r="AE195" i="2"/>
  <c r="AW189" i="2"/>
  <c r="AX189" i="2" s="1"/>
  <c r="AI189" i="2"/>
  <c r="AE189" i="2"/>
  <c r="AW186" i="2"/>
  <c r="AX186" i="2" s="1"/>
  <c r="AI186" i="2"/>
  <c r="AE186" i="2"/>
  <c r="AI181" i="2"/>
  <c r="AE181" i="2"/>
  <c r="AW176" i="2"/>
  <c r="AX176" i="2" s="1"/>
  <c r="AI176" i="2"/>
  <c r="AE176" i="2"/>
  <c r="AI170" i="2"/>
  <c r="AE170" i="2"/>
  <c r="AW213" i="2" l="1"/>
  <c r="AX213" i="2" l="1"/>
  <c r="AX298" i="2"/>
  <c r="AX294" i="2"/>
  <c r="AX289" i="2"/>
  <c r="AX279" i="2"/>
  <c r="AX190" i="2"/>
  <c r="AX187" i="2"/>
  <c r="AX184" i="2"/>
  <c r="AX179" i="2"/>
  <c r="AX174" i="2"/>
  <c r="AX168" i="2"/>
  <c r="AX142" i="2"/>
  <c r="AX139" i="2"/>
  <c r="AX136" i="2"/>
  <c r="AX133" i="2"/>
  <c r="AX130" i="2"/>
  <c r="AX127" i="2"/>
  <c r="AX124" i="2"/>
  <c r="AX121" i="2"/>
  <c r="AX116" i="2"/>
  <c r="AX113" i="2"/>
  <c r="AX110" i="2"/>
  <c r="AX107" i="2"/>
  <c r="AX104" i="2"/>
  <c r="AX101" i="2"/>
  <c r="AX98" i="2"/>
  <c r="AX95" i="2"/>
  <c r="AX92" i="2"/>
  <c r="AX89" i="2"/>
  <c r="AX86" i="2"/>
  <c r="AX83" i="2"/>
  <c r="AX80" i="2"/>
  <c r="AX77" i="2"/>
  <c r="AX74" i="2"/>
  <c r="AX71" i="2"/>
  <c r="AX68" i="2"/>
  <c r="AX65" i="2"/>
  <c r="AX62" i="2"/>
  <c r="AX59" i="2"/>
  <c r="AX56" i="2"/>
  <c r="AX53" i="2"/>
  <c r="AX50" i="2"/>
  <c r="AX47" i="2"/>
  <c r="AX44" i="2"/>
  <c r="AX41" i="2"/>
  <c r="AX37" i="2"/>
  <c r="AX33" i="2"/>
  <c r="AX29" i="2"/>
  <c r="AX321" i="2"/>
  <c r="AE321" i="2"/>
  <c r="AX320" i="2"/>
  <c r="AU320" i="2"/>
  <c r="AQ320" i="2"/>
  <c r="AM320" i="2"/>
  <c r="AI320" i="2"/>
  <c r="AE320" i="2"/>
  <c r="AX319" i="2"/>
  <c r="AU319" i="2"/>
  <c r="AQ319" i="2"/>
  <c r="AM319" i="2"/>
  <c r="AI319" i="2"/>
  <c r="AE319" i="2"/>
  <c r="AX318" i="2"/>
  <c r="AU318" i="2"/>
  <c r="AQ318" i="2"/>
  <c r="AM318" i="2"/>
  <c r="AI318" i="2"/>
  <c r="AE318" i="2"/>
  <c r="AX317" i="2"/>
  <c r="AU317" i="2"/>
  <c r="AQ317" i="2"/>
  <c r="AM317" i="2"/>
  <c r="AI317" i="2"/>
  <c r="AE317" i="2"/>
  <c r="AI290" i="2"/>
  <c r="AE290" i="2"/>
  <c r="AW280" i="2"/>
  <c r="AX280" i="2" s="1"/>
  <c r="AU280" i="2"/>
  <c r="AQ280" i="2"/>
  <c r="AM280" i="2"/>
  <c r="AI280" i="2"/>
  <c r="AE280" i="2"/>
  <c r="AU200" i="2"/>
  <c r="AQ200" i="2"/>
  <c r="AM200" i="2"/>
  <c r="AI200" i="2"/>
  <c r="AE200" i="2"/>
  <c r="AU198" i="2"/>
  <c r="AQ198" i="2"/>
  <c r="AM198" i="2"/>
  <c r="AI198" i="2"/>
  <c r="AE198" i="2"/>
  <c r="AU196" i="2"/>
  <c r="AQ196" i="2"/>
  <c r="AM196" i="2"/>
  <c r="AI196" i="2"/>
  <c r="AE196" i="2"/>
  <c r="AU194" i="2"/>
  <c r="AQ194" i="2"/>
  <c r="AM194" i="2"/>
  <c r="AI194" i="2"/>
  <c r="AE194" i="2"/>
  <c r="AW193" i="2"/>
  <c r="AX193" i="2" s="1"/>
  <c r="AM193" i="2"/>
  <c r="AI193" i="2"/>
  <c r="AE193" i="2"/>
  <c r="AX191" i="2"/>
  <c r="AI191" i="2"/>
  <c r="AE191" i="2"/>
  <c r="AI188" i="2"/>
  <c r="AE188" i="2"/>
  <c r="AI185" i="2"/>
  <c r="AE185" i="2"/>
  <c r="AX180" i="2"/>
  <c r="AI180" i="2"/>
  <c r="AE180" i="2"/>
  <c r="AX175" i="2"/>
  <c r="AI175" i="2"/>
  <c r="AE175" i="2"/>
  <c r="AI169" i="2"/>
  <c r="AE169" i="2"/>
  <c r="AV162" i="2"/>
  <c r="AL162" i="2"/>
  <c r="AH162" i="2"/>
  <c r="AI162" i="2" s="1"/>
  <c r="AV160" i="2"/>
  <c r="AL160" i="2"/>
  <c r="AH160" i="2"/>
  <c r="AI160" i="2" s="1"/>
  <c r="AV158" i="2"/>
  <c r="AL158" i="2"/>
  <c r="AM158" i="2" s="1"/>
  <c r="AH158" i="2"/>
  <c r="AI158" i="2" s="1"/>
  <c r="AV156" i="2"/>
  <c r="AL156" i="2"/>
  <c r="AM156" i="2" s="1"/>
  <c r="AH156" i="2"/>
  <c r="AI156" i="2" s="1"/>
  <c r="AV154" i="2"/>
  <c r="AL154" i="2"/>
  <c r="AM154" i="2" s="1"/>
  <c r="AH154" i="2"/>
  <c r="AI154" i="2" s="1"/>
  <c r="AV152" i="2"/>
  <c r="AL152" i="2"/>
  <c r="AM152" i="2" s="1"/>
  <c r="AH152" i="2"/>
  <c r="AV150" i="2"/>
  <c r="AL150" i="2"/>
  <c r="AH150" i="2"/>
  <c r="AI150" i="2" s="1"/>
  <c r="AV148" i="2"/>
  <c r="AL148" i="2"/>
  <c r="AH148" i="2"/>
  <c r="AI148" i="2" s="1"/>
  <c r="AV146" i="2"/>
  <c r="AL146" i="2"/>
  <c r="AM146" i="2" s="1"/>
  <c r="AH146" i="2"/>
  <c r="AI146" i="2" s="1"/>
  <c r="AW143" i="2"/>
  <c r="AX143" i="2" s="1"/>
  <c r="AV143" i="2"/>
  <c r="AW140" i="2"/>
  <c r="AX140" i="2" s="1"/>
  <c r="AV140" i="2"/>
  <c r="AW137" i="2"/>
  <c r="AX137" i="2" s="1"/>
  <c r="AV137" i="2"/>
  <c r="AW134" i="2"/>
  <c r="AX134" i="2" s="1"/>
  <c r="AV134" i="2"/>
  <c r="AW131" i="2"/>
  <c r="AX131" i="2" s="1"/>
  <c r="AV131" i="2"/>
  <c r="AW128" i="2"/>
  <c r="AX128" i="2" s="1"/>
  <c r="AV128" i="2"/>
  <c r="AW125" i="2"/>
  <c r="AX125" i="2" s="1"/>
  <c r="AV125" i="2"/>
  <c r="AW122" i="2"/>
  <c r="AX122" i="2" s="1"/>
  <c r="AV122" i="2"/>
  <c r="AW117" i="2"/>
  <c r="AX117" i="2" s="1"/>
  <c r="AV117" i="2"/>
  <c r="AW114" i="2"/>
  <c r="AX114" i="2" s="1"/>
  <c r="AV114" i="2"/>
  <c r="AW111" i="2"/>
  <c r="AX111" i="2" s="1"/>
  <c r="AV111" i="2"/>
  <c r="AW108" i="2"/>
  <c r="AX108" i="2" s="1"/>
  <c r="AV108" i="2"/>
  <c r="AW105" i="2"/>
  <c r="AX105" i="2" s="1"/>
  <c r="AV105" i="2"/>
  <c r="AW102" i="2"/>
  <c r="AX102" i="2" s="1"/>
  <c r="AV102" i="2"/>
  <c r="AW99" i="2"/>
  <c r="AX99" i="2" s="1"/>
  <c r="AV99" i="2"/>
  <c r="AW96" i="2"/>
  <c r="AX96" i="2" s="1"/>
  <c r="AV96" i="2"/>
  <c r="AW93" i="2"/>
  <c r="AX93" i="2" s="1"/>
  <c r="AV93" i="2"/>
  <c r="AW90" i="2"/>
  <c r="AX90" i="2" s="1"/>
  <c r="AV90" i="2"/>
  <c r="AW87" i="2"/>
  <c r="AX87" i="2" s="1"/>
  <c r="AV87" i="2"/>
  <c r="AW84" i="2"/>
  <c r="AX84" i="2" s="1"/>
  <c r="AV84" i="2"/>
  <c r="AW81" i="2"/>
  <c r="AX81" i="2" s="1"/>
  <c r="AV81" i="2"/>
  <c r="AW78" i="2"/>
  <c r="AX78" i="2" s="1"/>
  <c r="AV78" i="2"/>
  <c r="AW75" i="2"/>
  <c r="AX75" i="2" s="1"/>
  <c r="AV75" i="2"/>
  <c r="AW72" i="2"/>
  <c r="AX72" i="2" s="1"/>
  <c r="AV72" i="2"/>
  <c r="AW69" i="2"/>
  <c r="AX69" i="2" s="1"/>
  <c r="AV69" i="2"/>
  <c r="AW66" i="2"/>
  <c r="AX66" i="2" s="1"/>
  <c r="AV66" i="2"/>
  <c r="AW63" i="2"/>
  <c r="AX63" i="2" s="1"/>
  <c r="AV63" i="2"/>
  <c r="AW60" i="2"/>
  <c r="AX60" i="2" s="1"/>
  <c r="AV60" i="2"/>
  <c r="AW57" i="2"/>
  <c r="AX57" i="2" s="1"/>
  <c r="AV57" i="2"/>
  <c r="AW54" i="2"/>
  <c r="AX54" i="2" s="1"/>
  <c r="AV54" i="2"/>
  <c r="AW51" i="2"/>
  <c r="AX51" i="2" s="1"/>
  <c r="AV51" i="2"/>
  <c r="AW48" i="2"/>
  <c r="AX48" i="2" s="1"/>
  <c r="AV48" i="2"/>
  <c r="AW45" i="2"/>
  <c r="AX45" i="2" s="1"/>
  <c r="AV45" i="2"/>
  <c r="AW42" i="2"/>
  <c r="AX42" i="2" s="1"/>
  <c r="AV42" i="2"/>
  <c r="AW38" i="2"/>
  <c r="AX38" i="2" s="1"/>
  <c r="AV38" i="2"/>
  <c r="AW34" i="2"/>
  <c r="AX34" i="2" s="1"/>
  <c r="AV34" i="2"/>
  <c r="AW30" i="2"/>
  <c r="AV30" i="2"/>
  <c r="AX152" i="2" l="1"/>
  <c r="AX156" i="2"/>
  <c r="AX169" i="2"/>
  <c r="AX150" i="2"/>
  <c r="AX30" i="2"/>
  <c r="AX162" i="2"/>
  <c r="AX160" i="2"/>
  <c r="AX148" i="2"/>
  <c r="AX154" i="2"/>
  <c r="AM148" i="2"/>
  <c r="AI152" i="2"/>
  <c r="AM160" i="2"/>
  <c r="AX146" i="2"/>
  <c r="AM150" i="2"/>
  <c r="AX158" i="2"/>
  <c r="AM162" i="2"/>
  <c r="AW276" i="2" l="1"/>
  <c r="AM276" i="2"/>
  <c r="AI276" i="2"/>
  <c r="AE276" i="2"/>
  <c r="AX284" i="2"/>
  <c r="AI284" i="2"/>
  <c r="AE284" i="2"/>
  <c r="AV145" i="2"/>
  <c r="AT145" i="2"/>
  <c r="AP145" i="2"/>
  <c r="AQ145" i="2" s="1"/>
  <c r="AL145" i="2"/>
  <c r="AM145" i="2" s="1"/>
  <c r="AH145" i="2"/>
  <c r="AI145" i="2" s="1"/>
  <c r="AD145" i="2"/>
  <c r="AE145" i="2" s="1"/>
  <c r="AV144" i="2"/>
  <c r="AT144" i="2"/>
  <c r="AP144" i="2"/>
  <c r="AQ144" i="2" s="1"/>
  <c r="AL144" i="2"/>
  <c r="AM144" i="2" s="1"/>
  <c r="AH144" i="2"/>
  <c r="AI144" i="2" s="1"/>
  <c r="AD144" i="2"/>
  <c r="AE144" i="2" s="1"/>
  <c r="AX276" i="2" l="1"/>
  <c r="AW144" i="2"/>
  <c r="AX144" i="2" s="1"/>
  <c r="AX145" i="2"/>
  <c r="AU145" i="2"/>
  <c r="AU144" i="2"/>
  <c r="AW316" i="2" l="1"/>
  <c r="AX316" i="2" s="1"/>
  <c r="AM316" i="2"/>
  <c r="AI316" i="2"/>
  <c r="AE316" i="2"/>
  <c r="AW315" i="2"/>
  <c r="AX315" i="2" s="1"/>
  <c r="AM315" i="2"/>
  <c r="AI315" i="2"/>
  <c r="AE315" i="2"/>
  <c r="AW314" i="2"/>
  <c r="AX314" i="2" s="1"/>
  <c r="AM314" i="2"/>
  <c r="AI314" i="2"/>
  <c r="AE314" i="2"/>
  <c r="AW313" i="2"/>
  <c r="AX313" i="2" s="1"/>
  <c r="AM313" i="2"/>
  <c r="AI313" i="2"/>
  <c r="AE313" i="2"/>
  <c r="AW312" i="2"/>
  <c r="AX312" i="2" s="1"/>
  <c r="AM312" i="2"/>
  <c r="AI312" i="2"/>
  <c r="AE312" i="2"/>
  <c r="AW311" i="2"/>
  <c r="AX311" i="2" s="1"/>
  <c r="AM311" i="2"/>
  <c r="AI311" i="2"/>
  <c r="AE311" i="2"/>
  <c r="AW310" i="2"/>
  <c r="AX310" i="2" s="1"/>
  <c r="AM310" i="2"/>
  <c r="AI310" i="2"/>
  <c r="AE310" i="2"/>
  <c r="AW309" i="2"/>
  <c r="AX309" i="2" s="1"/>
  <c r="AM309" i="2"/>
  <c r="AI309" i="2"/>
  <c r="AE309" i="2"/>
  <c r="AW308" i="2"/>
  <c r="AX308" i="2" s="1"/>
  <c r="AM308" i="2"/>
  <c r="AI308" i="2"/>
  <c r="AE308" i="2"/>
  <c r="AW307" i="2"/>
  <c r="AX307" i="2" s="1"/>
  <c r="AM307" i="2"/>
  <c r="AI307" i="2"/>
  <c r="AE307" i="2"/>
  <c r="AW306" i="2"/>
  <c r="AX306" i="2" s="1"/>
  <c r="AM306" i="2"/>
  <c r="AI306" i="2"/>
  <c r="AE306" i="2"/>
  <c r="AW305" i="2"/>
  <c r="AX305" i="2" s="1"/>
  <c r="AM305" i="2"/>
  <c r="AI305" i="2"/>
  <c r="AE305" i="2"/>
  <c r="AW304" i="2"/>
  <c r="AX304" i="2" s="1"/>
  <c r="AM304" i="2"/>
  <c r="AI304" i="2"/>
  <c r="AE304" i="2"/>
  <c r="AW303" i="2"/>
  <c r="AX303" i="2" s="1"/>
  <c r="AM303" i="2"/>
  <c r="AI303" i="2"/>
  <c r="AE303" i="2"/>
  <c r="AW302" i="2"/>
  <c r="AX302" i="2" s="1"/>
  <c r="AM302" i="2"/>
  <c r="AI302" i="2"/>
  <c r="AE302" i="2"/>
  <c r="AW301" i="2"/>
  <c r="AX301" i="2" s="1"/>
  <c r="AM301" i="2"/>
  <c r="AI301" i="2"/>
  <c r="AE301" i="2"/>
  <c r="AX141" i="2" l="1"/>
  <c r="AX138" i="2"/>
  <c r="AX135" i="2"/>
  <c r="AX132" i="2"/>
  <c r="AX129" i="2"/>
  <c r="AX126" i="2"/>
  <c r="AX123" i="2"/>
  <c r="AX120" i="2"/>
  <c r="AX118" i="2"/>
  <c r="AX115" i="2"/>
  <c r="AX112" i="2"/>
  <c r="AX109" i="2"/>
  <c r="AX106" i="2"/>
  <c r="AX103" i="2"/>
  <c r="AX100" i="2"/>
  <c r="AX97" i="2"/>
  <c r="AX94" i="2"/>
  <c r="AX91" i="2"/>
  <c r="AX88" i="2"/>
  <c r="AX85" i="2"/>
  <c r="AX82" i="2"/>
  <c r="AX79" i="2"/>
  <c r="AX76" i="2"/>
  <c r="AX73" i="2"/>
  <c r="AX70" i="2"/>
  <c r="AX67" i="2"/>
  <c r="AX64" i="2"/>
  <c r="AX61" i="2"/>
  <c r="AX58" i="2"/>
  <c r="AX55" i="2"/>
  <c r="AX52" i="2"/>
  <c r="AX49" i="2"/>
  <c r="AX46" i="2"/>
  <c r="AX43" i="2"/>
  <c r="AX40" i="2"/>
  <c r="AX36" i="2"/>
  <c r="AX32" i="2"/>
  <c r="AX28" i="2"/>
  <c r="AV142" i="2"/>
  <c r="AH142" i="2"/>
  <c r="AI142" i="2" s="1"/>
  <c r="AD142" i="2"/>
  <c r="AV139" i="2"/>
  <c r="AH139" i="2"/>
  <c r="AI139" i="2" s="1"/>
  <c r="AD139" i="2"/>
  <c r="AE139" i="2" s="1"/>
  <c r="AV136" i="2"/>
  <c r="AH136" i="2"/>
  <c r="AI136" i="2" s="1"/>
  <c r="AD136" i="2"/>
  <c r="AE136" i="2" s="1"/>
  <c r="AV133" i="2"/>
  <c r="AH133" i="2"/>
  <c r="AI133" i="2" s="1"/>
  <c r="AD133" i="2"/>
  <c r="AE133" i="2" s="1"/>
  <c r="AV130" i="2"/>
  <c r="AH130" i="2"/>
  <c r="AI130" i="2" s="1"/>
  <c r="AD130" i="2"/>
  <c r="AE130" i="2" s="1"/>
  <c r="AV127" i="2"/>
  <c r="AH127" i="2"/>
  <c r="AI127" i="2" s="1"/>
  <c r="AD127" i="2"/>
  <c r="AE127" i="2" s="1"/>
  <c r="AV124" i="2"/>
  <c r="AH124" i="2"/>
  <c r="AI124" i="2" s="1"/>
  <c r="AD124" i="2"/>
  <c r="AE124" i="2" s="1"/>
  <c r="AV121" i="2"/>
  <c r="AH121" i="2"/>
  <c r="AI121" i="2" s="1"/>
  <c r="AD121" i="2"/>
  <c r="AE121" i="2" s="1"/>
  <c r="AV119" i="2"/>
  <c r="AH119" i="2"/>
  <c r="AI119" i="2" s="1"/>
  <c r="AD119" i="2"/>
  <c r="AE119" i="2" s="1"/>
  <c r="AV116" i="2"/>
  <c r="AH116" i="2"/>
  <c r="AI116" i="2" s="1"/>
  <c r="AD116" i="2"/>
  <c r="AE116" i="2" s="1"/>
  <c r="AV113" i="2"/>
  <c r="AH113" i="2"/>
  <c r="AI113" i="2" s="1"/>
  <c r="AD113" i="2"/>
  <c r="AE113" i="2" s="1"/>
  <c r="AV110" i="2"/>
  <c r="AH110" i="2"/>
  <c r="AI110" i="2" s="1"/>
  <c r="AD110" i="2"/>
  <c r="AE110" i="2" s="1"/>
  <c r="AV107" i="2"/>
  <c r="AH107" i="2"/>
  <c r="AI107" i="2" s="1"/>
  <c r="AD107" i="2"/>
  <c r="AE107" i="2" s="1"/>
  <c r="AV104" i="2"/>
  <c r="AH104" i="2"/>
  <c r="AI104" i="2" s="1"/>
  <c r="AD104" i="2"/>
  <c r="AE104" i="2" s="1"/>
  <c r="AV101" i="2"/>
  <c r="AH101" i="2"/>
  <c r="AI101" i="2" s="1"/>
  <c r="AD101" i="2"/>
  <c r="AE101" i="2" s="1"/>
  <c r="AV98" i="2"/>
  <c r="AH98" i="2"/>
  <c r="AI98" i="2" s="1"/>
  <c r="AD98" i="2"/>
  <c r="AE98" i="2" s="1"/>
  <c r="AV95" i="2"/>
  <c r="AH95" i="2"/>
  <c r="AI95" i="2" s="1"/>
  <c r="AD95" i="2"/>
  <c r="AE95" i="2" s="1"/>
  <c r="AV92" i="2"/>
  <c r="AH92" i="2"/>
  <c r="AI92" i="2" s="1"/>
  <c r="AD92" i="2"/>
  <c r="AE92" i="2" s="1"/>
  <c r="AV89" i="2"/>
  <c r="AH89" i="2"/>
  <c r="AI89" i="2" s="1"/>
  <c r="AD89" i="2"/>
  <c r="AE89" i="2" s="1"/>
  <c r="AV86" i="2"/>
  <c r="AH86" i="2"/>
  <c r="AI86" i="2" s="1"/>
  <c r="AD86" i="2"/>
  <c r="AE86" i="2" s="1"/>
  <c r="AV83" i="2"/>
  <c r="AH83" i="2"/>
  <c r="AI83" i="2" s="1"/>
  <c r="AD83" i="2"/>
  <c r="AE83" i="2" s="1"/>
  <c r="AV80" i="2"/>
  <c r="AH80" i="2"/>
  <c r="AI80" i="2" s="1"/>
  <c r="AD80" i="2"/>
  <c r="AE80" i="2" s="1"/>
  <c r="AV77" i="2"/>
  <c r="AH77" i="2"/>
  <c r="AI77" i="2" s="1"/>
  <c r="AD77" i="2"/>
  <c r="AE77" i="2" s="1"/>
  <c r="AV74" i="2"/>
  <c r="AH74" i="2"/>
  <c r="AI74" i="2" s="1"/>
  <c r="AD74" i="2"/>
  <c r="AE74" i="2" s="1"/>
  <c r="AV71" i="2"/>
  <c r="AH71" i="2"/>
  <c r="AD71" i="2"/>
  <c r="AE71" i="2" s="1"/>
  <c r="AV68" i="2"/>
  <c r="AH68" i="2"/>
  <c r="AI68" i="2" s="1"/>
  <c r="AD68" i="2"/>
  <c r="AV65" i="2"/>
  <c r="AH65" i="2"/>
  <c r="AI65" i="2" s="1"/>
  <c r="AD65" i="2"/>
  <c r="AE65" i="2" s="1"/>
  <c r="AV62" i="2"/>
  <c r="AH62" i="2"/>
  <c r="AI62" i="2" s="1"/>
  <c r="AD62" i="2"/>
  <c r="AE62" i="2" s="1"/>
  <c r="AV59" i="2"/>
  <c r="AH59" i="2"/>
  <c r="AI59" i="2" s="1"/>
  <c r="AD59" i="2"/>
  <c r="AE59" i="2" s="1"/>
  <c r="AV56" i="2"/>
  <c r="AH56" i="2"/>
  <c r="AI56" i="2" s="1"/>
  <c r="AD56" i="2"/>
  <c r="AE56" i="2" s="1"/>
  <c r="AV53" i="2"/>
  <c r="AH53" i="2"/>
  <c r="AI53" i="2" s="1"/>
  <c r="AD53" i="2"/>
  <c r="AV50" i="2"/>
  <c r="AH50" i="2"/>
  <c r="AI50" i="2" s="1"/>
  <c r="AD50" i="2"/>
  <c r="AV47" i="2"/>
  <c r="AH47" i="2"/>
  <c r="AI47" i="2" s="1"/>
  <c r="AD47" i="2"/>
  <c r="AE47" i="2" s="1"/>
  <c r="AV44" i="2"/>
  <c r="AH44" i="2"/>
  <c r="AI44" i="2" s="1"/>
  <c r="AD44" i="2"/>
  <c r="AE44" i="2" s="1"/>
  <c r="AV41" i="2"/>
  <c r="AH41" i="2"/>
  <c r="AI41" i="2" s="1"/>
  <c r="AD41" i="2"/>
  <c r="AV37" i="2"/>
  <c r="AH37" i="2"/>
  <c r="AI37" i="2" s="1"/>
  <c r="AD37" i="2"/>
  <c r="AV33" i="2"/>
  <c r="AH33" i="2"/>
  <c r="AI33" i="2" s="1"/>
  <c r="AD33" i="2"/>
  <c r="AE33" i="2" s="1"/>
  <c r="AV29" i="2"/>
  <c r="AH29" i="2"/>
  <c r="AI29" i="2" s="1"/>
  <c r="AD29" i="2"/>
  <c r="AE29" i="2" s="1"/>
  <c r="AX278" i="2"/>
  <c r="AX274" i="2"/>
  <c r="AX260" i="2"/>
  <c r="AX257" i="2"/>
  <c r="AX254" i="2"/>
  <c r="AX251" i="2"/>
  <c r="AX248" i="2"/>
  <c r="AX245" i="2"/>
  <c r="AX242" i="2"/>
  <c r="AX239" i="2"/>
  <c r="AX236" i="2"/>
  <c r="AX246" i="2"/>
  <c r="AM246" i="2"/>
  <c r="AI246" i="2"/>
  <c r="AE246" i="2"/>
  <c r="AX243" i="2"/>
  <c r="AM243" i="2"/>
  <c r="AI243" i="2"/>
  <c r="AE243" i="2"/>
  <c r="AX240" i="2"/>
  <c r="AM240" i="2"/>
  <c r="AI240" i="2"/>
  <c r="AE240" i="2"/>
  <c r="AX237" i="2"/>
  <c r="AM237" i="2"/>
  <c r="AI237" i="2"/>
  <c r="AE237" i="2"/>
  <c r="AX275" i="2"/>
  <c r="AM275" i="2"/>
  <c r="AI275" i="2"/>
  <c r="AE275" i="2"/>
  <c r="AX261" i="2"/>
  <c r="AM261" i="2"/>
  <c r="AI261" i="2"/>
  <c r="AE261" i="2"/>
  <c r="AW258" i="2"/>
  <c r="AX258" i="2" s="1"/>
  <c r="AM258" i="2"/>
  <c r="AI258" i="2"/>
  <c r="AE258" i="2"/>
  <c r="AW255" i="2"/>
  <c r="AX255" i="2" s="1"/>
  <c r="AM255" i="2"/>
  <c r="AI255" i="2"/>
  <c r="AE255" i="2"/>
  <c r="AW252" i="2"/>
  <c r="AX252" i="2" s="1"/>
  <c r="AM252" i="2"/>
  <c r="AI252" i="2"/>
  <c r="AE252" i="2"/>
  <c r="AW249" i="2"/>
  <c r="AX249" i="2" s="1"/>
  <c r="AM249" i="2"/>
  <c r="AI249" i="2"/>
  <c r="AE249" i="2"/>
  <c r="AU279" i="2"/>
  <c r="AQ279" i="2"/>
  <c r="AM279" i="2"/>
  <c r="AI279" i="2"/>
  <c r="AE279" i="2"/>
  <c r="AU298" i="2"/>
  <c r="AQ298" i="2"/>
  <c r="AM298" i="2"/>
  <c r="AI298" i="2"/>
  <c r="AE298" i="2"/>
  <c r="AW297" i="2"/>
  <c r="AX297" i="2" s="1"/>
  <c r="AU297" i="2"/>
  <c r="AQ297" i="2"/>
  <c r="AM297" i="2"/>
  <c r="AI297" i="2"/>
  <c r="AE297" i="2"/>
  <c r="AU294" i="2"/>
  <c r="AQ294" i="2"/>
  <c r="AM294" i="2"/>
  <c r="AI294" i="2"/>
  <c r="AE294" i="2"/>
  <c r="AU292" i="2"/>
  <c r="AQ292" i="2"/>
  <c r="AM292" i="2"/>
  <c r="AI292" i="2"/>
  <c r="AE292" i="2"/>
  <c r="AU289" i="2"/>
  <c r="AQ289" i="2"/>
  <c r="AM289" i="2"/>
  <c r="AI289" i="2"/>
  <c r="AE289" i="2"/>
  <c r="AW288" i="2"/>
  <c r="AX288" i="2" s="1"/>
  <c r="AU288" i="2"/>
  <c r="AQ288" i="2"/>
  <c r="AM288" i="2"/>
  <c r="AI288" i="2"/>
  <c r="AE288" i="2"/>
  <c r="AX173" i="2"/>
  <c r="AX167" i="2"/>
  <c r="AU174" i="2"/>
  <c r="AQ174" i="2"/>
  <c r="AI174" i="2"/>
  <c r="AE174" i="2"/>
  <c r="AU168" i="2"/>
  <c r="AQ168" i="2"/>
  <c r="AM168" i="2"/>
  <c r="AI168" i="2"/>
  <c r="AE168" i="2"/>
  <c r="AI190" i="2"/>
  <c r="AE190" i="2"/>
  <c r="AI187" i="2"/>
  <c r="AE187" i="2"/>
  <c r="AI184" i="2"/>
  <c r="AE184" i="2"/>
  <c r="AI179" i="2"/>
  <c r="AE179" i="2"/>
  <c r="AE41" i="2" l="1"/>
  <c r="AE50" i="2"/>
  <c r="AE37" i="2"/>
  <c r="AW119" i="2"/>
  <c r="AW164" i="2" s="1"/>
  <c r="AE53" i="2"/>
  <c r="AE142" i="2"/>
  <c r="AI71" i="2"/>
  <c r="AE68" i="2"/>
  <c r="AX119" i="2" l="1"/>
  <c r="AX287" i="2"/>
  <c r="AV287" i="2"/>
  <c r="AM287" i="2"/>
  <c r="AI287" i="2"/>
  <c r="AE287" i="2"/>
  <c r="AV141" i="2" l="1"/>
  <c r="AH141" i="2"/>
  <c r="AI141" i="2" s="1"/>
  <c r="AD141" i="2"/>
  <c r="AE141" i="2" s="1"/>
  <c r="AV138" i="2"/>
  <c r="AH138" i="2"/>
  <c r="AI138" i="2" s="1"/>
  <c r="AD138" i="2"/>
  <c r="AE138" i="2" s="1"/>
  <c r="AV135" i="2"/>
  <c r="AH135" i="2"/>
  <c r="AI135" i="2" s="1"/>
  <c r="AD135" i="2"/>
  <c r="AE135" i="2" s="1"/>
  <c r="AV132" i="2"/>
  <c r="AH132" i="2"/>
  <c r="AI132" i="2" s="1"/>
  <c r="AD132" i="2"/>
  <c r="AV129" i="2"/>
  <c r="AH129" i="2"/>
  <c r="AI129" i="2" s="1"/>
  <c r="AD129" i="2"/>
  <c r="AV126" i="2"/>
  <c r="AH126" i="2"/>
  <c r="AD126" i="2"/>
  <c r="AE126" i="2" s="1"/>
  <c r="AV123" i="2"/>
  <c r="AH123" i="2"/>
  <c r="AI123" i="2" s="1"/>
  <c r="AD123" i="2"/>
  <c r="AE123" i="2" s="1"/>
  <c r="AV120" i="2"/>
  <c r="AH120" i="2"/>
  <c r="AI120" i="2" s="1"/>
  <c r="AD120" i="2"/>
  <c r="AE120" i="2" s="1"/>
  <c r="AV118" i="2"/>
  <c r="AH118" i="2"/>
  <c r="AI118" i="2" s="1"/>
  <c r="AD118" i="2"/>
  <c r="AE118" i="2" s="1"/>
  <c r="AV115" i="2"/>
  <c r="AH115" i="2"/>
  <c r="AI115" i="2" s="1"/>
  <c r="AD115" i="2"/>
  <c r="AV112" i="2"/>
  <c r="AH112" i="2"/>
  <c r="AI112" i="2" s="1"/>
  <c r="AD112" i="2"/>
  <c r="AV109" i="2"/>
  <c r="AH109" i="2"/>
  <c r="AD109" i="2"/>
  <c r="AE109" i="2" s="1"/>
  <c r="AV106" i="2"/>
  <c r="AH106" i="2"/>
  <c r="AI106" i="2" s="1"/>
  <c r="AD106" i="2"/>
  <c r="AE106" i="2" s="1"/>
  <c r="AV103" i="2"/>
  <c r="AH103" i="2"/>
  <c r="AI103" i="2" s="1"/>
  <c r="AD103" i="2"/>
  <c r="AE103" i="2" s="1"/>
  <c r="AV100" i="2"/>
  <c r="AH100" i="2"/>
  <c r="AI100" i="2" s="1"/>
  <c r="AD100" i="2"/>
  <c r="AE100" i="2" s="1"/>
  <c r="AV97" i="2"/>
  <c r="AH97" i="2"/>
  <c r="AI97" i="2" s="1"/>
  <c r="AD97" i="2"/>
  <c r="AV94" i="2"/>
  <c r="AH94" i="2"/>
  <c r="AI94" i="2" s="1"/>
  <c r="AD94" i="2"/>
  <c r="AE94" i="2" s="1"/>
  <c r="AV91" i="2"/>
  <c r="AH91" i="2"/>
  <c r="AI91" i="2" s="1"/>
  <c r="AD91" i="2"/>
  <c r="AE91" i="2" s="1"/>
  <c r="AV88" i="2"/>
  <c r="AH88" i="2"/>
  <c r="AI88" i="2" s="1"/>
  <c r="AD88" i="2"/>
  <c r="AE88" i="2" s="1"/>
  <c r="AV85" i="2"/>
  <c r="AH85" i="2"/>
  <c r="AI85" i="2" s="1"/>
  <c r="AD85" i="2"/>
  <c r="AE85" i="2" s="1"/>
  <c r="AV82" i="2"/>
  <c r="AH82" i="2"/>
  <c r="AI82" i="2" s="1"/>
  <c r="AD82" i="2"/>
  <c r="AE82" i="2" s="1"/>
  <c r="AV79" i="2"/>
  <c r="AH79" i="2"/>
  <c r="AI79" i="2" s="1"/>
  <c r="AD79" i="2"/>
  <c r="AV76" i="2"/>
  <c r="AH76" i="2"/>
  <c r="AI76" i="2" s="1"/>
  <c r="AD76" i="2"/>
  <c r="AE76" i="2" s="1"/>
  <c r="AV73" i="2"/>
  <c r="AH73" i="2"/>
  <c r="AI73" i="2" s="1"/>
  <c r="AD73" i="2"/>
  <c r="AE73" i="2" s="1"/>
  <c r="AV70" i="2"/>
  <c r="AH70" i="2"/>
  <c r="AI70" i="2" s="1"/>
  <c r="AD70" i="2"/>
  <c r="AE70" i="2" s="1"/>
  <c r="AV67" i="2"/>
  <c r="AH67" i="2"/>
  <c r="AI67" i="2" s="1"/>
  <c r="AD67" i="2"/>
  <c r="AE67" i="2" s="1"/>
  <c r="AV64" i="2"/>
  <c r="AH64" i="2"/>
  <c r="AI64" i="2" s="1"/>
  <c r="AD64" i="2"/>
  <c r="AE64" i="2" s="1"/>
  <c r="AV61" i="2"/>
  <c r="AH61" i="2"/>
  <c r="AI61" i="2" s="1"/>
  <c r="AD61" i="2"/>
  <c r="AV58" i="2"/>
  <c r="AH58" i="2"/>
  <c r="AI58" i="2" s="1"/>
  <c r="AD58" i="2"/>
  <c r="AE58" i="2" s="1"/>
  <c r="AV55" i="2"/>
  <c r="AH55" i="2"/>
  <c r="AD55" i="2"/>
  <c r="AE55" i="2" s="1"/>
  <c r="AV52" i="2"/>
  <c r="AH52" i="2"/>
  <c r="AI52" i="2" s="1"/>
  <c r="AD52" i="2"/>
  <c r="AE52" i="2" s="1"/>
  <c r="AV49" i="2"/>
  <c r="AH49" i="2"/>
  <c r="AI49" i="2" s="1"/>
  <c r="AD49" i="2"/>
  <c r="AE49" i="2" s="1"/>
  <c r="AV46" i="2"/>
  <c r="AH46" i="2"/>
  <c r="AI46" i="2" s="1"/>
  <c r="AD46" i="2"/>
  <c r="AE46" i="2" s="1"/>
  <c r="AV43" i="2"/>
  <c r="AH43" i="2"/>
  <c r="AI43" i="2" s="1"/>
  <c r="AD43" i="2"/>
  <c r="AT286" i="2"/>
  <c r="AU286" i="2" s="1"/>
  <c r="AP286" i="2"/>
  <c r="AQ286" i="2" s="1"/>
  <c r="AL286" i="2"/>
  <c r="AM286" i="2" s="1"/>
  <c r="AH286" i="2"/>
  <c r="AD286" i="2"/>
  <c r="AX39" i="2"/>
  <c r="AX35" i="2"/>
  <c r="AX31" i="2"/>
  <c r="AX27" i="2"/>
  <c r="AV40" i="2"/>
  <c r="AV36" i="2"/>
  <c r="AV32" i="2"/>
  <c r="AV28" i="2"/>
  <c r="AX259" i="2"/>
  <c r="AX256" i="2"/>
  <c r="AX253" i="2"/>
  <c r="AX250" i="2"/>
  <c r="AX247" i="2"/>
  <c r="AX244" i="2"/>
  <c r="AX241" i="2"/>
  <c r="AX238" i="2"/>
  <c r="AM260" i="2"/>
  <c r="AI260" i="2"/>
  <c r="AE260" i="2"/>
  <c r="AM257" i="2"/>
  <c r="AI257" i="2"/>
  <c r="AE257" i="2"/>
  <c r="AM254" i="2"/>
  <c r="AI254" i="2"/>
  <c r="AE254" i="2"/>
  <c r="AM251" i="2"/>
  <c r="AI251" i="2"/>
  <c r="AE251" i="2"/>
  <c r="AM248" i="2"/>
  <c r="AI248" i="2"/>
  <c r="AE248" i="2"/>
  <c r="AM245" i="2"/>
  <c r="AI245" i="2"/>
  <c r="AE245" i="2"/>
  <c r="AM242" i="2"/>
  <c r="AI242" i="2"/>
  <c r="AE242" i="2"/>
  <c r="AM239" i="2"/>
  <c r="AI239" i="2"/>
  <c r="AE239" i="2"/>
  <c r="AM236" i="2"/>
  <c r="AI236" i="2"/>
  <c r="AE236" i="2"/>
  <c r="AX273" i="2"/>
  <c r="AX282" i="2"/>
  <c r="AE286" i="2" l="1"/>
  <c r="AW286" i="2"/>
  <c r="AX286" i="2" s="1"/>
  <c r="AX164" i="2"/>
  <c r="AE112" i="2"/>
  <c r="AE129" i="2"/>
  <c r="AE43" i="2"/>
  <c r="AI55" i="2"/>
  <c r="AE61" i="2"/>
  <c r="AI109" i="2"/>
  <c r="AE115" i="2"/>
  <c r="AI126" i="2"/>
  <c r="AE132" i="2"/>
  <c r="AE79" i="2"/>
  <c r="AE97" i="2"/>
  <c r="AI286" i="2"/>
  <c r="AX283" i="2" l="1"/>
  <c r="AW277" i="2"/>
  <c r="AW362" i="2" s="1"/>
  <c r="AW269" i="2"/>
  <c r="AW268" i="2"/>
  <c r="AW214" i="2"/>
  <c r="AW178" i="2"/>
  <c r="AW211" i="2" s="1"/>
  <c r="AX172" i="2"/>
  <c r="AX166" i="2"/>
  <c r="AV31" i="2"/>
  <c r="AV35" i="2"/>
  <c r="AV39" i="2"/>
  <c r="AV27" i="2"/>
  <c r="AI283" i="2"/>
  <c r="AE283" i="2"/>
  <c r="AM273" i="2"/>
  <c r="AI273" i="2"/>
  <c r="AE273" i="2"/>
  <c r="AU173" i="2"/>
  <c r="AQ173" i="2"/>
  <c r="AM173" i="2"/>
  <c r="AI173" i="2"/>
  <c r="AE173" i="2"/>
  <c r="AU167" i="2"/>
  <c r="AQ167" i="2"/>
  <c r="AM167" i="2"/>
  <c r="AI167" i="2"/>
  <c r="AE167" i="2"/>
  <c r="AW363" i="2" l="1"/>
  <c r="AX178" i="2"/>
  <c r="AX177" i="2"/>
  <c r="AX263" i="2"/>
  <c r="AX264" i="2"/>
  <c r="AX266" i="2"/>
  <c r="AX268" i="2"/>
  <c r="AX269" i="2"/>
  <c r="AX270" i="2"/>
  <c r="AX272" i="2"/>
  <c r="AX277" i="2"/>
  <c r="AX281" i="2"/>
  <c r="AX265" i="2"/>
  <c r="AX211" i="2" l="1"/>
  <c r="AT282" i="2"/>
  <c r="AP282" i="2"/>
  <c r="AQ282" i="2" s="1"/>
  <c r="AL282" i="2"/>
  <c r="AM282" i="2" s="1"/>
  <c r="AH282" i="2"/>
  <c r="AI282" i="2" s="1"/>
  <c r="AD282" i="2"/>
  <c r="AU278" i="2"/>
  <c r="AQ278" i="2"/>
  <c r="AM278" i="2"/>
  <c r="AI278" i="2"/>
  <c r="AE278" i="2"/>
  <c r="AM274" i="2"/>
  <c r="AI274" i="2"/>
  <c r="AE274" i="2"/>
  <c r="AX235" i="2"/>
  <c r="AX233" i="2"/>
  <c r="AX230" i="2"/>
  <c r="AX228" i="2"/>
  <c r="AX226" i="2"/>
  <c r="AX224" i="2"/>
  <c r="AX223" i="2"/>
  <c r="AX219" i="2"/>
  <c r="AX217" i="2"/>
  <c r="AX215" i="2"/>
  <c r="AX214" i="2"/>
  <c r="AI177" i="2"/>
  <c r="AE177" i="2"/>
  <c r="AX362" i="2" l="1"/>
  <c r="AX363" i="2" s="1"/>
  <c r="AE282" i="2"/>
  <c r="AU282" i="2"/>
</calcChain>
</file>

<file path=xl/sharedStrings.xml><?xml version="1.0" encoding="utf-8"?>
<sst xmlns="http://schemas.openxmlformats.org/spreadsheetml/2006/main" count="6739" uniqueCount="966">
  <si>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</si>
  <si>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</si>
  <si>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</si>
  <si>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</si>
  <si>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</si>
  <si>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</si>
  <si>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</si>
  <si>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</si>
  <si>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</si>
  <si>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</si>
  <si>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</si>
  <si>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</si>
  <si>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</si>
  <si>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</si>
  <si>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</si>
  <si>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</si>
  <si>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</si>
  <si>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</si>
  <si>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</si>
  <si>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</si>
  <si>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</si>
  <si>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</si>
  <si>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</si>
  <si>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</si>
  <si>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</si>
  <si>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</si>
  <si>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</si>
  <si>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</si>
  <si>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</si>
  <si>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</si>
  <si>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</si>
  <si>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</si>
  <si>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</si>
  <si>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</si>
  <si>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</si>
  <si>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</si>
  <si>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</si>
  <si>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</si>
  <si>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</si>
  <si>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</si>
  <si>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</si>
  <si>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</si>
  <si>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</si>
  <si>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</si>
  <si>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</si>
  <si>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</si>
  <si>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</si>
  <si>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</si>
  <si>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</si>
  <si>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</si>
  <si>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</si>
  <si>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</si>
  <si>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</si>
  <si>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</si>
  <si>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</si>
  <si>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</si>
  <si>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</si>
  <si>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</si>
  <si>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</si>
  <si>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</si>
  <si>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</si>
  <si>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</si>
  <si>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</si>
  <si>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</si>
  <si>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</si>
  <si>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</si>
  <si>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</si>
  <si>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</si>
  <si>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</si>
  <si>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</si>
  <si>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</si>
  <si>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</si>
  <si>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</si>
  <si>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</si>
  <si>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</si>
  <si>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</si>
  <si>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</si>
  <si>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</si>
  <si>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</si>
  <si>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</si>
  <si>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</si>
  <si>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</si>
  <si>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</si>
  <si>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</si>
  <si>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</si>
  <si>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</si>
  <si>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</si>
  <si>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</si>
  <si>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</si>
  <si>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</si>
  <si>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</si>
  <si>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</si>
  <si>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</si>
  <si>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</si>
  <si>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</si>
  <si>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</si>
  <si>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</si>
  <si>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</si>
  <si>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</si>
  <si>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</si>
  <si>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</si>
  <si>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</si>
  <si>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</si>
  <si>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</si>
  <si>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</si>
  <si>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</si>
  <si>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</si>
  <si>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</si>
  <si>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</si>
  <si>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</si>
  <si>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</si>
  <si>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</si>
  <si>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</si>
  <si>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</si>
  <si>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</si>
  <si>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</si>
  <si>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</si>
  <si>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</si>
  <si>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</si>
  <si>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</si>
  <si>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</si>
  <si>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</si>
  <si>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</si>
  <si>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</si>
  <si>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</si>
  <si>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</si>
  <si>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</si>
  <si>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</si>
  <si>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</si>
  <si>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</si>
  <si>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</si>
  <si>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</si>
  <si>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</si>
  <si>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</si>
  <si>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</si>
  <si>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</si>
  <si>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</si>
  <si>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</si>
  <si>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</si>
  <si>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</si>
  <si>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</si>
  <si>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</si>
  <si>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</si>
  <si>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</si>
  <si>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</si>
  <si>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</si>
  <si>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</si>
  <si>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</si>
  <si>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</si>
  <si>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</si>
  <si>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</si>
  <si>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</si>
  <si>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</si>
  <si>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</si>
  <si>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</si>
  <si>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</si>
  <si>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</si>
  <si>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</si>
  <si>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</si>
  <si>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</si>
  <si>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</si>
  <si>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</si>
  <si>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</si>
  <si>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</si>
  <si>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</si>
  <si>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</si>
  <si>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</si>
  <si>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</si>
  <si>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</si>
  <si>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</si>
  <si>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</si>
  <si>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</si>
  <si>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</si>
  <si>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</si>
  <si>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</si>
  <si>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</si>
  <si>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</si>
  <si>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</si>
  <si>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</si>
  <si>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</si>
  <si>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</si>
  <si>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</si>
  <si>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</si>
  <si>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</si>
  <si>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</si>
  <si>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</si>
  <si>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</si>
  <si>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</si>
  <si>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</si>
  <si>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</si>
  <si>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</si>
  <si>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</si>
  <si>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</si>
  <si>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</si>
  <si>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</si>
  <si>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</si>
  <si>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</si>
  <si>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</si>
  <si>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</si>
  <si>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</si>
  <si>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</si>
  <si>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</si>
  <si>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</si>
  <si>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</si>
  <si>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</si>
  <si>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</si>
  <si>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</si>
  <si>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</si>
  <si>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</si>
  <si>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</si>
  <si>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</si>
  <si>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</si>
  <si>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</si>
  <si>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</si>
  <si>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</si>
  <si>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</si>
  <si>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</si>
  <si>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</si>
  <si>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</si>
  <si>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</si>
  <si>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</si>
  <si>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</si>
  <si>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</si>
  <si>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</si>
  <si>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</si>
  <si>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</si>
  <si>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</si>
  <si>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</si>
  <si>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</si>
  <si>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</si>
  <si>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</si>
  <si>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</si>
  <si>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</si>
  <si>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</si>
  <si>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</si>
  <si>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</si>
  <si>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</si>
  <si>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</si>
  <si>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</si>
  <si>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</si>
  <si>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</si>
  <si>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</si>
  <si>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</si>
  <si>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</si>
  <si>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</si>
  <si>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</si>
  <si>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</si>
  <si>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</si>
  <si>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</si>
  <si>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</si>
  <si>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</si>
  <si>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</si>
  <si>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</si>
  <si>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</si>
  <si>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</si>
  <si>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</si>
  <si>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</si>
  <si>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</si>
  <si>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</si>
  <si>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</si>
  <si>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</si>
  <si>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</si>
  <si>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</si>
  <si>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</si>
  <si>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</si>
  <si>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</si>
  <si>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</si>
  <si>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</si>
  <si>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</si>
  <si>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</si>
  <si>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</si>
  <si>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</si>
  <si>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</si>
  <si>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</si>
  <si>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</si>
  <si>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</si>
  <si>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</si>
  <si>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</si>
  <si>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</si>
  <si>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</si>
  <si>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</si>
  <si>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</si>
  <si>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</si>
  <si>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</si>
  <si>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</si>
  <si>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</si>
  <si>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</si>
  <si>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</si>
  <si>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</si>
  <si>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</si>
  <si>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</si>
  <si>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</si>
  <si>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</si>
  <si>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</si>
  <si>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</si>
  <si>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</si>
  <si>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</si>
  <si>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</si>
  <si>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</si>
  <si>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</si>
  <si>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</si>
  <si>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</si>
  <si>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</si>
  <si>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</si>
  <si>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</si>
  <si>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</si>
  <si>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</si>
  <si>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</si>
  <si>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</si>
  <si>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</si>
  <si>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</si>
  <si>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</si>
  <si>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</si>
  <si>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</si>
  <si>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</si>
  <si>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</si>
  <si>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</si>
  <si>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</si>
  <si>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</si>
  <si>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</si>
  <si>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</si>
  <si>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</si>
  <si>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</si>
  <si>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</si>
  <si>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</si>
  <si>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</si>
  <si>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</si>
  <si>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</si>
  <si>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</si>
  <si>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</si>
  <si>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</si>
  <si>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</si>
  <si>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</si>
  <si>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</si>
  <si>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</si>
  <si>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</si>
  <si>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</si>
  <si>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</si>
  <si>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</si>
  <si>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</si>
  <si>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</si>
  <si>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</si>
  <si>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</si>
  <si>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</si>
  <si>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</si>
  <si>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</si>
  <si>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</si>
  <si>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</si>
  <si>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</si>
  <si>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</si>
  <si>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</si>
  <si>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</si>
  <si>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</si>
  <si>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</si>
  <si>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</si>
  <si>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</si>
  <si>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</si>
  <si>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</si>
  <si>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</si>
  <si>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</si>
  <si>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</si>
  <si>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</si>
  <si>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</si>
  <si>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</si>
  <si>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</si>
  <si>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</si>
  <si>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</si>
  <si>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</si>
  <si>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</si>
  <si>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</si>
  <si>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</si>
  <si>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</si>
  <si>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</si>
  <si>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</si>
  <si>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</si>
  <si>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</si>
  <si>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</si>
  <si>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</si>
  <si>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</si>
  <si>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</si>
  <si>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</si>
  <si>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</si>
  <si>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</si>
  <si>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</si>
  <si>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</si>
  <si>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</si>
  <si>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</si>
  <si>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</si>
  <si>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</si>
  <si>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</si>
  <si>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</si>
  <si>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</si>
  <si>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</si>
  <si>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</si>
  <si>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</si>
  <si>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</si>
  <si>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</si>
  <si>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</si>
  <si>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</si>
  <si>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</si>
  <si>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</si>
  <si>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</si>
  <si>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</si>
  <si>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</si>
  <si>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</si>
  <si>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</si>
  <si>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</si>
  <si>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</si>
  <si>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</si>
  <si>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</si>
  <si>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</si>
  <si>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</si>
  <si>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</si>
  <si>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</si>
  <si>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</si>
  <si>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</si>
  <si>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</si>
  <si>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</si>
  <si>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</si>
  <si>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</si>
  <si>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</si>
  <si>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</si>
  <si>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</si>
  <si>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</si>
  <si>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</si>
  <si>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</si>
  <si>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</si>
  <si>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</si>
  <si>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</si>
  <si>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</si>
  <si>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</si>
  <si>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</si>
  <si>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</si>
  <si>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</si>
  <si>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</si>
  <si>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</si>
  <si>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</si>
  <si>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</si>
  <si>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</si>
  <si>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</si>
  <si>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</si>
  <si>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</si>
  <si>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</si>
  <si>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</si>
  <si>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</si>
  <si>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</si>
  <si>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</si>
  <si>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</si>
  <si>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</si>
  <si>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</si>
  <si>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</si>
  <si>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</si>
  <si>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</si>
  <si>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</si>
  <si>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</si>
  <si>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</si>
  <si>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</si>
  <si>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</si>
  <si>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</si>
  <si>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</si>
  <si>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</si>
  <si>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</si>
  <si>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</si>
  <si>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</si>
  <si>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</si>
  <si>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</si>
  <si>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</si>
  <si>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</si>
  <si>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</si>
  <si>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</si>
  <si>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</si>
  <si>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</si>
  <si>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</si>
  <si>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</si>
  <si>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</si>
  <si>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</si>
  <si>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</si>
  <si>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</si>
  <si>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</si>
  <si>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</si>
  <si>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</si>
  <si>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</si>
  <si>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</si>
  <si>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</si>
  <si>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</si>
  <si>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</si>
  <si>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</si>
  <si>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</si>
  <si>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</si>
  <si>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</si>
  <si>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</si>
  <si>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</si>
  <si>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</si>
  <si>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</si>
  <si>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</si>
  <si>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</si>
  <si>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</si>
  <si>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</si>
  <si>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</si>
  <si>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</si>
  <si>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</si>
  <si>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</si>
  <si>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</si>
  <si>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</si>
  <si>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</si>
  <si>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</si>
  <si>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</si>
  <si>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</si>
  <si>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</si>
  <si>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</si>
  <si>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</si>
  <si>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</si>
  <si>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</si>
  <si>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</si>
  <si>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</si>
  <si>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</si>
  <si>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</si>
  <si>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</si>
  <si>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</si>
  <si>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</si>
  <si>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</si>
  <si>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</si>
  <si>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</si>
  <si>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</si>
  <si>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</si>
  <si>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</si>
  <si>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</si>
  <si>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</si>
  <si>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</si>
  <si>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</si>
  <si>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</si>
  <si>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</si>
  <si>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</si>
  <si>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</si>
  <si>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</si>
  <si>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</si>
  <si>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</si>
  <si>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</si>
  <si>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</si>
  <si>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</si>
  <si>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</si>
  <si>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</si>
  <si>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</si>
  <si>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</si>
  <si>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</si>
  <si>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</si>
  <si>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</si>
  <si>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</si>
  <si>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</si>
  <si>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</si>
  <si>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</si>
  <si>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</si>
  <si>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</si>
  <si>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</si>
  <si>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</si>
  <si>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</si>
  <si>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</si>
  <si>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</si>
  <si>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</si>
  <si>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</si>
  <si>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</si>
  <si>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</si>
  <si>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</si>
  <si>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</si>
  <si>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</si>
  <si>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</si>
  <si>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</si>
  <si>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</si>
  <si>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</si>
  <si>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</si>
  <si>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</si>
  <si>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</si>
  <si>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</si>
  <si>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</si>
  <si>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</si>
  <si>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</si>
  <si>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</si>
  <si>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</si>
  <si>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</si>
  <si>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</si>
  <si>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</si>
  <si>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</si>
  <si>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</si>
  <si>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</si>
  <si>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</si>
  <si>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</si>
  <si>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</si>
  <si>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</si>
  <si>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</si>
  <si>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</si>
  <si>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</si>
  <si>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</si>
  <si>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</si>
  <si>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</si>
  <si>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</si>
  <si>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</si>
  <si>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</si>
  <si>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</si>
  <si>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</si>
  <si>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</si>
  <si>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</si>
  <si>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</si>
  <si>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</si>
  <si>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</si>
  <si>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</si>
  <si>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</si>
  <si>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</si>
  <si>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</si>
  <si>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</si>
  <si>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</si>
  <si>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</si>
  <si>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</si>
  <si>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</si>
  <si>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</si>
  <si>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</si>
  <si>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</si>
  <si>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</si>
  <si>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</si>
  <si>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</si>
  <si>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</si>
  <si>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</si>
  <si>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</si>
  <si>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</si>
  <si>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</si>
  <si>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</si>
  <si>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</si>
  <si>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</si>
  <si>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</si>
  <si>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</si>
  <si>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</si>
  <si>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</si>
  <si>
    <t>281331.000.000133</t>
  </si>
  <si>
    <t>Шток</t>
  </si>
  <si>
    <t>для насоса жидкостей</t>
  </si>
  <si>
    <t>Г.АТЫРАУ, УЛ.ВАЛИХАНОВА 1</t>
  </si>
  <si>
    <t>г.Атырау, ст.Тендык, УПТОиКО</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</si>
  <si>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</si>
  <si>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</si>
  <si>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</si>
  <si>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</si>
  <si>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</si>
  <si>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35-1 У</t>
  </si>
  <si>
    <t>1-2 У</t>
  </si>
  <si>
    <t>ТКП</t>
  </si>
  <si>
    <t>8,9,14</t>
  </si>
  <si>
    <t xml:space="preserve"> 39 Т</t>
  </si>
  <si>
    <t xml:space="preserve"> 40 Т</t>
  </si>
  <si>
    <t>1-2 Т</t>
  </si>
  <si>
    <t>2-2 Т</t>
  </si>
  <si>
    <t>3-2 Т</t>
  </si>
  <si>
    <t>4-2 Т</t>
  </si>
  <si>
    <t>12-2-11</t>
  </si>
  <si>
    <t>1-3 Т</t>
  </si>
  <si>
    <t>27,28,29,30,47,48,49</t>
  </si>
  <si>
    <t>2-3 Т</t>
  </si>
  <si>
    <t>3-3 Т</t>
  </si>
  <si>
    <t>4-3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</si>
  <si>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</si>
  <si>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</si>
  <si>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</si>
  <si>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</si>
  <si>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</si>
  <si>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</si>
  <si>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</si>
  <si>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</si>
  <si>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</si>
  <si>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</si>
  <si>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</si>
  <si>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</si>
  <si>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</si>
  <si>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</si>
  <si>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</si>
  <si>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</si>
  <si>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</si>
  <si>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</si>
  <si>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</si>
  <si>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</si>
  <si>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</si>
  <si>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</si>
  <si>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</si>
  <si>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</si>
  <si>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</si>
  <si>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</si>
  <si>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</si>
  <si>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</si>
  <si>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</si>
  <si>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</si>
  <si>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</si>
  <si>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</si>
  <si>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</si>
  <si>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205959.300.000004</t>
  </si>
  <si>
    <t>Деэмульгатор</t>
  </si>
  <si>
    <t>для отделения воды от нефти, в жидком виде</t>
  </si>
  <si>
    <t/>
  </si>
  <si>
    <t>05.2021</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</si>
  <si>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</si>
  <si>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</si>
  <si>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</si>
  <si>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</si>
  <si>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</si>
  <si>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</si>
  <si>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</si>
  <si>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</si>
  <si>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</si>
  <si>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</si>
  <si>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</si>
  <si>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</si>
  <si>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4-3 Р</t>
  </si>
  <si>
    <t>3-3 Р</t>
  </si>
  <si>
    <t>5-1 Р</t>
  </si>
  <si>
    <t>8-1 Р</t>
  </si>
  <si>
    <t>6-1 Р</t>
  </si>
  <si>
    <t>7-1 Р</t>
  </si>
  <si>
    <t>711219.900.010002</t>
  </si>
  <si>
    <t>Работы по природоохранному проектированию</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</si>
  <si>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</si>
  <si>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</si>
  <si>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</si>
  <si>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</si>
  <si>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</si>
  <si>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</si>
  <si>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</si>
  <si>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</si>
  <si>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</si>
  <si>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</si>
  <si>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</si>
  <si>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</si>
  <si>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</si>
  <si>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</si>
  <si>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</si>
  <si>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26-2 У</t>
  </si>
  <si>
    <t>39-1 У</t>
  </si>
  <si>
    <t>41-1 У</t>
  </si>
  <si>
    <t>43-1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</si>
  <si>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</si>
  <si>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</si>
  <si>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</si>
  <si>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</si>
  <si>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</si>
  <si>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</si>
  <si>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</si>
  <si>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</si>
  <si>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45 Т</t>
  </si>
  <si>
    <t>41 Т</t>
  </si>
  <si>
    <t>46 Т</t>
  </si>
  <si>
    <t>47 Т</t>
  </si>
  <si>
    <t>42 Т</t>
  </si>
  <si>
    <t>43 Т</t>
  </si>
  <si>
    <t>48 Т</t>
  </si>
  <si>
    <t>49 Т</t>
  </si>
  <si>
    <t>44 Т</t>
  </si>
  <si>
    <t>13 Р</t>
  </si>
  <si>
    <t>9 Р</t>
  </si>
  <si>
    <t>10 Р</t>
  </si>
  <si>
    <t>11 Р</t>
  </si>
  <si>
    <t>12 Р</t>
  </si>
  <si>
    <t>61 У</t>
  </si>
  <si>
    <t>60 У</t>
  </si>
  <si>
    <t>62 У</t>
  </si>
  <si>
    <t>63 У</t>
  </si>
  <si>
    <t>64 У</t>
  </si>
  <si>
    <t>4-4 Р</t>
  </si>
  <si>
    <t>3-4 Р</t>
  </si>
  <si>
    <t>5-2 Р</t>
  </si>
  <si>
    <t>8-2 Р</t>
  </si>
  <si>
    <t>6-2 Р</t>
  </si>
  <si>
    <t>9-1 Р</t>
  </si>
  <si>
    <t>10-1 Р</t>
  </si>
  <si>
    <t>11-1 Р</t>
  </si>
  <si>
    <t>14,29,30,48,49</t>
  </si>
  <si>
    <t>12-1 Р</t>
  </si>
  <si>
    <t>39-2 У</t>
  </si>
  <si>
    <t>14,23,24</t>
  </si>
  <si>
    <t>40-1 У</t>
  </si>
  <si>
    <t>41-2 У</t>
  </si>
  <si>
    <t>43-2 У</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</si>
  <si>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</si>
  <si>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</si>
  <si>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</si>
  <si>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</si>
  <si>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</si>
  <si>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</si>
  <si>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</si>
  <si>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</si>
  <si>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</si>
  <si>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</si>
  <si>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65 У</t>
  </si>
  <si>
    <t>66 У</t>
  </si>
  <si>
    <t>67 У</t>
  </si>
  <si>
    <t>68 У</t>
  </si>
  <si>
    <t>14 Р</t>
  </si>
  <si>
    <t>Уточненный План долгосрочных закупок товаров, работ и услуг АО "Эмбамунайгаз" на 2021-2025 год от 09.12.2020.</t>
  </si>
  <si>
    <t>1 изменения и дополнения №120240021112-ПЗ-2021-1 от 25.12.2020г., утвержден решением директора департамента ДЗиМС Камматовым АК.</t>
  </si>
  <si>
    <t>2 изменения и дополнения №120240021112-ПЗ-2021-2 от 21.01.2021г., утвержден решением директора департамента ДЗиМС Камматовым АК.</t>
  </si>
  <si>
    <t>3 изменения и дополнения №120240021112-ПЗ-2021-3 от 09.02.2021г., утвержден решением директора департамента ДЗиМС Камматовым АК.</t>
  </si>
  <si>
    <t>4 изменения и дополнения №120240021112-ПЗ-2021-4 от 12.02.2021г.., утвержден решением директора департамента ДЗиМС Камматовым АК.</t>
  </si>
  <si>
    <t>5 изменения и дополнения №120240021112-ПЗ-2021-5 от 24.02.2021г., утвержден решением директора департамента ДЗиМС Камматовым АК.</t>
  </si>
  <si>
    <t>6 изменения и дополнения №120240021112-ПЗ-2021-6 от 19.03.2021г., утвержден решением директора департамента ДЗиМС Камматовым АК.</t>
  </si>
  <si>
    <t>7 изменения и дополнения №120240021112-ПЗ-2021-7 от 19.04.2021г., утвержден решением директора департамента ДЗиМС Камматовым АК.</t>
  </si>
  <si>
    <t>8 изменения и дополнения №120240021112-ПЗ-2021-8 от 29.04.2021г., утвержден решением директора департамента ДЗиМС Жылкайдаровым М.О.</t>
  </si>
  <si>
    <t>7-2 Р</t>
  </si>
  <si>
    <t>14-1 Р</t>
  </si>
  <si>
    <t>29-1 У</t>
  </si>
  <si>
    <t>29,30,33,34,37,38,48,49</t>
  </si>
  <si>
    <t>582950.000.000001</t>
  </si>
  <si>
    <t>Услуги по предоставлению лицензий на право использования программного обеспечения</t>
  </si>
  <si>
    <t>06.2021</t>
  </si>
  <si>
    <t>"Ембімұнайгаз" АҚ үшін Microsoft қолданбалы бағдарламалық қамтуды енгізу жұмыстары</t>
  </si>
  <si>
    <t>Услуги по техническому сопровождению прикладного программного обеспечения Microsoft для  АО "Эмбамунайгаз"</t>
  </si>
  <si>
    <t>69 У</t>
  </si>
  <si>
    <t>9 изменения и дополнения №120240021112-ПЗ-2021-9 от 06.05.2021г., утвержден решением директора департамента ДЗиМС Жылкайдаровым М.О.</t>
  </si>
  <si>
    <t>4-5 Р</t>
  </si>
  <si>
    <t>5-3 Р</t>
  </si>
  <si>
    <t>65-1 У</t>
  </si>
  <si>
    <t>66-1 У</t>
  </si>
  <si>
    <t>67-1 У</t>
  </si>
  <si>
    <t>68-1 У</t>
  </si>
  <si>
    <t>45-1 Т</t>
  </si>
  <si>
    <t>41-1 Т</t>
  </si>
  <si>
    <t>46-1 Т</t>
  </si>
  <si>
    <t>47-1 Т</t>
  </si>
  <si>
    <t>42-1 Т</t>
  </si>
  <si>
    <t>43-1 Т</t>
  </si>
  <si>
    <t>48-1 Т</t>
  </si>
  <si>
    <t>49-1 Т</t>
  </si>
  <si>
    <t>44-1 Т</t>
  </si>
  <si>
    <t>14-2 Р</t>
  </si>
  <si>
    <t>столбец 14</t>
  </si>
  <si>
    <t>15 Р</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</si>
  <si>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</si>
  <si>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</si>
  <si>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</si>
  <si>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 xml:space="preserve">"Ембімұнайгаз" АҚ АГЗУ модернизациялау бойынша жұмыстар </t>
  </si>
  <si>
    <t>Работы по модернизации АГЗУ АО "Эмбамунайгаз"</t>
  </si>
  <si>
    <t>70 У</t>
  </si>
  <si>
    <t>SAP ЛБЖ  техникалық қолдау қызметтері</t>
  </si>
  <si>
    <t xml:space="preserve">Услуги по технической поддержке ЛПО SAP
</t>
  </si>
  <si>
    <t>GA_2.11.2.1.5 (Аренда и техническая поддержка ЛПО SAP)</t>
  </si>
  <si>
    <t>исключить в связи с переводом в ГПЗ</t>
  </si>
  <si>
    <t>15-1 Р</t>
  </si>
  <si>
    <t>07.2021</t>
  </si>
  <si>
    <t>14-3 Р</t>
  </si>
  <si>
    <t>69-1 У</t>
  </si>
  <si>
    <t>г.НУР-СУЛТАН, ЕСИЛЬСКИЙ РАЙОН, УЛ. Д. КУНАЕВА, 8</t>
  </si>
  <si>
    <t>12,13,14,22,23,50</t>
  </si>
  <si>
    <t>70-1 У</t>
  </si>
  <si>
    <t>65-2 У</t>
  </si>
  <si>
    <t>66-2 У</t>
  </si>
  <si>
    <t>67-2 У</t>
  </si>
  <si>
    <t>68-2 У</t>
  </si>
  <si>
    <t>10 изменения и дополнения №120240021112-ПЗ-2021-10 от 17.06.2021г., утвержден решением директора департамента ДЗиМС Жылкайдаровым М.О.</t>
  </si>
  <si>
    <t>11 изменения и дополнения №120240021112-ПЗ-2021-11 от 08.07.2021г., утвержден решением директора департамента ДЗиМС Жылкайдаровым М.О.</t>
  </si>
  <si>
    <t>загрузить ПСД</t>
  </si>
  <si>
    <t>14-4 Р</t>
  </si>
  <si>
    <t>08.2021</t>
  </si>
  <si>
    <t>столбец 14,29,30,33,34</t>
  </si>
  <si>
    <t>ФД</t>
  </si>
  <si>
    <t>72 У</t>
  </si>
  <si>
    <t>495011.100.000000</t>
  </si>
  <si>
    <t>Услуги транспортирования по трубопроводам сырой нефти</t>
  </si>
  <si>
    <t>12.2024</t>
  </si>
  <si>
    <t>Без НДС</t>
  </si>
  <si>
    <t>Магистральдық құбыр жүйесі арқылы мұнай тасымалдау қызметі (KTO TR - Экспорт бойынша тасымалдау)</t>
  </si>
  <si>
    <t>Услуги по транспортировке нефти по системе магистрального трубопровода (KTO TR - Транспортировка по экспорту)</t>
  </si>
  <si>
    <t>новая позиция</t>
  </si>
  <si>
    <t>73 У</t>
  </si>
  <si>
    <t>Магистральдық құбыр жүйесі арқылы мұнай тасымалдау қызметі (KTO TR - Ішкі рынок бойынша тасымалдау)</t>
  </si>
  <si>
    <t>Услуги по транспортировке нефти по системе магистрального трубопровода (KTO TR - Транспортировка по внутреннему рынку)</t>
  </si>
  <si>
    <t>74 У</t>
  </si>
  <si>
    <t>RU</t>
  </si>
  <si>
    <t>РФ</t>
  </si>
  <si>
    <t>Мұнайды Атырау-Самара жүйесі бойынша, Қазақстан Республикасынан тыс жерге тасымалдау (KTO EX - РФ бойынша тасымалдау)</t>
  </si>
  <si>
    <t>Услуги по транспортировке нефти по системе Атырау-Самара, за пределы Республики Казахстан  (KTO EX - Транспортировка по РФ)</t>
  </si>
  <si>
    <t>75 У</t>
  </si>
  <si>
    <t>Акмолинская область, г.Нур-Султан</t>
  </si>
  <si>
    <t>Мұнайды Атырау-Самара жүйесі бойынша, Қазақстан Республикасынан тыс жерге тасымалдау (KTO EX - Операторлық сыйақы)</t>
  </si>
  <si>
    <t>Услуги по транспортировке нефти по системе Атырау-Самара, за пределы Республики Казахстан  (KTO EX - Операторское вознаграждение)</t>
  </si>
  <si>
    <t>76 У</t>
  </si>
  <si>
    <t>Магистральдық құбыр жүйесі арқылы мұнайды айдау бойынша қызметтер (МұнайТас)</t>
  </si>
  <si>
    <t>Услуги по перекачке нефти по системе магистрального трубопровода (МунайТас)</t>
  </si>
  <si>
    <t>77 У</t>
  </si>
  <si>
    <t>Магистральдық құбыр жүйесі арқылы мұнайды айдау бойынша қызметтер (ҚҚҚ)</t>
  </si>
  <si>
    <t>Услуги по перекачке нефти по системе магистрального трубопровода (ККТ)</t>
  </si>
  <si>
    <t>71 У</t>
  </si>
  <si>
    <t>467113.100.000001</t>
  </si>
  <si>
    <t>Услуги по торговле оптовой нефтью сырой</t>
  </si>
  <si>
    <t>Оптовая торговля через агента (за вознаграждение на договорной основе) нефтью сырой</t>
  </si>
  <si>
    <t>Экспортқа мұнай сатуды қамтамасыз ету қызметтері (тапсырыс  шарты)</t>
  </si>
  <si>
    <t>Услуги по обеспечению реализации нефти на экспорт (договор поручения)</t>
  </si>
  <si>
    <t>12 изменения и дополнения №120240021112-ПЗ-2021-12 от 22.07.2021г., утвержден решением директора департамента ДЗиМС Жылкайдаровым М.О.</t>
  </si>
  <si>
    <t>13 изменения и дополнения №120240021112-ПЗ-2021-13 от 13.08.2021г., утвержден решением директора департамента ДЗиМС Жылкайдаровым М.О.</t>
  </si>
  <si>
    <t>22-1 У</t>
  </si>
  <si>
    <t>уменьшение объема</t>
  </si>
  <si>
    <t>19-1 У</t>
  </si>
  <si>
    <t>20-1 У</t>
  </si>
  <si>
    <t>21-1 У</t>
  </si>
  <si>
    <t>64-1 У</t>
  </si>
  <si>
    <t>10-1 У</t>
  </si>
  <si>
    <t>увеличение объема</t>
  </si>
  <si>
    <t>8-1 У</t>
  </si>
  <si>
    <t>7-1 У</t>
  </si>
  <si>
    <t>9-1 У</t>
  </si>
  <si>
    <t>11-1 У</t>
  </si>
  <si>
    <t>Оказание транспортных услуг по перевозке грузов технологическим автотранспортом для Управления "Эмбамунайэнерго"  и УПТОиКО  АО «Эмбамунайгаз»</t>
  </si>
  <si>
    <t>17-3 У</t>
  </si>
  <si>
    <t>исключена в переводом в ГПЗ 2022гол</t>
  </si>
  <si>
    <t>5-4 Р</t>
  </si>
  <si>
    <t>09.2021</t>
  </si>
  <si>
    <t>Атырауская область,Исатайский район</t>
  </si>
  <si>
    <t xml:space="preserve">«Жайықмұнайгаз» МГӨБ-ның кен орындарында кенішілік сұйықтықты жинау және тасымалдау жүйесін қайта құралымдау </t>
  </si>
  <si>
    <t xml:space="preserve">Реконструкция внутрипромысовой системы сбора и транспорта  жидкости  м/р НГДУ "Жайыкмунайгаз" </t>
  </si>
  <si>
    <t>«Сафи Өтебаев атындағы Атырау қаласындағы мұнай және газ университетіне арналған оқу полигонының құрылысы»</t>
  </si>
  <si>
    <t>Строительство учебного полигона для Атырауского университета нефти и газа имени Сафи Утебаева. 1-этап</t>
  </si>
  <si>
    <t>««Сафи Өтебаев атындағы Атырау қаласындағы мұнай және газ университетіне арналған оқу полигонының құрылысы» нысанына техникалық бақылау  қызметін көрсету</t>
  </si>
  <si>
    <t>Услуги по техническому надзору объекта  «Строительство учебного полигона для Атырауского университета нефти и газа имени Сафи Утебаева. 1-этап".</t>
  </si>
  <si>
    <t>«Сафи Өтебаев атындағы Атырау қаласындағы мұнай және газ университетіне арналған оқу полигонының құрылысы» ғимараты нысанына авторлық бақылау  қызметін көрсету</t>
  </si>
  <si>
    <t>Услуги по авторскому надзору объекта Строительство учебного полигона для Атырауского университета нефти и газа имени Сафи Утебаева. 1-этап".</t>
  </si>
  <si>
    <t>ДСПиАО</t>
  </si>
  <si>
    <t>811010.000.000000</t>
  </si>
  <si>
    <t>Услуги по содержанию зданий/сооружений/помещений и прилегающих территорий</t>
  </si>
  <si>
    <t>Услуги по уборке зданий/помещений/территории и аналогичных объектов</t>
  </si>
  <si>
    <t>10.2021</t>
  </si>
  <si>
    <t>Жатақханаларды және әкімшілік-тұрмыстық ғимараттарды күтіп-ұстау және оларға кешенді қызмет көрсету бойынша  қызметтер</t>
  </si>
  <si>
    <t>Комплекс услуг по содержанию и обслуживанию общежитий и административно-бытовых зданий</t>
  </si>
  <si>
    <t>16 Р</t>
  </si>
  <si>
    <t>17 Р</t>
  </si>
  <si>
    <t>78 У</t>
  </si>
  <si>
    <t>79 У</t>
  </si>
  <si>
    <t>80 У</t>
  </si>
  <si>
    <t>14 изменения и дополнения №120240021112-ПЗ-2021-14 от 10.09.2021г., утвержден решением директора департамента ДЗиМС Жылкайдаровым М.О.</t>
  </si>
  <si>
    <t>79-1 У</t>
  </si>
  <si>
    <t>12-1-11</t>
  </si>
  <si>
    <t>ОРНиГ ФД</t>
  </si>
  <si>
    <t>522919.100.000000</t>
  </si>
  <si>
    <t>Услуги по транспортно-экспедиторскому обслуживанию</t>
  </si>
  <si>
    <t>Комплекс услуг по транспортно-экспедиторскому обслуживанию</t>
  </si>
  <si>
    <t>КТК жүйесімен мұнай тасымалдау қызметтері – көлік экспедициясы шарты (тасымалдау шығындары, НК)</t>
  </si>
  <si>
    <t>Услуги по транспортировке нефти по системе КТК -договор транспортной экспедиции (транспортные расходы, НК)</t>
  </si>
  <si>
    <t>КТК жүйесімен мұнай тасымалдау қызметтері – көлік экспедициясы шарты (экспедитордың сыйақысы, НК)</t>
  </si>
  <si>
    <t>Услуги по транспортировке нефти по системе КТК -договор транспортной экспедиции (комиссионное вознаграждение, НК)</t>
  </si>
  <si>
    <t>«Ембімұнайгаз» АҚ АТ инфрақұрылымын басқару және қызмет көрсету бойынша қызметтер</t>
  </si>
  <si>
    <t xml:space="preserve">Услуги по администрированию и сопровождению ИТ инфраструктуры АО "Эмбамунайгаз" </t>
  </si>
  <si>
    <t>нов позиция</t>
  </si>
  <si>
    <t>83 У</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</si>
  <si>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</si>
  <si>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</si>
  <si>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</si>
  <si>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82 У</t>
  </si>
  <si>
    <t>81 У</t>
  </si>
  <si>
    <t>15 изменения и дополнения №120240021112-ПЗ-2021-15 от 05.10.2021г., утвержден решением директора департамента ДЗиМС Жылкайдаровым М.О.</t>
  </si>
  <si>
    <t>82-1 У</t>
  </si>
  <si>
    <t>81-1 У</t>
  </si>
  <si>
    <t>16 изменения и дополнения №120240021112-ПЗ-2021-16 от 06.10.2021г., утвержден решением директора департамента ДЗиМС Жылкайдаровым М.О.</t>
  </si>
  <si>
    <t>84 У</t>
  </si>
  <si>
    <t>79-2 У</t>
  </si>
  <si>
    <t>11.2021</t>
  </si>
  <si>
    <t>17 изменения и дополнения №120240021112-ПЗ-2021-16 от 20.10.2021г., утвержден решением директора департамента ДЗиМС Жылкайдаровым М.О.</t>
  </si>
  <si>
    <t>84-1 У</t>
  </si>
  <si>
    <t>8-2 У</t>
  </si>
  <si>
    <t>18 изменения и дополнения №120240021112-ПЗ-2021-18 от 05.11.2021г., утвержден решением директора департамента ДЗиМС Жылкайдаровым М.О.</t>
  </si>
  <si>
    <t>35-2 У</t>
  </si>
  <si>
    <t>32-1 У</t>
  </si>
  <si>
    <t>19 изменения и дополнения №120240021112-ПЗ-2021-19 от 14.12.2021г., утвержден решением директора департамента ДЗиМС Жылкайдаровым М.О.</t>
  </si>
  <si>
    <t>исключить</t>
  </si>
  <si>
    <t>исключить, до внесения изменения и дополнения в Правила, согласно письма №108/1-06/4843 от 10.10.21г. Акиму Атырауской области Досмухамбетову М.Д.</t>
  </si>
  <si>
    <t>20 изменения и дополнения №120240021112-ПЗ-2021-20 от 19.01.2022г., утвержден решением директора департамента ДЗиМС Жылкайдаровым М.О.</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</si>
</sst>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 numFmtId="171" formatCode="[$-419]#,##0.00"/>
    <numFmt numFmtId="172" formatCode="000000"/>
  </numFmts>
  <fonts count="16"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1"/>
      <name val="Calibri"/>
      <family val="2"/>
      <charset val="204"/>
    </font>
    <font>
      <b/>
      <sz val="11"/>
      <name val="Times New Roman"/>
      <family val="1"/>
      <charset val="204"/>
    </font>
    <font>
      <sz val="11"/>
      <name val="Times New Roman"/>
      <family val="1"/>
      <charset val="204"/>
    </font>
    <font>
      <sz val="10"/>
      <name val="Calibri"/>
      <family val="2"/>
      <charset val="204"/>
    </font>
    <font>
      <sz val="11"/>
      <name val="Calibri"/>
      <family val="2"/>
      <charset val="204"/>
      <scheme val="minor"/>
    </font>
  </fonts>
  <fills count="4">
    <fill>
      <patternFill patternType="none"/>
    </fill>
    <fill>
      <patternFill patternType="gray125"/>
    </fill>
    <fill>
      <patternFill patternType="solid">
        <fgColor rgb="FF92D050"/>
        <bgColor indexed="64"/>
      </patternFill>
    </fill>
    <fill>
      <patternFill patternType="solid">
        <fgColor theme="5" tint="0.59999389629810485"/>
        <bgColor indexed="64"/>
      </patternFill>
    </fill>
  </fills>
  <borders count="60">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top/>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s>
  <cellStyleXfs count="12">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xf numFmtId="0" fontId="9" fillId="0" borderId="0"/>
    <xf numFmtId="0" fontId="9" fillId="0" borderId="0"/>
  </cellStyleXfs>
  <cellXfs count="403">
    <xf numFmtId="0" fontId="0" fillId="0" borderId="0" xfId="0"/>
    <xf numFmtId="49" fontId="5" fillId="0" borderId="6" xfId="0" applyNumberFormat="1" applyFont="1" applyFill="1" applyBorder="1" applyAlignment="1">
      <alignment horizontal="left" vertical="center"/>
    </xf>
    <xf numFmtId="0" fontId="5" fillId="0" borderId="6" xfId="2" applyFont="1" applyFill="1" applyBorder="1" applyAlignment="1">
      <alignment horizontal="left" vertical="center"/>
    </xf>
    <xf numFmtId="0" fontId="5" fillId="0" borderId="6" xfId="3" applyFont="1" applyFill="1" applyBorder="1" applyAlignment="1">
      <alignment horizontal="left" vertical="center"/>
    </xf>
    <xf numFmtId="0" fontId="5" fillId="0" borderId="6" xfId="0" applyFont="1" applyFill="1" applyBorder="1" applyAlignment="1">
      <alignment horizontal="left" vertical="center"/>
    </xf>
    <xf numFmtId="49" fontId="5" fillId="0" borderId="6" xfId="4"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168" fontId="6" fillId="0" borderId="6" xfId="0" applyNumberFormat="1" applyFont="1" applyFill="1" applyBorder="1" applyAlignment="1">
      <alignment horizontal="left" vertical="center"/>
    </xf>
    <xf numFmtId="2" fontId="6"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16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1" fontId="5" fillId="0" borderId="6" xfId="0" applyNumberFormat="1" applyFont="1" applyFill="1" applyBorder="1" applyAlignment="1">
      <alignment horizontal="left" vertical="center"/>
    </xf>
    <xf numFmtId="1" fontId="6" fillId="0" borderId="6" xfId="0" applyNumberFormat="1" applyFont="1" applyFill="1" applyBorder="1" applyAlignment="1">
      <alignment horizontal="left" vertical="center"/>
    </xf>
    <xf numFmtId="165" fontId="5" fillId="0" borderId="6" xfId="0" applyNumberFormat="1" applyFont="1" applyFill="1" applyBorder="1" applyAlignment="1">
      <alignment horizontal="left" vertical="center"/>
    </xf>
    <xf numFmtId="39" fontId="6" fillId="0" borderId="6"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6" xfId="0" applyNumberFormat="1" applyFont="1" applyFill="1" applyBorder="1" applyAlignment="1">
      <alignment horizontal="left" vertical="center"/>
    </xf>
    <xf numFmtId="0" fontId="10" fillId="0" borderId="6" xfId="9" applyNumberFormat="1" applyFont="1" applyFill="1" applyBorder="1" applyAlignment="1">
      <alignment horizontal="left" vertical="center"/>
    </xf>
    <xf numFmtId="49" fontId="5" fillId="0" borderId="6" xfId="9" applyNumberFormat="1" applyFont="1" applyFill="1" applyBorder="1" applyAlignment="1">
      <alignment horizontal="left" vertical="center"/>
    </xf>
    <xf numFmtId="49" fontId="5" fillId="0" borderId="6" xfId="7" applyNumberFormat="1" applyFont="1" applyFill="1" applyBorder="1" applyAlignment="1">
      <alignment horizontal="left" vertical="center"/>
    </xf>
    <xf numFmtId="0" fontId="5" fillId="0" borderId="6" xfId="7" applyFont="1" applyFill="1" applyBorder="1" applyAlignment="1">
      <alignment horizontal="left" vertical="center"/>
    </xf>
    <xf numFmtId="167" fontId="10" fillId="0" borderId="6" xfId="1" applyFont="1" applyFill="1" applyBorder="1" applyAlignment="1">
      <alignment horizontal="left" vertical="center"/>
    </xf>
    <xf numFmtId="0" fontId="6" fillId="0" borderId="7" xfId="0" applyFont="1" applyFill="1" applyBorder="1" applyAlignment="1">
      <alignment horizontal="left" vertical="center"/>
    </xf>
    <xf numFmtId="49" fontId="5" fillId="0" borderId="7"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6"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7" xfId="0" applyFont="1" applyFill="1" applyBorder="1" applyAlignment="1">
      <alignment horizontal="left" vertical="center"/>
    </xf>
    <xf numFmtId="4" fontId="6" fillId="0" borderId="16" xfId="0" applyNumberFormat="1" applyFont="1" applyFill="1" applyBorder="1" applyAlignment="1">
      <alignment horizontal="left" vertical="center"/>
    </xf>
    <xf numFmtId="0" fontId="5" fillId="0" borderId="6"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6" xfId="8" applyNumberFormat="1" applyFont="1" applyFill="1" applyBorder="1" applyAlignment="1">
      <alignment horizontal="left" vertical="center"/>
    </xf>
    <xf numFmtId="167" fontId="5" fillId="0" borderId="6" xfId="1" applyFont="1" applyFill="1" applyBorder="1" applyAlignment="1">
      <alignment horizontal="left" vertical="center"/>
    </xf>
    <xf numFmtId="165" fontId="6" fillId="0" borderId="6" xfId="1" applyNumberFormat="1" applyFont="1" applyFill="1" applyBorder="1" applyAlignment="1">
      <alignment horizontal="left" vertical="center"/>
    </xf>
    <xf numFmtId="165" fontId="5" fillId="0" borderId="6" xfId="1" applyNumberFormat="1" applyFont="1" applyFill="1" applyBorder="1" applyAlignment="1">
      <alignment horizontal="left" vertical="center"/>
    </xf>
    <xf numFmtId="165" fontId="6" fillId="0" borderId="19" xfId="1"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167" fontId="5" fillId="0" borderId="19" xfId="1" applyFont="1" applyFill="1" applyBorder="1" applyAlignment="1">
      <alignment horizontal="left" vertical="center"/>
    </xf>
    <xf numFmtId="49" fontId="5" fillId="0" borderId="19" xfId="0" applyNumberFormat="1" applyFont="1" applyFill="1" applyBorder="1" applyAlignment="1">
      <alignment horizontal="left" vertical="center"/>
    </xf>
    <xf numFmtId="0" fontId="6" fillId="0" borderId="19" xfId="0" applyFont="1" applyFill="1" applyBorder="1" applyAlignment="1">
      <alignment horizontal="left" vertical="center"/>
    </xf>
    <xf numFmtId="170" fontId="5" fillId="0" borderId="19"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6"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19" xfId="1" applyNumberFormat="1" applyFont="1" applyFill="1" applyBorder="1" applyAlignment="1">
      <alignment horizontal="left" vertical="center"/>
    </xf>
    <xf numFmtId="0" fontId="10" fillId="0" borderId="24" xfId="9" applyNumberFormat="1" applyFont="1" applyFill="1" applyBorder="1" applyAlignment="1">
      <alignment horizontal="left" vertical="center"/>
    </xf>
    <xf numFmtId="49" fontId="5" fillId="0" borderId="24" xfId="9" applyNumberFormat="1" applyFont="1" applyFill="1" applyBorder="1" applyAlignment="1">
      <alignment horizontal="left" vertical="center"/>
    </xf>
    <xf numFmtId="49" fontId="5" fillId="0" borderId="24" xfId="4"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4" xfId="7" applyNumberFormat="1" applyFont="1" applyFill="1" applyBorder="1" applyAlignment="1">
      <alignment horizontal="left" vertical="center"/>
    </xf>
    <xf numFmtId="0" fontId="5" fillId="0" borderId="24" xfId="7" applyFont="1" applyFill="1" applyBorder="1" applyAlignment="1">
      <alignment horizontal="left" vertical="center"/>
    </xf>
    <xf numFmtId="166" fontId="5" fillId="0" borderId="24" xfId="8" applyNumberFormat="1" applyFont="1" applyFill="1" applyBorder="1" applyAlignment="1">
      <alignment horizontal="left" vertical="center"/>
    </xf>
    <xf numFmtId="167" fontId="10" fillId="0" borderId="24" xfId="1" applyFont="1" applyFill="1" applyBorder="1" applyAlignment="1">
      <alignment horizontal="left" vertical="center"/>
    </xf>
    <xf numFmtId="39" fontId="6" fillId="0" borderId="24" xfId="1" applyNumberFormat="1" applyFont="1" applyFill="1" applyBorder="1" applyAlignment="1">
      <alignment horizontal="left" vertical="center"/>
    </xf>
    <xf numFmtId="167" fontId="6" fillId="0" borderId="24" xfId="1" applyFont="1" applyFill="1" applyBorder="1" applyAlignment="1">
      <alignment horizontal="left" vertical="center"/>
    </xf>
    <xf numFmtId="167" fontId="6" fillId="0" borderId="6" xfId="1" applyFont="1" applyFill="1" applyBorder="1" applyAlignment="1">
      <alignment horizontal="left" vertical="center"/>
    </xf>
    <xf numFmtId="0" fontId="6" fillId="0" borderId="20" xfId="0" applyFont="1" applyFill="1" applyBorder="1" applyAlignment="1">
      <alignment horizontal="left" vertical="center"/>
    </xf>
    <xf numFmtId="49" fontId="5" fillId="0" borderId="5" xfId="7" applyNumberFormat="1" applyFont="1" applyFill="1" applyBorder="1" applyAlignment="1">
      <alignment horizontal="left" vertical="center"/>
    </xf>
    <xf numFmtId="49" fontId="5" fillId="0" borderId="26" xfId="7"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49" fontId="5" fillId="0" borderId="6" xfId="8" applyNumberFormat="1" applyFont="1" applyFill="1" applyBorder="1" applyAlignment="1">
      <alignment horizontal="left" vertical="center"/>
    </xf>
    <xf numFmtId="0" fontId="5" fillId="0" borderId="6" xfId="8" applyFont="1" applyFill="1" applyBorder="1" applyAlignment="1">
      <alignment horizontal="left" vertical="center"/>
    </xf>
    <xf numFmtId="39" fontId="5" fillId="0" borderId="6" xfId="1" applyNumberFormat="1" applyFont="1" applyFill="1" applyBorder="1" applyAlignment="1">
      <alignment horizontal="left" vertical="center"/>
    </xf>
    <xf numFmtId="49" fontId="5" fillId="0" borderId="28" xfId="7"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5" fillId="0" borderId="14" xfId="2" applyFont="1" applyFill="1" applyBorder="1" applyAlignment="1">
      <alignment horizontal="left" vertical="center"/>
    </xf>
    <xf numFmtId="0" fontId="5" fillId="0" borderId="14" xfId="3"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4" xfId="8" applyNumberFormat="1" applyFont="1" applyFill="1" applyBorder="1" applyAlignment="1">
      <alignment horizontal="left" vertical="center"/>
    </xf>
    <xf numFmtId="1" fontId="5"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165" fontId="5" fillId="0" borderId="14" xfId="0" applyNumberFormat="1" applyFont="1" applyFill="1" applyBorder="1" applyAlignment="1">
      <alignment horizontal="left" vertical="center"/>
    </xf>
    <xf numFmtId="1" fontId="6" fillId="0" borderId="14" xfId="0" applyNumberFormat="1" applyFont="1" applyFill="1" applyBorder="1" applyAlignment="1">
      <alignment horizontal="left" vertical="center"/>
    </xf>
    <xf numFmtId="165" fontId="6" fillId="0" borderId="14" xfId="4" applyNumberFormat="1" applyFont="1" applyFill="1" applyBorder="1" applyAlignment="1">
      <alignment horizontal="left" vertical="center"/>
    </xf>
    <xf numFmtId="0" fontId="6" fillId="0" borderId="6" xfId="4" applyFont="1" applyFill="1" applyBorder="1" applyAlignment="1">
      <alignment horizontal="left" vertical="center"/>
    </xf>
    <xf numFmtId="49" fontId="5" fillId="0" borderId="20" xfId="0" applyNumberFormat="1" applyFont="1" applyFill="1" applyBorder="1" applyAlignment="1">
      <alignment horizontal="left" vertical="center"/>
    </xf>
    <xf numFmtId="2" fontId="5" fillId="0" borderId="6" xfId="0" applyNumberFormat="1" applyFont="1" applyFill="1" applyBorder="1" applyAlignment="1">
      <alignment horizontal="left" vertical="center"/>
    </xf>
    <xf numFmtId="166" fontId="5"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6" fillId="0" borderId="33" xfId="0" applyFont="1" applyFill="1" applyBorder="1" applyAlignment="1">
      <alignment horizontal="left" vertical="center"/>
    </xf>
    <xf numFmtId="0" fontId="10" fillId="0" borderId="33" xfId="9" applyNumberFormat="1" applyFont="1" applyFill="1" applyBorder="1" applyAlignment="1">
      <alignment horizontal="left" vertical="center"/>
    </xf>
    <xf numFmtId="49" fontId="5" fillId="0" borderId="33" xfId="9"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7" applyNumberFormat="1" applyFont="1" applyFill="1" applyBorder="1" applyAlignment="1">
      <alignment horizontal="left" vertical="center"/>
    </xf>
    <xf numFmtId="0" fontId="5" fillId="0" borderId="33" xfId="7" applyFont="1" applyFill="1" applyBorder="1" applyAlignment="1">
      <alignment horizontal="left" vertical="center"/>
    </xf>
    <xf numFmtId="166" fontId="5" fillId="0" borderId="33" xfId="8" applyNumberFormat="1" applyFont="1" applyFill="1" applyBorder="1" applyAlignment="1">
      <alignment horizontal="left" vertical="center"/>
    </xf>
    <xf numFmtId="170" fontId="10" fillId="0" borderId="33" xfId="1" applyNumberFormat="1" applyFont="1" applyFill="1" applyBorder="1" applyAlignment="1">
      <alignment horizontal="left" vertical="center"/>
    </xf>
    <xf numFmtId="167" fontId="10" fillId="0" borderId="33" xfId="1" applyFont="1" applyFill="1" applyBorder="1" applyAlignment="1">
      <alignment horizontal="left" vertical="center"/>
    </xf>
    <xf numFmtId="39" fontId="6" fillId="0" borderId="33" xfId="1" applyNumberFormat="1" applyFont="1" applyFill="1" applyBorder="1" applyAlignment="1">
      <alignment horizontal="left" vertical="center"/>
    </xf>
    <xf numFmtId="167" fontId="6" fillId="0" borderId="33" xfId="1" applyFont="1" applyFill="1" applyBorder="1" applyAlignment="1">
      <alignment horizontal="left" vertical="center"/>
    </xf>
    <xf numFmtId="0" fontId="6" fillId="0" borderId="36" xfId="0" applyFont="1" applyFill="1" applyBorder="1" applyAlignment="1">
      <alignment horizontal="left" vertical="center"/>
    </xf>
    <xf numFmtId="49" fontId="5" fillId="0" borderId="38" xfId="7" applyNumberFormat="1" applyFont="1" applyFill="1" applyBorder="1" applyAlignment="1">
      <alignment horizontal="left" vertical="center"/>
    </xf>
    <xf numFmtId="170" fontId="5" fillId="0" borderId="6" xfId="1" applyNumberFormat="1" applyFont="1" applyFill="1" applyBorder="1" applyAlignment="1">
      <alignment horizontal="left" vertical="center"/>
    </xf>
    <xf numFmtId="167" fontId="10" fillId="0" borderId="39" xfId="1" applyFont="1" applyFill="1" applyBorder="1" applyAlignment="1">
      <alignment horizontal="left" vertical="center"/>
    </xf>
    <xf numFmtId="170" fontId="5" fillId="0" borderId="39" xfId="1" applyNumberFormat="1" applyFont="1" applyFill="1" applyBorder="1" applyAlignment="1">
      <alignment horizontal="left" vertical="center"/>
    </xf>
    <xf numFmtId="39" fontId="6" fillId="0" borderId="39" xfId="1" applyNumberFormat="1" applyFont="1" applyFill="1" applyBorder="1" applyAlignment="1">
      <alignment horizontal="left" vertical="center"/>
    </xf>
    <xf numFmtId="167" fontId="6" fillId="0" borderId="39" xfId="1" applyFont="1" applyFill="1" applyBorder="1" applyAlignment="1">
      <alignment horizontal="left" vertical="center"/>
    </xf>
    <xf numFmtId="0" fontId="5" fillId="0" borderId="39" xfId="0" applyFont="1" applyFill="1" applyBorder="1" applyAlignment="1">
      <alignment horizontal="left" vertical="center"/>
    </xf>
    <xf numFmtId="0" fontId="5" fillId="0" borderId="39" xfId="7" applyFont="1" applyFill="1" applyBorder="1" applyAlignment="1">
      <alignment horizontal="left" vertical="center"/>
    </xf>
    <xf numFmtId="0" fontId="10" fillId="0" borderId="3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5" fillId="0" borderId="35" xfId="7"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0" xfId="4" applyNumberFormat="1" applyFont="1" applyFill="1" applyBorder="1" applyAlignment="1">
      <alignment horizontal="left" vertical="center"/>
    </xf>
    <xf numFmtId="4" fontId="5" fillId="0" borderId="30" xfId="0" applyNumberFormat="1" applyFont="1" applyFill="1" applyBorder="1" applyAlignment="1">
      <alignment horizontal="left" vertical="center"/>
    </xf>
    <xf numFmtId="0" fontId="6" fillId="0" borderId="15" xfId="0" applyFont="1" applyFill="1" applyBorder="1" applyAlignment="1">
      <alignment horizontal="left" vertical="center"/>
    </xf>
    <xf numFmtId="4" fontId="5" fillId="0" borderId="40" xfId="0" applyNumberFormat="1" applyFont="1" applyFill="1" applyBorder="1" applyAlignment="1">
      <alignment horizontal="left" vertical="center"/>
    </xf>
    <xf numFmtId="0" fontId="6" fillId="0" borderId="40" xfId="0" applyFont="1" applyFill="1" applyBorder="1" applyAlignment="1">
      <alignment horizontal="left" vertical="center"/>
    </xf>
    <xf numFmtId="49" fontId="5" fillId="0" borderId="40"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165" fontId="3" fillId="2" borderId="13"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 fontId="3" fillId="2" borderId="6"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39" fontId="5" fillId="2" borderId="6" xfId="1"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167" fontId="3" fillId="2" borderId="6" xfId="1" applyFont="1" applyFill="1" applyBorder="1" applyAlignment="1">
      <alignment horizontal="left" vertical="center"/>
    </xf>
    <xf numFmtId="165" fontId="3" fillId="2" borderId="6" xfId="1"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39" fontId="5" fillId="2" borderId="9" xfId="1" applyNumberFormat="1" applyFont="1" applyFill="1" applyBorder="1" applyAlignment="1">
      <alignment horizontal="left" vertical="center"/>
    </xf>
    <xf numFmtId="165" fontId="5" fillId="2" borderId="9" xfId="0" applyNumberFormat="1" applyFont="1" applyFill="1" applyBorder="1" applyAlignment="1">
      <alignment horizontal="left" vertical="center"/>
    </xf>
    <xf numFmtId="0" fontId="6" fillId="0" borderId="42" xfId="0" applyFont="1" applyFill="1" applyBorder="1" applyAlignment="1">
      <alignment horizontal="left" vertical="center"/>
    </xf>
    <xf numFmtId="1" fontId="5" fillId="0" borderId="6" xfId="8" applyNumberFormat="1" applyFont="1" applyFill="1" applyBorder="1" applyAlignment="1">
      <alignment horizontal="left" vertical="center"/>
    </xf>
    <xf numFmtId="4" fontId="5" fillId="0" borderId="6" xfId="8" applyNumberFormat="1" applyFont="1" applyFill="1" applyBorder="1" applyAlignment="1">
      <alignment horizontal="left" vertical="center"/>
    </xf>
    <xf numFmtId="49" fontId="6" fillId="0" borderId="42"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49" fontId="5" fillId="0" borderId="42" xfId="8"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0" fontId="5" fillId="0" borderId="42" xfId="2" applyFont="1" applyFill="1" applyBorder="1" applyAlignment="1">
      <alignment horizontal="left" vertical="center"/>
    </xf>
    <xf numFmtId="1" fontId="5" fillId="0" borderId="42" xfId="0" applyNumberFormat="1" applyFont="1" applyFill="1" applyBorder="1" applyAlignment="1">
      <alignment horizontal="left" vertical="center"/>
    </xf>
    <xf numFmtId="1" fontId="6" fillId="0" borderId="42" xfId="0" applyNumberFormat="1" applyFont="1" applyFill="1" applyBorder="1" applyAlignment="1">
      <alignment horizontal="left" vertical="center"/>
    </xf>
    <xf numFmtId="0" fontId="5" fillId="0" borderId="42" xfId="0" applyFont="1" applyFill="1" applyBorder="1" applyAlignment="1">
      <alignment horizontal="left" vertical="center"/>
    </xf>
    <xf numFmtId="165" fontId="5" fillId="0" borderId="42" xfId="0" applyNumberFormat="1" applyFont="1" applyFill="1" applyBorder="1" applyAlignment="1">
      <alignment horizontal="left" vertical="center"/>
    </xf>
    <xf numFmtId="4" fontId="6" fillId="0" borderId="42" xfId="0" applyNumberFormat="1" applyFont="1" applyFill="1" applyBorder="1" applyAlignment="1">
      <alignment horizontal="left" vertical="center"/>
    </xf>
    <xf numFmtId="165" fontId="6" fillId="0" borderId="42" xfId="1" applyNumberFormat="1" applyFont="1" applyFill="1" applyBorder="1" applyAlignment="1">
      <alignment horizontal="left" vertical="center"/>
    </xf>
    <xf numFmtId="0" fontId="13" fillId="0" borderId="0" xfId="0" applyFont="1" applyFill="1" applyBorder="1" applyAlignment="1">
      <alignment horizontal="left" vertical="center"/>
    </xf>
    <xf numFmtId="49" fontId="3" fillId="2" borderId="4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12" fillId="0" borderId="0" xfId="0" applyNumberFormat="1" applyFont="1" applyFill="1" applyBorder="1" applyAlignment="1">
      <alignment horizontal="left" vertical="center"/>
    </xf>
    <xf numFmtId="49" fontId="5" fillId="0" borderId="7" xfId="4" applyNumberFormat="1" applyFont="1" applyFill="1" applyBorder="1" applyAlignment="1">
      <alignment horizontal="left" vertical="center"/>
    </xf>
    <xf numFmtId="171" fontId="3" fillId="0" borderId="0" xfId="2" applyNumberFormat="1" applyFont="1" applyFill="1" applyBorder="1" applyAlignment="1">
      <alignment horizontal="left" vertical="center"/>
    </xf>
    <xf numFmtId="171" fontId="5" fillId="0" borderId="0" xfId="2" applyNumberFormat="1" applyFont="1" applyFill="1" applyBorder="1" applyAlignment="1">
      <alignment horizontal="left" vertical="center"/>
    </xf>
    <xf numFmtId="0" fontId="10" fillId="0" borderId="15" xfId="0" applyNumberFormat="1" applyFont="1" applyFill="1" applyBorder="1" applyAlignment="1">
      <alignment horizontal="left" vertical="center"/>
    </xf>
    <xf numFmtId="49" fontId="5" fillId="0" borderId="40" xfId="4" applyNumberFormat="1" applyFont="1" applyFill="1" applyBorder="1" applyAlignment="1">
      <alignment horizontal="left" vertical="center"/>
    </xf>
    <xf numFmtId="4" fontId="5" fillId="0" borderId="42" xfId="0" applyNumberFormat="1" applyFont="1" applyFill="1" applyBorder="1" applyAlignment="1">
      <alignment horizontal="left" vertical="center"/>
    </xf>
    <xf numFmtId="0" fontId="5" fillId="0" borderId="33" xfId="0" applyFont="1" applyFill="1" applyBorder="1" applyAlignment="1">
      <alignment horizontal="left" vertical="center"/>
    </xf>
    <xf numFmtId="0" fontId="5" fillId="0" borderId="17"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31"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9" applyNumberFormat="1" applyFont="1" applyFill="1" applyBorder="1" applyAlignment="1">
      <alignment horizontal="left" vertical="center"/>
    </xf>
    <xf numFmtId="49" fontId="5" fillId="0" borderId="42" xfId="9" applyNumberFormat="1" applyFont="1" applyFill="1" applyBorder="1" applyAlignment="1">
      <alignment horizontal="left" vertical="center"/>
    </xf>
    <xf numFmtId="49" fontId="5" fillId="0" borderId="42" xfId="4" applyNumberFormat="1" applyFont="1" applyFill="1" applyBorder="1" applyAlignment="1">
      <alignment horizontal="left" vertical="center"/>
    </xf>
    <xf numFmtId="49" fontId="5" fillId="0" borderId="42" xfId="7" applyNumberFormat="1" applyFont="1" applyFill="1" applyBorder="1" applyAlignment="1">
      <alignment horizontal="left" vertical="center"/>
    </xf>
    <xf numFmtId="0" fontId="5" fillId="0" borderId="42" xfId="7" applyFont="1" applyFill="1" applyBorder="1" applyAlignment="1">
      <alignment horizontal="left" vertical="center"/>
    </xf>
    <xf numFmtId="166" fontId="5" fillId="0" borderId="42" xfId="8" applyNumberFormat="1" applyFont="1" applyFill="1" applyBorder="1" applyAlignment="1">
      <alignment horizontal="left" vertical="center"/>
    </xf>
    <xf numFmtId="165" fontId="5" fillId="0" borderId="42" xfId="1" applyNumberFormat="1" applyFont="1" applyFill="1" applyBorder="1" applyAlignment="1">
      <alignment horizontal="left" vertical="center"/>
    </xf>
    <xf numFmtId="39" fontId="5" fillId="0" borderId="42" xfId="1" applyNumberFormat="1" applyFont="1" applyFill="1" applyBorder="1" applyAlignment="1">
      <alignment horizontal="left" vertical="center"/>
    </xf>
    <xf numFmtId="0" fontId="5" fillId="0" borderId="0" xfId="0" applyFont="1" applyFill="1" applyBorder="1" applyAlignment="1">
      <alignment horizontal="left" vertical="center"/>
    </xf>
    <xf numFmtId="165" fontId="5" fillId="0" borderId="42" xfId="1" applyNumberFormat="1" applyFont="1" applyFill="1" applyBorder="1" applyAlignment="1">
      <alignment horizontal="center" vertical="center" wrapText="1"/>
    </xf>
    <xf numFmtId="0" fontId="5" fillId="0" borderId="29" xfId="0" applyFont="1" applyFill="1" applyBorder="1" applyAlignment="1">
      <alignment horizontal="left" vertical="center"/>
    </xf>
    <xf numFmtId="166" fontId="5" fillId="0" borderId="21" xfId="0" applyNumberFormat="1" applyFont="1" applyFill="1" applyBorder="1" applyAlignment="1">
      <alignment horizontal="left" vertical="center"/>
    </xf>
    <xf numFmtId="0" fontId="5" fillId="0" borderId="37" xfId="0" applyFont="1" applyFill="1" applyBorder="1" applyAlignment="1">
      <alignment horizontal="left" vertical="center"/>
    </xf>
    <xf numFmtId="170" fontId="5" fillId="0" borderId="37"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2" xfId="8" applyFont="1" applyFill="1" applyBorder="1" applyAlignment="1">
      <alignment horizontal="left" vertical="center"/>
    </xf>
    <xf numFmtId="49" fontId="3" fillId="0" borderId="42" xfId="0" applyNumberFormat="1" applyFont="1" applyFill="1" applyBorder="1" applyAlignment="1">
      <alignment horizontal="left" vertical="center"/>
    </xf>
    <xf numFmtId="166" fontId="5" fillId="0" borderId="42" xfId="0" applyNumberFormat="1" applyFont="1" applyFill="1" applyBorder="1" applyAlignment="1">
      <alignment horizontal="left" vertical="center"/>
    </xf>
    <xf numFmtId="165" fontId="5" fillId="0" borderId="42" xfId="1" applyNumberFormat="1" applyFont="1" applyFill="1" applyBorder="1" applyAlignment="1">
      <alignment horizontal="center" vertical="center"/>
    </xf>
    <xf numFmtId="0" fontId="5" fillId="0" borderId="42" xfId="3" applyFont="1" applyFill="1" applyBorder="1" applyAlignment="1">
      <alignment horizontal="left" vertical="center"/>
    </xf>
    <xf numFmtId="0" fontId="5" fillId="0" borderId="6" xfId="9"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165" fontId="6" fillId="0" borderId="39" xfId="1" applyNumberFormat="1" applyFont="1" applyFill="1" applyBorder="1" applyAlignment="1">
      <alignment horizontal="left" vertical="center"/>
    </xf>
    <xf numFmtId="165" fontId="5" fillId="0" borderId="30"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xf>
    <xf numFmtId="0" fontId="5" fillId="0" borderId="32" xfId="0" applyFont="1" applyFill="1" applyBorder="1" applyAlignment="1">
      <alignment horizontal="left"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 xfId="7" applyNumberFormat="1" applyFont="1" applyFill="1" applyBorder="1" applyAlignment="1">
      <alignment horizontal="left" vertical="center"/>
    </xf>
    <xf numFmtId="0" fontId="5" fillId="0" borderId="42" xfId="7" applyNumberFormat="1" applyFont="1" applyFill="1" applyBorder="1" applyAlignment="1">
      <alignment horizontal="left" vertical="center"/>
    </xf>
    <xf numFmtId="0" fontId="13" fillId="0" borderId="42" xfId="0" applyFont="1" applyFill="1" applyBorder="1" applyAlignment="1">
      <alignment horizontal="left" vertical="center"/>
    </xf>
    <xf numFmtId="49" fontId="12" fillId="0" borderId="42" xfId="0" applyNumberFormat="1" applyFont="1" applyFill="1" applyBorder="1" applyAlignment="1">
      <alignment horizontal="left" vertical="center"/>
    </xf>
    <xf numFmtId="0" fontId="3" fillId="0" borderId="6" xfId="2" applyFont="1" applyFill="1" applyBorder="1" applyAlignment="1">
      <alignment horizontal="left" vertical="center"/>
    </xf>
    <xf numFmtId="0" fontId="5" fillId="0" borderId="38" xfId="0" applyFont="1" applyFill="1" applyBorder="1" applyAlignment="1">
      <alignment horizontal="left" vertical="center"/>
    </xf>
    <xf numFmtId="49" fontId="13" fillId="0" borderId="6" xfId="0" applyNumberFormat="1" applyFont="1" applyFill="1" applyBorder="1" applyAlignment="1">
      <alignment horizontal="left" vertical="center"/>
    </xf>
    <xf numFmtId="0" fontId="3" fillId="0" borderId="9" xfId="2" applyFont="1" applyFill="1" applyBorder="1" applyAlignment="1">
      <alignment horizontal="left" vertical="center"/>
    </xf>
    <xf numFmtId="0" fontId="13" fillId="0" borderId="42" xfId="9" applyNumberFormat="1" applyFont="1" applyFill="1" applyBorder="1" applyAlignment="1">
      <alignment horizontal="left" vertical="center"/>
    </xf>
    <xf numFmtId="49" fontId="13" fillId="0" borderId="42" xfId="9" applyNumberFormat="1" applyFont="1" applyFill="1" applyBorder="1" applyAlignment="1">
      <alignment horizontal="left" vertical="center"/>
    </xf>
    <xf numFmtId="49" fontId="13" fillId="0" borderId="42" xfId="4" applyNumberFormat="1" applyFont="1" applyFill="1" applyBorder="1" applyAlignment="1">
      <alignment horizontal="left" vertical="center"/>
    </xf>
    <xf numFmtId="49" fontId="13" fillId="0" borderId="42" xfId="0" applyNumberFormat="1" applyFont="1" applyFill="1" applyBorder="1" applyAlignment="1">
      <alignment horizontal="left" vertical="center"/>
    </xf>
    <xf numFmtId="49" fontId="13" fillId="0" borderId="42" xfId="7" applyNumberFormat="1" applyFont="1" applyFill="1" applyBorder="1" applyAlignment="1">
      <alignment horizontal="left" vertical="center"/>
    </xf>
    <xf numFmtId="0" fontId="13" fillId="0" borderId="42" xfId="7" applyFont="1" applyFill="1" applyBorder="1" applyAlignment="1">
      <alignment horizontal="left" vertical="center"/>
    </xf>
    <xf numFmtId="166" fontId="13" fillId="0" borderId="42" xfId="8" applyNumberFormat="1" applyFont="1" applyFill="1" applyBorder="1" applyAlignment="1">
      <alignment horizontal="left" vertical="center"/>
    </xf>
    <xf numFmtId="39" fontId="13" fillId="0" borderId="42" xfId="1" applyNumberFormat="1" applyFont="1" applyFill="1" applyBorder="1" applyAlignment="1">
      <alignment horizontal="left" vertical="center"/>
    </xf>
    <xf numFmtId="165" fontId="13" fillId="0" borderId="42" xfId="1" applyNumberFormat="1" applyFont="1" applyFill="1" applyBorder="1" applyAlignment="1">
      <alignment horizontal="left" vertical="center"/>
    </xf>
    <xf numFmtId="49" fontId="13" fillId="0" borderId="44" xfId="4" applyNumberFormat="1" applyFont="1" applyFill="1" applyBorder="1" applyAlignment="1">
      <alignment horizontal="left" vertical="center"/>
    </xf>
    <xf numFmtId="49" fontId="12" fillId="0" borderId="44" xfId="0" applyNumberFormat="1" applyFont="1" applyFill="1" applyBorder="1" applyAlignment="1">
      <alignment horizontal="left" vertical="center"/>
    </xf>
    <xf numFmtId="49" fontId="5" fillId="0" borderId="42" xfId="0" applyNumberFormat="1" applyFont="1" applyFill="1" applyBorder="1" applyAlignment="1">
      <alignment horizontal="left" vertical="center" wrapText="1"/>
    </xf>
    <xf numFmtId="0" fontId="13" fillId="0" borderId="49" xfId="0" applyNumberFormat="1" applyFont="1" applyFill="1" applyBorder="1" applyAlignment="1">
      <alignment horizontal="center" vertical="center"/>
    </xf>
    <xf numFmtId="0" fontId="11" fillId="0" borderId="17" xfId="0" applyFont="1" applyFill="1" applyBorder="1" applyAlignment="1">
      <alignment horizontal="left" vertical="center"/>
    </xf>
    <xf numFmtId="0" fontId="13" fillId="0" borderId="6" xfId="2" applyFont="1" applyFill="1" applyBorder="1" applyAlignment="1">
      <alignment horizontal="left" vertical="center"/>
    </xf>
    <xf numFmtId="0" fontId="13" fillId="0" borderId="6" xfId="3" applyFont="1" applyFill="1" applyBorder="1" applyAlignment="1">
      <alignment horizontal="left" vertical="center"/>
    </xf>
    <xf numFmtId="0" fontId="13" fillId="0" borderId="6" xfId="0" applyFont="1" applyFill="1" applyBorder="1" applyAlignment="1">
      <alignment horizontal="left" vertical="center"/>
    </xf>
    <xf numFmtId="49" fontId="13" fillId="0" borderId="6" xfId="4" applyNumberFormat="1" applyFont="1" applyFill="1" applyBorder="1" applyAlignment="1">
      <alignment horizontal="left" vertical="center"/>
    </xf>
    <xf numFmtId="0" fontId="13" fillId="0" borderId="6" xfId="0" applyNumberFormat="1" applyFont="1" applyFill="1" applyBorder="1" applyAlignment="1">
      <alignment horizontal="left" vertical="center"/>
    </xf>
    <xf numFmtId="1" fontId="13" fillId="0" borderId="6" xfId="0" applyNumberFormat="1" applyFont="1" applyFill="1" applyBorder="1" applyAlignment="1">
      <alignment horizontal="left" vertical="center"/>
    </xf>
    <xf numFmtId="39" fontId="13" fillId="0" borderId="6" xfId="1" applyNumberFormat="1" applyFont="1" applyFill="1" applyBorder="1" applyAlignment="1">
      <alignment horizontal="left" vertical="center"/>
    </xf>
    <xf numFmtId="165" fontId="13" fillId="0" borderId="6" xfId="1" applyNumberFormat="1" applyFont="1" applyFill="1" applyBorder="1" applyAlignment="1">
      <alignment horizontal="left" vertical="center"/>
    </xf>
    <xf numFmtId="0" fontId="13" fillId="0" borderId="7" xfId="0" applyFont="1" applyFill="1" applyBorder="1" applyAlignment="1">
      <alignment horizontal="left" vertical="center"/>
    </xf>
    <xf numFmtId="49" fontId="5" fillId="0" borderId="6" xfId="0" applyNumberFormat="1" applyFont="1" applyFill="1" applyBorder="1" applyAlignment="1">
      <alignment horizontal="center" vertical="center" wrapText="1"/>
    </xf>
    <xf numFmtId="49" fontId="13" fillId="0" borderId="39" xfId="0" applyNumberFormat="1" applyFont="1" applyFill="1" applyBorder="1" applyAlignment="1">
      <alignment horizontal="left" vertical="center"/>
    </xf>
    <xf numFmtId="172" fontId="13" fillId="0" borderId="6" xfId="8" applyNumberFormat="1" applyFont="1" applyFill="1" applyBorder="1" applyAlignment="1">
      <alignment horizontal="left" vertical="center"/>
    </xf>
    <xf numFmtId="49" fontId="5" fillId="0" borderId="42" xfId="0" applyNumberFormat="1"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2" xfId="0" applyFont="1" applyFill="1" applyBorder="1" applyAlignment="1">
      <alignment horizontal="left" vertical="center" wrapText="1"/>
    </xf>
    <xf numFmtId="49" fontId="5" fillId="0" borderId="42" xfId="0" applyNumberFormat="1" applyFont="1" applyFill="1" applyBorder="1" applyAlignment="1">
      <alignment vertical="center" wrapText="1"/>
    </xf>
    <xf numFmtId="49" fontId="5" fillId="0" borderId="46" xfId="0" applyNumberFormat="1" applyFont="1" applyFill="1" applyBorder="1" applyAlignment="1">
      <alignment horizontal="center" vertical="center" wrapText="1"/>
    </xf>
    <xf numFmtId="4" fontId="5" fillId="0" borderId="42" xfId="0" applyNumberFormat="1" applyFont="1" applyFill="1" applyBorder="1" applyAlignment="1">
      <alignment horizontal="center" vertical="center" wrapText="1"/>
    </xf>
    <xf numFmtId="49" fontId="5" fillId="0" borderId="42" xfId="4" applyNumberFormat="1" applyFont="1" applyFill="1" applyBorder="1" applyAlignment="1">
      <alignment horizontal="center" vertical="center" wrapText="1"/>
    </xf>
    <xf numFmtId="4" fontId="5" fillId="0" borderId="46"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48" xfId="0" applyNumberFormat="1" applyFont="1" applyFill="1" applyBorder="1" applyAlignment="1">
      <alignment horizontal="left" vertical="center"/>
    </xf>
    <xf numFmtId="49" fontId="13" fillId="0" borderId="15"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horizontal="left" vertical="top" wrapText="1"/>
    </xf>
    <xf numFmtId="0" fontId="13" fillId="0" borderId="15" xfId="0" applyNumberFormat="1" applyFont="1" applyFill="1" applyBorder="1" applyAlignment="1">
      <alignment horizontal="center" vertical="center"/>
    </xf>
    <xf numFmtId="1" fontId="13" fillId="0" borderId="15" xfId="0" applyNumberFormat="1" applyFont="1" applyFill="1" applyBorder="1" applyAlignment="1">
      <alignment horizontal="center" vertical="center"/>
    </xf>
    <xf numFmtId="49" fontId="13" fillId="0" borderId="15" xfId="4" applyNumberFormat="1" applyFont="1" applyFill="1" applyBorder="1" applyAlignment="1">
      <alignment horizontal="center" vertical="center" wrapText="1"/>
    </xf>
    <xf numFmtId="49" fontId="13" fillId="0" borderId="15" xfId="0" applyNumberFormat="1" applyFont="1" applyFill="1" applyBorder="1" applyAlignment="1">
      <alignment vertical="center" wrapText="1"/>
    </xf>
    <xf numFmtId="49" fontId="13" fillId="0" borderId="15" xfId="4" applyNumberFormat="1" applyFont="1" applyFill="1" applyBorder="1" applyAlignment="1">
      <alignment horizontal="center" vertical="center"/>
    </xf>
    <xf numFmtId="4" fontId="13" fillId="0" borderId="15" xfId="0" applyNumberFormat="1" applyFont="1" applyFill="1" applyBorder="1" applyAlignment="1">
      <alignment horizontal="center" vertical="center"/>
    </xf>
    <xf numFmtId="168" fontId="13" fillId="0" borderId="15" xfId="0" applyNumberFormat="1" applyFont="1" applyFill="1" applyBorder="1" applyAlignment="1">
      <alignment horizontal="center" vertical="center"/>
    </xf>
    <xf numFmtId="2" fontId="13" fillId="0" borderId="15"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49" fontId="13" fillId="0" borderId="15"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5" fillId="0" borderId="45" xfId="0" applyFont="1" applyFill="1" applyBorder="1" applyAlignment="1">
      <alignment horizontal="left" vertical="center"/>
    </xf>
    <xf numFmtId="0" fontId="13" fillId="0" borderId="39" xfId="2" applyFont="1" applyFill="1" applyBorder="1" applyAlignment="1">
      <alignment horizontal="left" vertical="center"/>
    </xf>
    <xf numFmtId="0" fontId="13" fillId="0" borderId="39" xfId="0" applyFont="1" applyFill="1" applyBorder="1" applyAlignment="1">
      <alignment horizontal="left" vertical="center"/>
    </xf>
    <xf numFmtId="49" fontId="5" fillId="0" borderId="50" xfId="0" applyNumberFormat="1" applyFont="1" applyFill="1" applyBorder="1" applyAlignment="1">
      <alignment horizontal="center" vertical="center" wrapText="1"/>
    </xf>
    <xf numFmtId="4" fontId="5" fillId="0" borderId="50" xfId="0" applyNumberFormat="1" applyFont="1" applyFill="1" applyBorder="1" applyAlignment="1">
      <alignment horizontal="center" vertical="center" wrapText="1"/>
    </xf>
    <xf numFmtId="0" fontId="11" fillId="0" borderId="41" xfId="0" applyFont="1" applyFill="1" applyBorder="1" applyAlignment="1">
      <alignment horizontal="left" vertical="center"/>
    </xf>
    <xf numFmtId="0" fontId="13" fillId="0" borderId="39" xfId="3" applyFont="1" applyFill="1" applyBorder="1" applyAlignment="1">
      <alignment horizontal="left" vertical="center"/>
    </xf>
    <xf numFmtId="49" fontId="13" fillId="0" borderId="39" xfId="4" applyNumberFormat="1" applyFont="1" applyFill="1" applyBorder="1" applyAlignment="1">
      <alignment horizontal="left" vertical="center"/>
    </xf>
    <xf numFmtId="0" fontId="13" fillId="0" borderId="39" xfId="0" applyNumberFormat="1" applyFont="1" applyFill="1" applyBorder="1" applyAlignment="1">
      <alignment horizontal="left" vertical="center"/>
    </xf>
    <xf numFmtId="1" fontId="13" fillId="0" borderId="39" xfId="0" applyNumberFormat="1" applyFont="1" applyFill="1" applyBorder="1" applyAlignment="1">
      <alignment horizontal="left" vertical="center"/>
    </xf>
    <xf numFmtId="37" fontId="13" fillId="0" borderId="39" xfId="1" applyNumberFormat="1" applyFont="1" applyFill="1" applyBorder="1" applyAlignment="1">
      <alignment horizontal="left" vertical="center"/>
    </xf>
    <xf numFmtId="39" fontId="13" fillId="0" borderId="39" xfId="1" applyNumberFormat="1" applyFont="1" applyFill="1" applyBorder="1" applyAlignment="1">
      <alignment horizontal="left" vertical="center"/>
    </xf>
    <xf numFmtId="172" fontId="13" fillId="0" borderId="39" xfId="8" applyNumberFormat="1" applyFont="1" applyFill="1" applyBorder="1" applyAlignment="1">
      <alignment horizontal="left" vertical="center"/>
    </xf>
    <xf numFmtId="167" fontId="5" fillId="0" borderId="42" xfId="1" applyFont="1" applyFill="1" applyBorder="1" applyAlignment="1">
      <alignment horizontal="left" vertical="center"/>
    </xf>
    <xf numFmtId="4" fontId="5" fillId="0" borderId="42" xfId="0" applyNumberFormat="1" applyFont="1" applyFill="1" applyBorder="1" applyAlignment="1">
      <alignment horizontal="right" vertical="center"/>
    </xf>
    <xf numFmtId="4" fontId="5" fillId="0" borderId="42" xfId="1" applyNumberFormat="1" applyFont="1" applyFill="1" applyBorder="1" applyAlignment="1">
      <alignment horizontal="right" vertical="center"/>
    </xf>
    <xf numFmtId="2" fontId="5" fillId="0" borderId="42" xfId="1" applyNumberFormat="1" applyFont="1" applyFill="1" applyBorder="1" applyAlignment="1">
      <alignment horizontal="left" vertical="center"/>
    </xf>
    <xf numFmtId="0" fontId="5" fillId="0" borderId="42" xfId="0" applyFont="1" applyFill="1" applyBorder="1" applyAlignment="1">
      <alignment horizontal="left" vertical="center" wrapText="1"/>
    </xf>
    <xf numFmtId="2" fontId="6" fillId="0" borderId="7" xfId="0" applyNumberFormat="1" applyFont="1" applyFill="1" applyBorder="1" applyAlignment="1">
      <alignment horizontal="left" vertical="center"/>
    </xf>
    <xf numFmtId="4" fontId="5" fillId="0" borderId="7" xfId="0" applyNumberFormat="1" applyFont="1" applyFill="1" applyBorder="1" applyAlignment="1">
      <alignment horizontal="center" vertical="center" wrapText="1"/>
    </xf>
    <xf numFmtId="49" fontId="13" fillId="0" borderId="7" xfId="4" applyNumberFormat="1" applyFont="1" applyFill="1" applyBorder="1" applyAlignment="1">
      <alignment horizontal="center" vertical="center" wrapText="1"/>
    </xf>
    <xf numFmtId="0" fontId="15" fillId="0" borderId="0" xfId="0" applyFont="1" applyFill="1" applyBorder="1"/>
    <xf numFmtId="49" fontId="13" fillId="0" borderId="0" xfId="0" applyNumberFormat="1" applyFont="1" applyFill="1" applyBorder="1" applyAlignment="1">
      <alignment horizontal="center" vertical="center"/>
    </xf>
    <xf numFmtId="0" fontId="6" fillId="0" borderId="39" xfId="0" applyFont="1" applyFill="1" applyBorder="1" applyAlignment="1">
      <alignment horizontal="left" vertical="center"/>
    </xf>
    <xf numFmtId="167" fontId="10" fillId="0" borderId="6" xfId="1" applyFont="1" applyFill="1" applyBorder="1" applyAlignment="1">
      <alignment horizontal="right" vertical="center"/>
    </xf>
    <xf numFmtId="165" fontId="5" fillId="0" borderId="6" xfId="0" applyNumberFormat="1" applyFont="1" applyFill="1" applyBorder="1" applyAlignment="1">
      <alignment horizontal="right" vertical="center"/>
    </xf>
    <xf numFmtId="49" fontId="5" fillId="0" borderId="15" xfId="9" applyNumberFormat="1" applyFont="1" applyFill="1" applyBorder="1" applyAlignment="1">
      <alignment horizontal="left" vertical="center"/>
    </xf>
    <xf numFmtId="0" fontId="5" fillId="0" borderId="51" xfId="0" applyFont="1" applyFill="1" applyBorder="1" applyAlignment="1">
      <alignment horizontal="left" vertical="center"/>
    </xf>
    <xf numFmtId="0" fontId="10" fillId="0" borderId="50" xfId="9" applyNumberFormat="1" applyFont="1" applyFill="1" applyBorder="1" applyAlignment="1">
      <alignment horizontal="left" vertical="center"/>
    </xf>
    <xf numFmtId="0" fontId="10" fillId="0" borderId="42" xfId="9" applyNumberFormat="1" applyFont="1" applyFill="1" applyBorder="1" applyAlignment="1">
      <alignment horizontal="left" vertical="center"/>
    </xf>
    <xf numFmtId="167" fontId="10" fillId="0" borderId="42" xfId="1" applyFont="1" applyFill="1" applyBorder="1" applyAlignment="1">
      <alignment horizontal="left" vertical="center"/>
    </xf>
    <xf numFmtId="165" fontId="5" fillId="0" borderId="42" xfId="0" applyNumberFormat="1" applyFont="1" applyFill="1" applyBorder="1" applyAlignment="1">
      <alignment horizontal="right" vertical="center"/>
    </xf>
    <xf numFmtId="39" fontId="6" fillId="0" borderId="42" xfId="1" applyNumberFormat="1" applyFont="1" applyFill="1" applyBorder="1" applyAlignment="1">
      <alignment horizontal="left" vertical="center"/>
    </xf>
    <xf numFmtId="0" fontId="5" fillId="0" borderId="52" xfId="0" applyFont="1" applyFill="1" applyBorder="1" applyAlignment="1">
      <alignment horizontal="left" vertical="center"/>
    </xf>
    <xf numFmtId="39" fontId="5" fillId="0" borderId="6" xfId="1" applyNumberFormat="1" applyFont="1" applyFill="1" applyBorder="1" applyAlignment="1">
      <alignment horizontal="right" vertical="center"/>
    </xf>
    <xf numFmtId="49" fontId="5" fillId="0" borderId="39" xfId="0" applyNumberFormat="1" applyFont="1" applyFill="1" applyBorder="1" applyAlignment="1">
      <alignment horizontal="center" vertical="center" wrapText="1"/>
    </xf>
    <xf numFmtId="49" fontId="5" fillId="0" borderId="39" xfId="0" applyNumberFormat="1" applyFont="1" applyFill="1" applyBorder="1" applyAlignment="1">
      <alignment horizontal="left" vertical="center"/>
    </xf>
    <xf numFmtId="49" fontId="5" fillId="0" borderId="57" xfId="0" applyNumberFormat="1" applyFont="1" applyFill="1" applyBorder="1" applyAlignment="1">
      <alignment horizontal="left" vertical="center"/>
    </xf>
    <xf numFmtId="4" fontId="5" fillId="0" borderId="54" xfId="0" applyNumberFormat="1" applyFont="1" applyFill="1" applyBorder="1" applyAlignment="1">
      <alignment horizontal="center" vertical="center" wrapText="1"/>
    </xf>
    <xf numFmtId="0" fontId="13" fillId="0" borderId="53" xfId="0" applyFont="1" applyFill="1" applyBorder="1" applyAlignment="1">
      <alignment horizontal="left" vertical="center"/>
    </xf>
    <xf numFmtId="49" fontId="12" fillId="0" borderId="53" xfId="0" applyNumberFormat="1" applyFont="1" applyFill="1" applyBorder="1" applyAlignment="1">
      <alignment horizontal="left" vertical="center"/>
    </xf>
    <xf numFmtId="49" fontId="12" fillId="0" borderId="54" xfId="0" applyNumberFormat="1" applyFont="1" applyFill="1" applyBorder="1" applyAlignment="1">
      <alignment horizontal="left" vertical="center"/>
    </xf>
    <xf numFmtId="49" fontId="13" fillId="0" borderId="53" xfId="0" applyNumberFormat="1" applyFont="1" applyFill="1" applyBorder="1" applyAlignment="1">
      <alignment horizontal="left" vertical="center"/>
    </xf>
    <xf numFmtId="49" fontId="13" fillId="0" borderId="55" xfId="0" applyNumberFormat="1" applyFont="1" applyFill="1" applyBorder="1" applyAlignment="1">
      <alignment horizontal="left" vertical="center"/>
    </xf>
    <xf numFmtId="49" fontId="13" fillId="0" borderId="55" xfId="4" applyNumberFormat="1" applyFont="1" applyFill="1" applyBorder="1" applyAlignment="1">
      <alignment horizontal="left" vertical="center"/>
    </xf>
    <xf numFmtId="39" fontId="13" fillId="0" borderId="55" xfId="1" applyNumberFormat="1" applyFont="1" applyFill="1" applyBorder="1" applyAlignment="1">
      <alignment horizontal="left" vertical="center"/>
    </xf>
    <xf numFmtId="39" fontId="13" fillId="0" borderId="53" xfId="1" applyNumberFormat="1" applyFont="1" applyFill="1" applyBorder="1" applyAlignment="1">
      <alignment horizontal="left" vertical="center"/>
    </xf>
    <xf numFmtId="165" fontId="13" fillId="0" borderId="53" xfId="1" applyNumberFormat="1" applyFont="1" applyFill="1" applyBorder="1" applyAlignment="1">
      <alignment horizontal="left" vertical="center"/>
    </xf>
    <xf numFmtId="0" fontId="13" fillId="0" borderId="54" xfId="0" applyFont="1" applyFill="1" applyBorder="1" applyAlignment="1">
      <alignment horizontal="left" vertical="center"/>
    </xf>
    <xf numFmtId="49" fontId="5" fillId="0" borderId="56" xfId="0" applyNumberFormat="1" applyFont="1" applyFill="1" applyBorder="1" applyAlignment="1">
      <alignment horizontal="center" vertical="center" wrapText="1"/>
    </xf>
    <xf numFmtId="49" fontId="5" fillId="0" borderId="53" xfId="0" applyNumberFormat="1" applyFont="1" applyFill="1" applyBorder="1" applyAlignment="1">
      <alignment horizontal="left" vertical="center" wrapText="1"/>
    </xf>
    <xf numFmtId="0" fontId="14" fillId="0" borderId="53" xfId="0" applyFont="1" applyFill="1" applyBorder="1" applyAlignment="1">
      <alignment horizontal="center" vertical="center" wrapText="1"/>
    </xf>
    <xf numFmtId="0" fontId="14" fillId="0" borderId="53" xfId="0" applyFont="1" applyFill="1" applyBorder="1" applyAlignment="1">
      <alignment horizontal="left" vertical="center" wrapText="1"/>
    </xf>
    <xf numFmtId="49" fontId="5" fillId="0" borderId="53" xfId="0" applyNumberFormat="1" applyFont="1" applyFill="1" applyBorder="1" applyAlignment="1">
      <alignment vertical="center" wrapText="1"/>
    </xf>
    <xf numFmtId="49" fontId="5" fillId="0" borderId="53"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 fontId="5" fillId="0" borderId="53" xfId="0" applyNumberFormat="1" applyFont="1" applyFill="1" applyBorder="1" applyAlignment="1">
      <alignment horizontal="center" vertical="center" wrapText="1"/>
    </xf>
    <xf numFmtId="49" fontId="5" fillId="0" borderId="53" xfId="4" applyNumberFormat="1" applyFont="1" applyFill="1" applyBorder="1" applyAlignment="1">
      <alignment horizontal="center" vertical="center" wrapText="1"/>
    </xf>
    <xf numFmtId="4" fontId="5" fillId="0" borderId="55" xfId="0" applyNumberFormat="1" applyFont="1" applyFill="1" applyBorder="1" applyAlignment="1">
      <alignment horizontal="center" vertical="center" wrapText="1"/>
    </xf>
    <xf numFmtId="4" fontId="5" fillId="0" borderId="56" xfId="0" applyNumberFormat="1" applyFont="1" applyFill="1" applyBorder="1" applyAlignment="1">
      <alignment horizontal="left" vertical="center"/>
    </xf>
    <xf numFmtId="4" fontId="5" fillId="0" borderId="53" xfId="0" applyNumberFormat="1" applyFont="1" applyFill="1" applyBorder="1" applyAlignment="1">
      <alignment horizontal="left" vertical="center"/>
    </xf>
    <xf numFmtId="0" fontId="5" fillId="0" borderId="53" xfId="0" applyFont="1" applyFill="1" applyBorder="1" applyAlignment="1">
      <alignment horizontal="left" vertical="center"/>
    </xf>
    <xf numFmtId="49" fontId="5" fillId="0" borderId="53" xfId="0" applyNumberFormat="1" applyFont="1" applyFill="1" applyBorder="1" applyAlignment="1">
      <alignment horizontal="left" vertical="center"/>
    </xf>
    <xf numFmtId="49" fontId="5" fillId="0" borderId="53" xfId="4" applyNumberFormat="1" applyFont="1" applyFill="1" applyBorder="1" applyAlignment="1">
      <alignment horizontal="left" vertical="center"/>
    </xf>
    <xf numFmtId="1" fontId="5" fillId="0" borderId="53" xfId="0" applyNumberFormat="1" applyFont="1" applyFill="1" applyBorder="1" applyAlignment="1">
      <alignment horizontal="left" vertical="center"/>
    </xf>
    <xf numFmtId="167" fontId="5" fillId="0" borderId="53" xfId="1" applyFont="1" applyFill="1" applyBorder="1" applyAlignment="1">
      <alignment horizontal="left" vertical="center"/>
    </xf>
    <xf numFmtId="4" fontId="5" fillId="0" borderId="53" xfId="0" applyNumberFormat="1" applyFont="1" applyFill="1" applyBorder="1" applyAlignment="1">
      <alignment horizontal="right" vertical="center"/>
    </xf>
    <xf numFmtId="4" fontId="5" fillId="0" borderId="53" xfId="1" applyNumberFormat="1" applyFont="1" applyFill="1" applyBorder="1" applyAlignment="1">
      <alignment horizontal="right" vertical="center"/>
    </xf>
    <xf numFmtId="2" fontId="5" fillId="0" borderId="53" xfId="1" applyNumberFormat="1" applyFont="1" applyFill="1" applyBorder="1" applyAlignment="1">
      <alignment horizontal="left" vertical="center"/>
    </xf>
    <xf numFmtId="49" fontId="5" fillId="0" borderId="54" xfId="0" applyNumberFormat="1" applyFont="1" applyFill="1" applyBorder="1" applyAlignment="1">
      <alignment horizontal="left" vertical="center"/>
    </xf>
    <xf numFmtId="49" fontId="5" fillId="0" borderId="39" xfId="0" applyNumberFormat="1" applyFont="1" applyFill="1" applyBorder="1" applyAlignment="1">
      <alignment horizontal="left" vertical="center" wrapText="1"/>
    </xf>
    <xf numFmtId="49" fontId="13" fillId="0" borderId="58" xfId="0" applyNumberFormat="1" applyFont="1" applyFill="1" applyBorder="1" applyAlignment="1">
      <alignment horizontal="left" vertical="center" wrapText="1"/>
    </xf>
    <xf numFmtId="1" fontId="5" fillId="0" borderId="39" xfId="0" applyNumberFormat="1" applyFont="1" applyFill="1" applyBorder="1" applyAlignment="1">
      <alignment horizontal="left" vertical="center" wrapText="1"/>
    </xf>
    <xf numFmtId="49" fontId="5" fillId="0" borderId="46" xfId="0" applyNumberFormat="1" applyFont="1" applyFill="1" applyBorder="1" applyAlignment="1">
      <alignment horizontal="left" vertical="center" wrapText="1"/>
    </xf>
    <xf numFmtId="4" fontId="5" fillId="0" borderId="39" xfId="0" applyNumberFormat="1" applyFont="1" applyFill="1" applyBorder="1" applyAlignment="1">
      <alignment horizontal="left" vertical="center" wrapText="1"/>
    </xf>
    <xf numFmtId="49" fontId="5" fillId="0" borderId="39" xfId="4" applyNumberFormat="1" applyFont="1" applyFill="1" applyBorder="1" applyAlignment="1">
      <alignment horizontal="left" vertical="center"/>
    </xf>
    <xf numFmtId="49" fontId="5" fillId="0" borderId="45" xfId="4" applyNumberFormat="1" applyFont="1" applyFill="1" applyBorder="1" applyAlignment="1">
      <alignment horizontal="left" vertical="center"/>
    </xf>
    <xf numFmtId="0" fontId="6" fillId="0" borderId="0" xfId="0" applyFont="1" applyFill="1" applyAlignment="1">
      <alignment horizontal="left" vertical="center"/>
    </xf>
    <xf numFmtId="4" fontId="5" fillId="0" borderId="39" xfId="0" applyNumberFormat="1" applyFont="1" applyFill="1" applyBorder="1" applyAlignment="1">
      <alignment horizontal="left" vertical="center"/>
    </xf>
    <xf numFmtId="1" fontId="5" fillId="0" borderId="39" xfId="0" applyNumberFormat="1" applyFont="1" applyFill="1" applyBorder="1" applyAlignment="1">
      <alignment horizontal="left" vertical="center"/>
    </xf>
    <xf numFmtId="167" fontId="5" fillId="0" borderId="39" xfId="1" applyFont="1" applyFill="1" applyBorder="1" applyAlignment="1">
      <alignment horizontal="left" vertical="center"/>
    </xf>
    <xf numFmtId="0" fontId="5" fillId="0" borderId="39" xfId="0" applyFont="1" applyFill="1" applyBorder="1" applyAlignment="1">
      <alignment horizontal="left" vertical="center" wrapText="1"/>
    </xf>
    <xf numFmtId="167" fontId="5" fillId="0" borderId="39" xfId="1" applyFont="1" applyFill="1" applyBorder="1" applyAlignment="1">
      <alignment vertical="center"/>
    </xf>
    <xf numFmtId="49" fontId="6" fillId="0" borderId="39" xfId="0" applyNumberFormat="1" applyFont="1" applyFill="1" applyBorder="1" applyAlignment="1">
      <alignment horizontal="left" vertical="center"/>
    </xf>
    <xf numFmtId="0" fontId="6" fillId="0" borderId="39" xfId="0" applyFont="1" applyFill="1" applyBorder="1" applyAlignment="1">
      <alignment horizontal="left"/>
    </xf>
    <xf numFmtId="0" fontId="13" fillId="0" borderId="59" xfId="0" applyFont="1" applyFill="1" applyBorder="1" applyAlignment="1">
      <alignment vertical="top" wrapText="1"/>
    </xf>
    <xf numFmtId="49" fontId="6" fillId="0" borderId="39" xfId="0" applyNumberFormat="1" applyFont="1" applyFill="1" applyBorder="1" applyAlignment="1">
      <alignment horizontal="left" vertical="center" wrapText="1"/>
    </xf>
    <xf numFmtId="1" fontId="6" fillId="0" borderId="39" xfId="0" applyNumberFormat="1" applyFont="1" applyFill="1" applyBorder="1" applyAlignment="1">
      <alignment horizontal="left" vertical="center"/>
    </xf>
    <xf numFmtId="4" fontId="6" fillId="0" borderId="39" xfId="0" applyNumberFormat="1" applyFont="1" applyFill="1" applyBorder="1" applyAlignment="1">
      <alignment horizontal="left" vertical="center"/>
    </xf>
    <xf numFmtId="168" fontId="6" fillId="0" borderId="39" xfId="0" applyNumberFormat="1" applyFont="1" applyFill="1" applyBorder="1" applyAlignment="1">
      <alignment horizontal="left" vertical="center"/>
    </xf>
    <xf numFmtId="2" fontId="6" fillId="0" borderId="39" xfId="0" applyNumberFormat="1" applyFont="1" applyFill="1" applyBorder="1" applyAlignment="1">
      <alignment horizontal="left" vertical="center"/>
    </xf>
    <xf numFmtId="49" fontId="6" fillId="0" borderId="45" xfId="0" applyNumberFormat="1" applyFont="1" applyFill="1" applyBorder="1" applyAlignment="1">
      <alignment horizontal="left" vertical="center" wrapText="1"/>
    </xf>
    <xf numFmtId="49" fontId="6" fillId="0" borderId="45" xfId="0" applyNumberFormat="1" applyFont="1" applyFill="1" applyBorder="1" applyAlignment="1">
      <alignment horizontal="left" vertical="center"/>
    </xf>
    <xf numFmtId="0" fontId="6" fillId="0" borderId="0" xfId="0" applyFont="1" applyFill="1" applyAlignment="1">
      <alignment horizontal="left"/>
    </xf>
    <xf numFmtId="0" fontId="5" fillId="0" borderId="6" xfId="0" applyFont="1" applyFill="1" applyBorder="1" applyAlignment="1">
      <alignment horizontal="left" vertical="center" wrapText="1"/>
    </xf>
    <xf numFmtId="167" fontId="5" fillId="0" borderId="6" xfId="1" applyFont="1" applyFill="1" applyBorder="1" applyAlignment="1">
      <alignment vertical="center"/>
    </xf>
    <xf numFmtId="0" fontId="5" fillId="0" borderId="6" xfId="0" applyFont="1" applyFill="1" applyBorder="1" applyAlignment="1">
      <alignment vertical="center"/>
    </xf>
    <xf numFmtId="0" fontId="6" fillId="0" borderId="6" xfId="0" applyFont="1" applyFill="1" applyBorder="1" applyAlignment="1">
      <alignment vertical="center"/>
    </xf>
    <xf numFmtId="0" fontId="5" fillId="0" borderId="59" xfId="0" applyFont="1" applyFill="1" applyBorder="1" applyAlignment="1">
      <alignment vertical="center"/>
    </xf>
    <xf numFmtId="49" fontId="13" fillId="0" borderId="58" xfId="0" applyNumberFormat="1" applyFont="1" applyFill="1" applyBorder="1" applyAlignment="1">
      <alignment vertical="center" wrapText="1"/>
    </xf>
    <xf numFmtId="1" fontId="5" fillId="0" borderId="53" xfId="0" applyNumberFormat="1" applyFont="1" applyFill="1" applyBorder="1" applyAlignment="1">
      <alignment vertical="center" wrapText="1"/>
    </xf>
    <xf numFmtId="49" fontId="5" fillId="0" borderId="55" xfId="0" applyNumberFormat="1" applyFont="1" applyFill="1" applyBorder="1" applyAlignment="1">
      <alignment vertical="center" wrapText="1"/>
    </xf>
    <xf numFmtId="4" fontId="5" fillId="0" borderId="53" xfId="0" applyNumberFormat="1" applyFont="1" applyFill="1" applyBorder="1" applyAlignment="1">
      <alignment vertical="center" wrapText="1"/>
    </xf>
    <xf numFmtId="49" fontId="5" fillId="0" borderId="53" xfId="4" applyNumberFormat="1" applyFont="1" applyFill="1" applyBorder="1" applyAlignment="1">
      <alignment vertical="center"/>
    </xf>
    <xf numFmtId="49" fontId="5" fillId="0" borderId="54" xfId="4" applyNumberFormat="1" applyFont="1" applyFill="1" applyBorder="1" applyAlignment="1">
      <alignment vertical="center"/>
    </xf>
    <xf numFmtId="0" fontId="6" fillId="0" borderId="53"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49" fontId="5" fillId="0" borderId="6"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xf>
    <xf numFmtId="0" fontId="6" fillId="0" borderId="6" xfId="0" applyFont="1" applyFill="1" applyBorder="1" applyAlignment="1">
      <alignment horizontal="left" vertical="center" wrapText="1"/>
    </xf>
    <xf numFmtId="167" fontId="5" fillId="0" borderId="6" xfId="1" applyFont="1" applyFill="1" applyBorder="1" applyAlignment="1">
      <alignment horizontal="left" vertical="center" wrapText="1"/>
    </xf>
    <xf numFmtId="170" fontId="5" fillId="0" borderId="6" xfId="1" applyNumberFormat="1" applyFont="1" applyFill="1" applyBorder="1" applyAlignment="1">
      <alignment horizontal="left" vertical="center" wrapText="1"/>
    </xf>
    <xf numFmtId="49" fontId="12" fillId="0" borderId="0" xfId="0" applyNumberFormat="1" applyFont="1" applyFill="1" applyAlignment="1">
      <alignment horizontal="left" vertical="center"/>
    </xf>
    <xf numFmtId="49" fontId="5" fillId="3" borderId="6" xfId="0" applyNumberFormat="1" applyFont="1" applyFill="1" applyBorder="1" applyAlignment="1">
      <alignment horizontal="left" vertical="center" wrapText="1"/>
    </xf>
    <xf numFmtId="49" fontId="12" fillId="3" borderId="6" xfId="0" applyNumberFormat="1" applyFont="1" applyFill="1" applyBorder="1" applyAlignment="1">
      <alignment horizontal="left" vertical="center"/>
    </xf>
    <xf numFmtId="0" fontId="13" fillId="3" borderId="6" xfId="0" applyFont="1" applyFill="1" applyBorder="1" applyAlignment="1">
      <alignment horizontal="left" vertical="center"/>
    </xf>
    <xf numFmtId="0" fontId="6" fillId="3" borderId="6" xfId="0" applyFont="1" applyFill="1" applyBorder="1" applyAlignment="1">
      <alignment horizontal="left" vertical="center" wrapText="1"/>
    </xf>
    <xf numFmtId="167" fontId="5" fillId="3" borderId="6" xfId="1" applyFont="1" applyFill="1" applyBorder="1" applyAlignment="1">
      <alignment horizontal="left" vertical="center" wrapText="1"/>
    </xf>
    <xf numFmtId="170" fontId="5" fillId="3" borderId="6" xfId="1"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wrapText="1"/>
    </xf>
    <xf numFmtId="0" fontId="14" fillId="3" borderId="6" xfId="0" applyFont="1" applyFill="1" applyBorder="1" applyAlignment="1">
      <alignment horizontal="left" vertical="center" wrapText="1"/>
    </xf>
    <xf numFmtId="49" fontId="5" fillId="3" borderId="55" xfId="0" applyNumberFormat="1" applyFont="1" applyFill="1" applyBorder="1" applyAlignment="1">
      <alignment horizontal="left" vertical="center" wrapText="1"/>
    </xf>
    <xf numFmtId="4" fontId="5" fillId="3" borderId="6" xfId="0" applyNumberFormat="1" applyFont="1" applyFill="1" applyBorder="1" applyAlignment="1">
      <alignment horizontal="left" vertical="center" wrapText="1"/>
    </xf>
    <xf numFmtId="49" fontId="5" fillId="3" borderId="6" xfId="4" applyNumberFormat="1" applyFont="1" applyFill="1" applyBorder="1" applyAlignment="1">
      <alignment horizontal="left" vertical="center" wrapText="1"/>
    </xf>
    <xf numFmtId="4" fontId="5" fillId="3" borderId="55" xfId="0" applyNumberFormat="1" applyFont="1" applyFill="1" applyBorder="1" applyAlignment="1">
      <alignment horizontal="left" vertical="center" wrapText="1"/>
    </xf>
    <xf numFmtId="49" fontId="5" fillId="3" borderId="47" xfId="0" applyNumberFormat="1" applyFont="1" applyFill="1" applyBorder="1" applyAlignment="1">
      <alignment horizontal="left" vertical="center" wrapText="1"/>
    </xf>
    <xf numFmtId="49" fontId="5" fillId="3" borderId="48" xfId="0" applyNumberFormat="1" applyFont="1" applyFill="1" applyBorder="1" applyAlignment="1">
      <alignment horizontal="left" vertical="center" wrapText="1"/>
    </xf>
    <xf numFmtId="49" fontId="5" fillId="3" borderId="57" xfId="0" applyNumberFormat="1" applyFont="1" applyFill="1" applyBorder="1" applyAlignment="1">
      <alignment horizontal="left" vertical="center"/>
    </xf>
    <xf numFmtId="49" fontId="5" fillId="3" borderId="48" xfId="0" applyNumberFormat="1" applyFont="1" applyFill="1" applyBorder="1" applyAlignment="1">
      <alignment horizontal="left" vertical="center"/>
    </xf>
    <xf numFmtId="4" fontId="5" fillId="3" borderId="45" xfId="0" applyNumberFormat="1" applyFont="1" applyFill="1" applyBorder="1" applyAlignment="1">
      <alignment horizontal="left" vertical="center" wrapText="1"/>
    </xf>
    <xf numFmtId="0" fontId="15" fillId="0" borderId="0" xfId="0" applyFont="1" applyFill="1" applyBorder="1" applyAlignment="1">
      <alignment horizontal="left"/>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63"/>
  <sheetViews>
    <sheetView tabSelected="1" zoomScale="70" zoomScaleNormal="70" workbookViewId="0">
      <pane ySplit="25" topLeftCell="A338" activePane="bottomLeft" state="frozen"/>
      <selection activeCell="A11" sqref="A11"/>
      <selection pane="bottomLeft" activeCell="AF31" sqref="AF31"/>
    </sheetView>
  </sheetViews>
  <sheetFormatPr defaultRowHeight="12.95" customHeight="1" x14ac:dyDescent="0.25"/>
  <cols>
    <col min="1" max="1" width="8" style="20" customWidth="1"/>
    <col min="2" max="2" width="11.85546875" style="20" customWidth="1"/>
    <col min="3" max="3" width="10.85546875" style="20" customWidth="1"/>
    <col min="4" max="4" width="11" style="20" customWidth="1"/>
    <col min="5" max="5" width="7.7109375" style="20" hidden="1" customWidth="1"/>
    <col min="6" max="6" width="17.42578125" style="20" customWidth="1"/>
    <col min="7" max="8" width="19.5703125" style="20" customWidth="1"/>
    <col min="9" max="9" width="5" style="20" customWidth="1"/>
    <col min="10" max="10" width="10.140625" style="20" customWidth="1"/>
    <col min="11" max="11" width="16.5703125" style="20" customWidth="1"/>
    <col min="12" max="12" width="4" style="20" customWidth="1"/>
    <col min="13" max="13" width="10.85546875" style="20" customWidth="1"/>
    <col min="14" max="14" width="22.85546875" style="20" customWidth="1"/>
    <col min="15" max="15" width="8.140625" style="20" customWidth="1"/>
    <col min="16" max="16" width="8" style="20" customWidth="1"/>
    <col min="17" max="17" width="11" style="20" customWidth="1"/>
    <col min="18" max="18" width="21.7109375" style="20" customWidth="1"/>
    <col min="19" max="19" width="6.85546875" style="20" customWidth="1"/>
    <col min="20" max="20" width="7.5703125" style="20" customWidth="1"/>
    <col min="21" max="21" width="8" style="20" customWidth="1"/>
    <col min="22" max="22" width="8.140625" style="20" customWidth="1"/>
    <col min="23" max="23" width="5.28515625" style="20" customWidth="1"/>
    <col min="24" max="24" width="5" style="20" customWidth="1"/>
    <col min="25" max="25" width="5.42578125" style="20" customWidth="1"/>
    <col min="26" max="26" width="3.85546875" style="20" customWidth="1"/>
    <col min="27" max="27" width="7" style="20" customWidth="1"/>
    <col min="28" max="28" width="16.28515625" style="20" customWidth="1"/>
    <col min="29" max="29" width="24.42578125" style="20" customWidth="1"/>
    <col min="30" max="30" width="24" style="20" customWidth="1"/>
    <col min="31" max="31" width="23.42578125" style="20" customWidth="1"/>
    <col min="32" max="32" width="19" style="20" customWidth="1"/>
    <col min="33" max="33" width="21" style="20" customWidth="1"/>
    <col min="34" max="34" width="25.7109375" style="20" customWidth="1"/>
    <col min="35" max="35" width="22.42578125" style="20" customWidth="1"/>
    <col min="36" max="36" width="23.7109375" style="20" customWidth="1"/>
    <col min="37" max="37" width="20.85546875" style="20" customWidth="1"/>
    <col min="38" max="38" width="25.7109375" style="20" customWidth="1"/>
    <col min="39" max="39" width="25.28515625" style="20" customWidth="1"/>
    <col min="40" max="40" width="23.5703125" style="20" customWidth="1"/>
    <col min="41" max="43" width="28.140625" style="20" customWidth="1"/>
    <col min="44" max="44" width="21.42578125" style="20" customWidth="1"/>
    <col min="45" max="45" width="18.5703125" style="20" customWidth="1"/>
    <col min="46" max="46" width="23.85546875" style="20" customWidth="1"/>
    <col min="47" max="47" width="26.7109375" style="20" customWidth="1"/>
    <col min="48" max="48" width="14" style="50" customWidth="1"/>
    <col min="49" max="50" width="28.140625" style="50" customWidth="1"/>
    <col min="51" max="51" width="18.5703125" style="20" customWidth="1"/>
    <col min="52" max="52" width="3.140625" style="20" customWidth="1"/>
    <col min="53" max="53" width="71.7109375" style="20" customWidth="1"/>
    <col min="54" max="61" width="3.140625" style="20" customWidth="1"/>
    <col min="62" max="62" width="2.7109375" style="20" customWidth="1"/>
    <col min="63" max="63" width="15.7109375" style="20" customWidth="1"/>
    <col min="64" max="244" width="9.140625" style="20"/>
    <col min="245" max="245" width="7.42578125" style="20" customWidth="1"/>
    <col min="246" max="246" width="20.28515625" style="20" customWidth="1"/>
    <col min="247" max="247" width="24.7109375" style="20" customWidth="1"/>
    <col min="248" max="248" width="35.7109375" style="20" customWidth="1"/>
    <col min="249" max="249" width="5" style="20" customWidth="1"/>
    <col min="250" max="250" width="12.85546875" style="20" customWidth="1"/>
    <col min="251" max="251" width="10.7109375" style="20" customWidth="1"/>
    <col min="252" max="252" width="7" style="20" customWidth="1"/>
    <col min="253" max="253" width="12.28515625" style="20" customWidth="1"/>
    <col min="254" max="254" width="10.7109375" style="20" customWidth="1"/>
    <col min="255" max="255" width="10.85546875" style="20" customWidth="1"/>
    <col min="256" max="256" width="8.85546875" style="20" customWidth="1"/>
    <col min="257" max="257" width="13.85546875" style="20" customWidth="1"/>
    <col min="258" max="258" width="20.42578125" style="20" customWidth="1"/>
    <col min="259" max="259" width="12.28515625" style="20" customWidth="1"/>
    <col min="260" max="260" width="19.28515625" style="20" customWidth="1"/>
    <col min="261" max="261" width="11.85546875" style="20" customWidth="1"/>
    <col min="262" max="262" width="9.140625" style="20" customWidth="1"/>
    <col min="263" max="263" width="13.42578125" style="20" customWidth="1"/>
    <col min="264" max="264" width="15.28515625" style="20" customWidth="1"/>
    <col min="265" max="265" width="15.42578125" style="20" customWidth="1"/>
    <col min="266" max="267" width="14.42578125" style="20" customWidth="1"/>
    <col min="268" max="268" width="5" style="20" customWidth="1"/>
    <col min="269" max="271" width="15.140625" style="20" customWidth="1"/>
    <col min="272" max="272" width="4.28515625" style="20" customWidth="1"/>
    <col min="273" max="273" width="16" style="20" customWidth="1"/>
    <col min="274" max="274" width="17.140625" style="20" customWidth="1"/>
    <col min="275" max="275" width="18.28515625" style="20" customWidth="1"/>
    <col min="276" max="276" width="4.85546875" style="20" customWidth="1"/>
    <col min="277" max="277" width="16" style="20" customWidth="1"/>
    <col min="278" max="278" width="17.140625" style="20" customWidth="1"/>
    <col min="279" max="279" width="18.28515625" style="20" customWidth="1"/>
    <col min="280" max="280" width="13.7109375" style="20" customWidth="1"/>
    <col min="281" max="281" width="16" style="20" customWidth="1"/>
    <col min="282" max="282" width="17.140625" style="20" customWidth="1"/>
    <col min="283" max="283" width="18.28515625" style="20" customWidth="1"/>
    <col min="284" max="284" width="13.7109375" style="20" customWidth="1"/>
    <col min="285" max="285" width="16" style="20" customWidth="1"/>
    <col min="286" max="286" width="17.140625" style="20" customWidth="1"/>
    <col min="287" max="287" width="18.28515625" style="20" customWidth="1"/>
    <col min="288" max="288" width="13.7109375" style="20" customWidth="1"/>
    <col min="289" max="289" width="16" style="20" customWidth="1"/>
    <col min="290" max="290" width="17.140625" style="20" customWidth="1"/>
    <col min="291" max="294" width="18.28515625" style="20" customWidth="1"/>
    <col min="295" max="295" width="15" style="20" customWidth="1"/>
    <col min="296" max="296" width="15.7109375" style="20" customWidth="1"/>
    <col min="297" max="297" width="49" style="20" customWidth="1"/>
    <col min="298" max="298" width="19.42578125" style="20" customWidth="1"/>
    <col min="299" max="299" width="14.5703125" style="20" customWidth="1"/>
    <col min="300" max="300" width="12.28515625" style="20" customWidth="1"/>
    <col min="301" max="301" width="14.5703125" style="20" customWidth="1"/>
    <col min="302" max="302" width="11.7109375" style="20" customWidth="1"/>
    <col min="303" max="303" width="14" style="20" customWidth="1"/>
    <col min="304" max="304" width="20.5703125" style="20" customWidth="1"/>
    <col min="305" max="305" width="11.7109375" style="20" customWidth="1"/>
    <col min="306" max="306" width="10.85546875" style="20" customWidth="1"/>
    <col min="307" max="500" width="9.140625" style="20"/>
    <col min="501" max="501" width="7.42578125" style="20" customWidth="1"/>
    <col min="502" max="502" width="20.28515625" style="20" customWidth="1"/>
    <col min="503" max="503" width="24.7109375" style="20" customWidth="1"/>
    <col min="504" max="504" width="35.7109375" style="20" customWidth="1"/>
    <col min="505" max="505" width="5" style="20" customWidth="1"/>
    <col min="506" max="506" width="12.85546875" style="20" customWidth="1"/>
    <col min="507" max="507" width="10.7109375" style="20" customWidth="1"/>
    <col min="508" max="508" width="7" style="20" customWidth="1"/>
    <col min="509" max="509" width="12.28515625" style="20" customWidth="1"/>
    <col min="510" max="510" width="10.7109375" style="20" customWidth="1"/>
    <col min="511" max="511" width="10.85546875" style="20" customWidth="1"/>
    <col min="512" max="512" width="8.85546875" style="20" customWidth="1"/>
    <col min="513" max="513" width="13.85546875" style="20" customWidth="1"/>
    <col min="514" max="514" width="20.42578125" style="20" customWidth="1"/>
    <col min="515" max="515" width="12.28515625" style="20" customWidth="1"/>
    <col min="516" max="516" width="19.28515625" style="20" customWidth="1"/>
    <col min="517" max="517" width="11.85546875" style="20" customWidth="1"/>
    <col min="518" max="518" width="9.140625" style="20" customWidth="1"/>
    <col min="519" max="519" width="13.42578125" style="20" customWidth="1"/>
    <col min="520" max="520" width="15.28515625" style="20" customWidth="1"/>
    <col min="521" max="521" width="15.42578125" style="20" customWidth="1"/>
    <col min="522" max="523" width="14.42578125" style="20" customWidth="1"/>
    <col min="524" max="524" width="5" style="20" customWidth="1"/>
    <col min="525" max="527" width="15.140625" style="20" customWidth="1"/>
    <col min="528" max="528" width="4.28515625" style="20" customWidth="1"/>
    <col min="529" max="529" width="16" style="20" customWidth="1"/>
    <col min="530" max="530" width="17.140625" style="20" customWidth="1"/>
    <col min="531" max="531" width="18.28515625" style="20" customWidth="1"/>
    <col min="532" max="532" width="4.85546875" style="20" customWidth="1"/>
    <col min="533" max="533" width="16" style="20" customWidth="1"/>
    <col min="534" max="534" width="17.140625" style="20" customWidth="1"/>
    <col min="535" max="535" width="18.28515625" style="20" customWidth="1"/>
    <col min="536" max="536" width="13.7109375" style="20" customWidth="1"/>
    <col min="537" max="537" width="16" style="20" customWidth="1"/>
    <col min="538" max="538" width="17.140625" style="20" customWidth="1"/>
    <col min="539" max="539" width="18.28515625" style="20" customWidth="1"/>
    <col min="540" max="540" width="13.7109375" style="20" customWidth="1"/>
    <col min="541" max="541" width="16" style="20" customWidth="1"/>
    <col min="542" max="542" width="17.140625" style="20" customWidth="1"/>
    <col min="543" max="543" width="18.28515625" style="20" customWidth="1"/>
    <col min="544" max="544" width="13.7109375" style="20" customWidth="1"/>
    <col min="545" max="545" width="16" style="20" customWidth="1"/>
    <col min="546" max="546" width="17.140625" style="20" customWidth="1"/>
    <col min="547" max="550" width="18.28515625" style="20" customWidth="1"/>
    <col min="551" max="551" width="15" style="20" customWidth="1"/>
    <col min="552" max="552" width="15.7109375" style="20" customWidth="1"/>
    <col min="553" max="553" width="49" style="20" customWidth="1"/>
    <col min="554" max="554" width="19.42578125" style="20" customWidth="1"/>
    <col min="555" max="555" width="14.5703125" style="20" customWidth="1"/>
    <col min="556" max="556" width="12.28515625" style="20" customWidth="1"/>
    <col min="557" max="557" width="14.5703125" style="20" customWidth="1"/>
    <col min="558" max="558" width="11.7109375" style="20" customWidth="1"/>
    <col min="559" max="559" width="14" style="20" customWidth="1"/>
    <col min="560" max="560" width="20.5703125" style="20" customWidth="1"/>
    <col min="561" max="561" width="11.7109375" style="20" customWidth="1"/>
    <col min="562" max="562" width="10.85546875" style="20" customWidth="1"/>
    <col min="563" max="756" width="9.140625" style="20"/>
    <col min="757" max="757" width="7.42578125" style="20" customWidth="1"/>
    <col min="758" max="758" width="20.28515625" style="20" customWidth="1"/>
    <col min="759" max="759" width="24.7109375" style="20" customWidth="1"/>
    <col min="760" max="760" width="35.7109375" style="20" customWidth="1"/>
    <col min="761" max="761" width="5" style="20" customWidth="1"/>
    <col min="762" max="762" width="12.85546875" style="20" customWidth="1"/>
    <col min="763" max="763" width="10.7109375" style="20" customWidth="1"/>
    <col min="764" max="764" width="7" style="20" customWidth="1"/>
    <col min="765" max="765" width="12.28515625" style="20" customWidth="1"/>
    <col min="766" max="766" width="10.7109375" style="20" customWidth="1"/>
    <col min="767" max="767" width="10.85546875" style="20" customWidth="1"/>
    <col min="768" max="768" width="8.85546875" style="20" customWidth="1"/>
    <col min="769" max="769" width="13.85546875" style="20" customWidth="1"/>
    <col min="770" max="770" width="20.42578125" style="20" customWidth="1"/>
    <col min="771" max="771" width="12.28515625" style="20" customWidth="1"/>
    <col min="772" max="772" width="19.28515625" style="20" customWidth="1"/>
    <col min="773" max="773" width="11.85546875" style="20" customWidth="1"/>
    <col min="774" max="774" width="9.140625" style="20" customWidth="1"/>
    <col min="775" max="775" width="13.42578125" style="20" customWidth="1"/>
    <col min="776" max="776" width="15.28515625" style="20" customWidth="1"/>
    <col min="777" max="777" width="15.42578125" style="20" customWidth="1"/>
    <col min="778" max="779" width="14.42578125" style="20" customWidth="1"/>
    <col min="780" max="780" width="5" style="20" customWidth="1"/>
    <col min="781" max="783" width="15.140625" style="20" customWidth="1"/>
    <col min="784" max="784" width="4.28515625" style="20" customWidth="1"/>
    <col min="785" max="785" width="16" style="20" customWidth="1"/>
    <col min="786" max="786" width="17.140625" style="20" customWidth="1"/>
    <col min="787" max="787" width="18.28515625" style="20" customWidth="1"/>
    <col min="788" max="788" width="4.85546875" style="20" customWidth="1"/>
    <col min="789" max="789" width="16" style="20" customWidth="1"/>
    <col min="790" max="790" width="17.140625" style="20" customWidth="1"/>
    <col min="791" max="791" width="18.28515625" style="20" customWidth="1"/>
    <col min="792" max="792" width="13.7109375" style="20" customWidth="1"/>
    <col min="793" max="793" width="16" style="20" customWidth="1"/>
    <col min="794" max="794" width="17.140625" style="20" customWidth="1"/>
    <col min="795" max="795" width="18.28515625" style="20" customWidth="1"/>
    <col min="796" max="796" width="13.7109375" style="20" customWidth="1"/>
    <col min="797" max="797" width="16" style="20" customWidth="1"/>
    <col min="798" max="798" width="17.140625" style="20" customWidth="1"/>
    <col min="799" max="799" width="18.28515625" style="20" customWidth="1"/>
    <col min="800" max="800" width="13.7109375" style="20" customWidth="1"/>
    <col min="801" max="801" width="16" style="20" customWidth="1"/>
    <col min="802" max="802" width="17.140625" style="20" customWidth="1"/>
    <col min="803" max="806" width="18.28515625" style="20" customWidth="1"/>
    <col min="807" max="807" width="15" style="20" customWidth="1"/>
    <col min="808" max="808" width="15.7109375" style="20" customWidth="1"/>
    <col min="809" max="809" width="49" style="20" customWidth="1"/>
    <col min="810" max="810" width="19.42578125" style="20" customWidth="1"/>
    <col min="811" max="811" width="14.5703125" style="20" customWidth="1"/>
    <col min="812" max="812" width="12.28515625" style="20" customWidth="1"/>
    <col min="813" max="813" width="14.5703125" style="20" customWidth="1"/>
    <col min="814" max="814" width="11.7109375" style="20" customWidth="1"/>
    <col min="815" max="815" width="14" style="20" customWidth="1"/>
    <col min="816" max="816" width="20.5703125" style="20" customWidth="1"/>
    <col min="817" max="817" width="11.7109375" style="20" customWidth="1"/>
    <col min="818" max="818" width="10.85546875" style="20" customWidth="1"/>
    <col min="819" max="1012" width="9.140625" style="20"/>
    <col min="1013" max="1013" width="7.42578125" style="20" customWidth="1"/>
    <col min="1014" max="1014" width="20.28515625" style="20" customWidth="1"/>
    <col min="1015" max="1015" width="24.7109375" style="20" customWidth="1"/>
    <col min="1016" max="1016" width="35.7109375" style="20" customWidth="1"/>
    <col min="1017" max="1017" width="5" style="20" customWidth="1"/>
    <col min="1018" max="1018" width="12.85546875" style="20" customWidth="1"/>
    <col min="1019" max="1019" width="10.7109375" style="20" customWidth="1"/>
    <col min="1020" max="1020" width="7" style="20" customWidth="1"/>
    <col min="1021" max="1021" width="12.28515625" style="20" customWidth="1"/>
    <col min="1022" max="1022" width="10.7109375" style="20" customWidth="1"/>
    <col min="1023" max="1023" width="10.85546875" style="20" customWidth="1"/>
    <col min="1024" max="1024" width="8.85546875" style="20" customWidth="1"/>
    <col min="1025" max="1025" width="13.85546875" style="20" customWidth="1"/>
    <col min="1026" max="1026" width="20.42578125" style="20" customWidth="1"/>
    <col min="1027" max="1027" width="12.28515625" style="20" customWidth="1"/>
    <col min="1028" max="1028" width="19.28515625" style="20" customWidth="1"/>
    <col min="1029" max="1029" width="11.85546875" style="20" customWidth="1"/>
    <col min="1030" max="1030" width="9.140625" style="20" customWidth="1"/>
    <col min="1031" max="1031" width="13.42578125" style="20" customWidth="1"/>
    <col min="1032" max="1032" width="15.28515625" style="20" customWidth="1"/>
    <col min="1033" max="1033" width="15.42578125" style="20" customWidth="1"/>
    <col min="1034" max="1035" width="14.42578125" style="20" customWidth="1"/>
    <col min="1036" max="1036" width="5" style="20" customWidth="1"/>
    <col min="1037" max="1039" width="15.140625" style="20" customWidth="1"/>
    <col min="1040" max="1040" width="4.28515625" style="20" customWidth="1"/>
    <col min="1041" max="1041" width="16" style="20" customWidth="1"/>
    <col min="1042" max="1042" width="17.140625" style="20" customWidth="1"/>
    <col min="1043" max="1043" width="18.28515625" style="20" customWidth="1"/>
    <col min="1044" max="1044" width="4.85546875" style="20" customWidth="1"/>
    <col min="1045" max="1045" width="16" style="20" customWidth="1"/>
    <col min="1046" max="1046" width="17.140625" style="20" customWidth="1"/>
    <col min="1047" max="1047" width="18.28515625" style="20" customWidth="1"/>
    <col min="1048" max="1048" width="13.7109375" style="20" customWidth="1"/>
    <col min="1049" max="1049" width="16" style="20" customWidth="1"/>
    <col min="1050" max="1050" width="17.140625" style="20" customWidth="1"/>
    <col min="1051" max="1051" width="18.28515625" style="20" customWidth="1"/>
    <col min="1052" max="1052" width="13.7109375" style="20" customWidth="1"/>
    <col min="1053" max="1053" width="16" style="20" customWidth="1"/>
    <col min="1054" max="1054" width="17.140625" style="20" customWidth="1"/>
    <col min="1055" max="1055" width="18.28515625" style="20" customWidth="1"/>
    <col min="1056" max="1056" width="13.7109375" style="20" customWidth="1"/>
    <col min="1057" max="1057" width="16" style="20" customWidth="1"/>
    <col min="1058" max="1058" width="17.140625" style="20" customWidth="1"/>
    <col min="1059" max="1062" width="18.28515625" style="20" customWidth="1"/>
    <col min="1063" max="1063" width="15" style="20" customWidth="1"/>
    <col min="1064" max="1064" width="15.7109375" style="20" customWidth="1"/>
    <col min="1065" max="1065" width="49" style="20" customWidth="1"/>
    <col min="1066" max="1066" width="19.42578125" style="20" customWidth="1"/>
    <col min="1067" max="1067" width="14.5703125" style="20" customWidth="1"/>
    <col min="1068" max="1068" width="12.28515625" style="20" customWidth="1"/>
    <col min="1069" max="1069" width="14.5703125" style="20" customWidth="1"/>
    <col min="1070" max="1070" width="11.7109375" style="20" customWidth="1"/>
    <col min="1071" max="1071" width="14" style="20" customWidth="1"/>
    <col min="1072" max="1072" width="20.5703125" style="20" customWidth="1"/>
    <col min="1073" max="1073" width="11.7109375" style="20" customWidth="1"/>
    <col min="1074" max="1074" width="10.85546875" style="20" customWidth="1"/>
    <col min="1075" max="1268" width="9.140625" style="20"/>
    <col min="1269" max="1269" width="7.42578125" style="20" customWidth="1"/>
    <col min="1270" max="1270" width="20.28515625" style="20" customWidth="1"/>
    <col min="1271" max="1271" width="24.7109375" style="20" customWidth="1"/>
    <col min="1272" max="1272" width="35.7109375" style="20" customWidth="1"/>
    <col min="1273" max="1273" width="5" style="20" customWidth="1"/>
    <col min="1274" max="1274" width="12.85546875" style="20" customWidth="1"/>
    <col min="1275" max="1275" width="10.7109375" style="20" customWidth="1"/>
    <col min="1276" max="1276" width="7" style="20" customWidth="1"/>
    <col min="1277" max="1277" width="12.28515625" style="20" customWidth="1"/>
    <col min="1278" max="1278" width="10.7109375" style="20" customWidth="1"/>
    <col min="1279" max="1279" width="10.85546875" style="20" customWidth="1"/>
    <col min="1280" max="1280" width="8.85546875" style="20" customWidth="1"/>
    <col min="1281" max="1281" width="13.85546875" style="20" customWidth="1"/>
    <col min="1282" max="1282" width="20.42578125" style="20" customWidth="1"/>
    <col min="1283" max="1283" width="12.28515625" style="20" customWidth="1"/>
    <col min="1284" max="1284" width="19.28515625" style="20" customWidth="1"/>
    <col min="1285" max="1285" width="11.85546875" style="20" customWidth="1"/>
    <col min="1286" max="1286" width="9.140625" style="20" customWidth="1"/>
    <col min="1287" max="1287" width="13.42578125" style="20" customWidth="1"/>
    <col min="1288" max="1288" width="15.28515625" style="20" customWidth="1"/>
    <col min="1289" max="1289" width="15.42578125" style="20" customWidth="1"/>
    <col min="1290" max="1291" width="14.42578125" style="20" customWidth="1"/>
    <col min="1292" max="1292" width="5" style="20" customWidth="1"/>
    <col min="1293" max="1295" width="15.140625" style="20" customWidth="1"/>
    <col min="1296" max="1296" width="4.28515625" style="20" customWidth="1"/>
    <col min="1297" max="1297" width="16" style="20" customWidth="1"/>
    <col min="1298" max="1298" width="17.140625" style="20" customWidth="1"/>
    <col min="1299" max="1299" width="18.28515625" style="20" customWidth="1"/>
    <col min="1300" max="1300" width="4.85546875" style="20" customWidth="1"/>
    <col min="1301" max="1301" width="16" style="20" customWidth="1"/>
    <col min="1302" max="1302" width="17.140625" style="20" customWidth="1"/>
    <col min="1303" max="1303" width="18.28515625" style="20" customWidth="1"/>
    <col min="1304" max="1304" width="13.7109375" style="20" customWidth="1"/>
    <col min="1305" max="1305" width="16" style="20" customWidth="1"/>
    <col min="1306" max="1306" width="17.140625" style="20" customWidth="1"/>
    <col min="1307" max="1307" width="18.28515625" style="20" customWidth="1"/>
    <col min="1308" max="1308" width="13.7109375" style="20" customWidth="1"/>
    <col min="1309" max="1309" width="16" style="20" customWidth="1"/>
    <col min="1310" max="1310" width="17.140625" style="20" customWidth="1"/>
    <col min="1311" max="1311" width="18.28515625" style="20" customWidth="1"/>
    <col min="1312" max="1312" width="13.7109375" style="20" customWidth="1"/>
    <col min="1313" max="1313" width="16" style="20" customWidth="1"/>
    <col min="1314" max="1314" width="17.140625" style="20" customWidth="1"/>
    <col min="1315" max="1318" width="18.28515625" style="20" customWidth="1"/>
    <col min="1319" max="1319" width="15" style="20" customWidth="1"/>
    <col min="1320" max="1320" width="15.7109375" style="20" customWidth="1"/>
    <col min="1321" max="1321" width="49" style="20" customWidth="1"/>
    <col min="1322" max="1322" width="19.42578125" style="20" customWidth="1"/>
    <col min="1323" max="1323" width="14.5703125" style="20" customWidth="1"/>
    <col min="1324" max="1324" width="12.28515625" style="20" customWidth="1"/>
    <col min="1325" max="1325" width="14.5703125" style="20" customWidth="1"/>
    <col min="1326" max="1326" width="11.7109375" style="20" customWidth="1"/>
    <col min="1327" max="1327" width="14" style="20" customWidth="1"/>
    <col min="1328" max="1328" width="20.5703125" style="20" customWidth="1"/>
    <col min="1329" max="1329" width="11.7109375" style="20" customWidth="1"/>
    <col min="1330" max="1330" width="10.85546875" style="20" customWidth="1"/>
    <col min="1331" max="1524" width="9.140625" style="20"/>
    <col min="1525" max="1525" width="7.42578125" style="20" customWidth="1"/>
    <col min="1526" max="1526" width="20.28515625" style="20" customWidth="1"/>
    <col min="1527" max="1527" width="24.7109375" style="20" customWidth="1"/>
    <col min="1528" max="1528" width="35.7109375" style="20" customWidth="1"/>
    <col min="1529" max="1529" width="5" style="20" customWidth="1"/>
    <col min="1530" max="1530" width="12.85546875" style="20" customWidth="1"/>
    <col min="1531" max="1531" width="10.7109375" style="20" customWidth="1"/>
    <col min="1532" max="1532" width="7" style="20" customWidth="1"/>
    <col min="1533" max="1533" width="12.28515625" style="20" customWidth="1"/>
    <col min="1534" max="1534" width="10.7109375" style="20" customWidth="1"/>
    <col min="1535" max="1535" width="10.85546875" style="20" customWidth="1"/>
    <col min="1536" max="1536" width="8.85546875" style="20" customWidth="1"/>
    <col min="1537" max="1537" width="13.85546875" style="20" customWidth="1"/>
    <col min="1538" max="1538" width="20.42578125" style="20" customWidth="1"/>
    <col min="1539" max="1539" width="12.28515625" style="20" customWidth="1"/>
    <col min="1540" max="1540" width="19.28515625" style="20" customWidth="1"/>
    <col min="1541" max="1541" width="11.85546875" style="20" customWidth="1"/>
    <col min="1542" max="1542" width="9.140625" style="20" customWidth="1"/>
    <col min="1543" max="1543" width="13.42578125" style="20" customWidth="1"/>
    <col min="1544" max="1544" width="15.28515625" style="20" customWidth="1"/>
    <col min="1545" max="1545" width="15.42578125" style="20" customWidth="1"/>
    <col min="1546" max="1547" width="14.42578125" style="20" customWidth="1"/>
    <col min="1548" max="1548" width="5" style="20" customWidth="1"/>
    <col min="1549" max="1551" width="15.140625" style="20" customWidth="1"/>
    <col min="1552" max="1552" width="4.28515625" style="20" customWidth="1"/>
    <col min="1553" max="1553" width="16" style="20" customWidth="1"/>
    <col min="1554" max="1554" width="17.140625" style="20" customWidth="1"/>
    <col min="1555" max="1555" width="18.28515625" style="20" customWidth="1"/>
    <col min="1556" max="1556" width="4.85546875" style="20" customWidth="1"/>
    <col min="1557" max="1557" width="16" style="20" customWidth="1"/>
    <col min="1558" max="1558" width="17.140625" style="20" customWidth="1"/>
    <col min="1559" max="1559" width="18.28515625" style="20" customWidth="1"/>
    <col min="1560" max="1560" width="13.7109375" style="20" customWidth="1"/>
    <col min="1561" max="1561" width="16" style="20" customWidth="1"/>
    <col min="1562" max="1562" width="17.140625" style="20" customWidth="1"/>
    <col min="1563" max="1563" width="18.28515625" style="20" customWidth="1"/>
    <col min="1564" max="1564" width="13.7109375" style="20" customWidth="1"/>
    <col min="1565" max="1565" width="16" style="20" customWidth="1"/>
    <col min="1566" max="1566" width="17.140625" style="20" customWidth="1"/>
    <col min="1567" max="1567" width="18.28515625" style="20" customWidth="1"/>
    <col min="1568" max="1568" width="13.7109375" style="20" customWidth="1"/>
    <col min="1569" max="1569" width="16" style="20" customWidth="1"/>
    <col min="1570" max="1570" width="17.140625" style="20" customWidth="1"/>
    <col min="1571" max="1574" width="18.28515625" style="20" customWidth="1"/>
    <col min="1575" max="1575" width="15" style="20" customWidth="1"/>
    <col min="1576" max="1576" width="15.7109375" style="20" customWidth="1"/>
    <col min="1577" max="1577" width="49" style="20" customWidth="1"/>
    <col min="1578" max="1578" width="19.42578125" style="20" customWidth="1"/>
    <col min="1579" max="1579" width="14.5703125" style="20" customWidth="1"/>
    <col min="1580" max="1580" width="12.28515625" style="20" customWidth="1"/>
    <col min="1581" max="1581" width="14.5703125" style="20" customWidth="1"/>
    <col min="1582" max="1582" width="11.7109375" style="20" customWidth="1"/>
    <col min="1583" max="1583" width="14" style="20" customWidth="1"/>
    <col min="1584" max="1584" width="20.5703125" style="20" customWidth="1"/>
    <col min="1585" max="1585" width="11.7109375" style="20" customWidth="1"/>
    <col min="1586" max="1586" width="10.85546875" style="20" customWidth="1"/>
    <col min="1587" max="1780" width="9.140625" style="20"/>
    <col min="1781" max="1781" width="7.42578125" style="20" customWidth="1"/>
    <col min="1782" max="1782" width="20.28515625" style="20" customWidth="1"/>
    <col min="1783" max="1783" width="24.7109375" style="20" customWidth="1"/>
    <col min="1784" max="1784" width="35.7109375" style="20" customWidth="1"/>
    <col min="1785" max="1785" width="5" style="20" customWidth="1"/>
    <col min="1786" max="1786" width="12.85546875" style="20" customWidth="1"/>
    <col min="1787" max="1787" width="10.7109375" style="20" customWidth="1"/>
    <col min="1788" max="1788" width="7" style="20" customWidth="1"/>
    <col min="1789" max="1789" width="12.28515625" style="20" customWidth="1"/>
    <col min="1790" max="1790" width="10.7109375" style="20" customWidth="1"/>
    <col min="1791" max="1791" width="10.85546875" style="20" customWidth="1"/>
    <col min="1792" max="1792" width="8.85546875" style="20" customWidth="1"/>
    <col min="1793" max="1793" width="13.85546875" style="20" customWidth="1"/>
    <col min="1794" max="1794" width="20.42578125" style="20" customWidth="1"/>
    <col min="1795" max="1795" width="12.28515625" style="20" customWidth="1"/>
    <col min="1796" max="1796" width="19.28515625" style="20" customWidth="1"/>
    <col min="1797" max="1797" width="11.85546875" style="20" customWidth="1"/>
    <col min="1798" max="1798" width="9.140625" style="20" customWidth="1"/>
    <col min="1799" max="1799" width="13.42578125" style="20" customWidth="1"/>
    <col min="1800" max="1800" width="15.28515625" style="20" customWidth="1"/>
    <col min="1801" max="1801" width="15.42578125" style="20" customWidth="1"/>
    <col min="1802" max="1803" width="14.42578125" style="20" customWidth="1"/>
    <col min="1804" max="1804" width="5" style="20" customWidth="1"/>
    <col min="1805" max="1807" width="15.140625" style="20" customWidth="1"/>
    <col min="1808" max="1808" width="4.28515625" style="20" customWidth="1"/>
    <col min="1809" max="1809" width="16" style="20" customWidth="1"/>
    <col min="1810" max="1810" width="17.140625" style="20" customWidth="1"/>
    <col min="1811" max="1811" width="18.28515625" style="20" customWidth="1"/>
    <col min="1812" max="1812" width="4.85546875" style="20" customWidth="1"/>
    <col min="1813" max="1813" width="16" style="20" customWidth="1"/>
    <col min="1814" max="1814" width="17.140625" style="20" customWidth="1"/>
    <col min="1815" max="1815" width="18.28515625" style="20" customWidth="1"/>
    <col min="1816" max="1816" width="13.7109375" style="20" customWidth="1"/>
    <col min="1817" max="1817" width="16" style="20" customWidth="1"/>
    <col min="1818" max="1818" width="17.140625" style="20" customWidth="1"/>
    <col min="1819" max="1819" width="18.28515625" style="20" customWidth="1"/>
    <col min="1820" max="1820" width="13.7109375" style="20" customWidth="1"/>
    <col min="1821" max="1821" width="16" style="20" customWidth="1"/>
    <col min="1822" max="1822" width="17.140625" style="20" customWidth="1"/>
    <col min="1823" max="1823" width="18.28515625" style="20" customWidth="1"/>
    <col min="1824" max="1824" width="13.7109375" style="20" customWidth="1"/>
    <col min="1825" max="1825" width="16" style="20" customWidth="1"/>
    <col min="1826" max="1826" width="17.140625" style="20" customWidth="1"/>
    <col min="1827" max="1830" width="18.28515625" style="20" customWidth="1"/>
    <col min="1831" max="1831" width="15" style="20" customWidth="1"/>
    <col min="1832" max="1832" width="15.7109375" style="20" customWidth="1"/>
    <col min="1833" max="1833" width="49" style="20" customWidth="1"/>
    <col min="1834" max="1834" width="19.42578125" style="20" customWidth="1"/>
    <col min="1835" max="1835" width="14.5703125" style="20" customWidth="1"/>
    <col min="1836" max="1836" width="12.28515625" style="20" customWidth="1"/>
    <col min="1837" max="1837" width="14.5703125" style="20" customWidth="1"/>
    <col min="1838" max="1838" width="11.7109375" style="20" customWidth="1"/>
    <col min="1839" max="1839" width="14" style="20" customWidth="1"/>
    <col min="1840" max="1840" width="20.5703125" style="20" customWidth="1"/>
    <col min="1841" max="1841" width="11.7109375" style="20" customWidth="1"/>
    <col min="1842" max="1842" width="10.85546875" style="20" customWidth="1"/>
    <col min="1843" max="2036" width="9.140625" style="20"/>
    <col min="2037" max="2037" width="7.42578125" style="20" customWidth="1"/>
    <col min="2038" max="2038" width="20.28515625" style="20" customWidth="1"/>
    <col min="2039" max="2039" width="24.7109375" style="20" customWidth="1"/>
    <col min="2040" max="2040" width="35.7109375" style="20" customWidth="1"/>
    <col min="2041" max="2041" width="5" style="20" customWidth="1"/>
    <col min="2042" max="2042" width="12.85546875" style="20" customWidth="1"/>
    <col min="2043" max="2043" width="10.7109375" style="20" customWidth="1"/>
    <col min="2044" max="2044" width="7" style="20" customWidth="1"/>
    <col min="2045" max="2045" width="12.28515625" style="20" customWidth="1"/>
    <col min="2046" max="2046" width="10.7109375" style="20" customWidth="1"/>
    <col min="2047" max="2047" width="10.85546875" style="20" customWidth="1"/>
    <col min="2048" max="2048" width="8.85546875" style="20" customWidth="1"/>
    <col min="2049" max="2049" width="13.85546875" style="20" customWidth="1"/>
    <col min="2050" max="2050" width="20.42578125" style="20" customWidth="1"/>
    <col min="2051" max="2051" width="12.28515625" style="20" customWidth="1"/>
    <col min="2052" max="2052" width="19.28515625" style="20" customWidth="1"/>
    <col min="2053" max="2053" width="11.85546875" style="20" customWidth="1"/>
    <col min="2054" max="2054" width="9.140625" style="20" customWidth="1"/>
    <col min="2055" max="2055" width="13.42578125" style="20" customWidth="1"/>
    <col min="2056" max="2056" width="15.28515625" style="20" customWidth="1"/>
    <col min="2057" max="2057" width="15.42578125" style="20" customWidth="1"/>
    <col min="2058" max="2059" width="14.42578125" style="20" customWidth="1"/>
    <col min="2060" max="2060" width="5" style="20" customWidth="1"/>
    <col min="2061" max="2063" width="15.140625" style="20" customWidth="1"/>
    <col min="2064" max="2064" width="4.28515625" style="20" customWidth="1"/>
    <col min="2065" max="2065" width="16" style="20" customWidth="1"/>
    <col min="2066" max="2066" width="17.140625" style="20" customWidth="1"/>
    <col min="2067" max="2067" width="18.28515625" style="20" customWidth="1"/>
    <col min="2068" max="2068" width="4.85546875" style="20" customWidth="1"/>
    <col min="2069" max="2069" width="16" style="20" customWidth="1"/>
    <col min="2070" max="2070" width="17.140625" style="20" customWidth="1"/>
    <col min="2071" max="2071" width="18.28515625" style="20" customWidth="1"/>
    <col min="2072" max="2072" width="13.7109375" style="20" customWidth="1"/>
    <col min="2073" max="2073" width="16" style="20" customWidth="1"/>
    <col min="2074" max="2074" width="17.140625" style="20" customWidth="1"/>
    <col min="2075" max="2075" width="18.28515625" style="20" customWidth="1"/>
    <col min="2076" max="2076" width="13.7109375" style="20" customWidth="1"/>
    <col min="2077" max="2077" width="16" style="20" customWidth="1"/>
    <col min="2078" max="2078" width="17.140625" style="20" customWidth="1"/>
    <col min="2079" max="2079" width="18.28515625" style="20" customWidth="1"/>
    <col min="2080" max="2080" width="13.7109375" style="20" customWidth="1"/>
    <col min="2081" max="2081" width="16" style="20" customWidth="1"/>
    <col min="2082" max="2082" width="17.140625" style="20" customWidth="1"/>
    <col min="2083" max="2086" width="18.28515625" style="20" customWidth="1"/>
    <col min="2087" max="2087" width="15" style="20" customWidth="1"/>
    <col min="2088" max="2088" width="15.7109375" style="20" customWidth="1"/>
    <col min="2089" max="2089" width="49" style="20" customWidth="1"/>
    <col min="2090" max="2090" width="19.42578125" style="20" customWidth="1"/>
    <col min="2091" max="2091" width="14.5703125" style="20" customWidth="1"/>
    <col min="2092" max="2092" width="12.28515625" style="20" customWidth="1"/>
    <col min="2093" max="2093" width="14.5703125" style="20" customWidth="1"/>
    <col min="2094" max="2094" width="11.7109375" style="20" customWidth="1"/>
    <col min="2095" max="2095" width="14" style="20" customWidth="1"/>
    <col min="2096" max="2096" width="20.5703125" style="20" customWidth="1"/>
    <col min="2097" max="2097" width="11.7109375" style="20" customWidth="1"/>
    <col min="2098" max="2098" width="10.85546875" style="20" customWidth="1"/>
    <col min="2099" max="2292" width="9.140625" style="20"/>
    <col min="2293" max="2293" width="7.42578125" style="20" customWidth="1"/>
    <col min="2294" max="2294" width="20.28515625" style="20" customWidth="1"/>
    <col min="2295" max="2295" width="24.7109375" style="20" customWidth="1"/>
    <col min="2296" max="2296" width="35.7109375" style="20" customWidth="1"/>
    <col min="2297" max="2297" width="5" style="20" customWidth="1"/>
    <col min="2298" max="2298" width="12.85546875" style="20" customWidth="1"/>
    <col min="2299" max="2299" width="10.7109375" style="20" customWidth="1"/>
    <col min="2300" max="2300" width="7" style="20" customWidth="1"/>
    <col min="2301" max="2301" width="12.28515625" style="20" customWidth="1"/>
    <col min="2302" max="2302" width="10.7109375" style="20" customWidth="1"/>
    <col min="2303" max="2303" width="10.85546875" style="20" customWidth="1"/>
    <col min="2304" max="2304" width="8.85546875" style="20" customWidth="1"/>
    <col min="2305" max="2305" width="13.85546875" style="20" customWidth="1"/>
    <col min="2306" max="2306" width="20.42578125" style="20" customWidth="1"/>
    <col min="2307" max="2307" width="12.28515625" style="20" customWidth="1"/>
    <col min="2308" max="2308" width="19.28515625" style="20" customWidth="1"/>
    <col min="2309" max="2309" width="11.85546875" style="20" customWidth="1"/>
    <col min="2310" max="2310" width="9.140625" style="20" customWidth="1"/>
    <col min="2311" max="2311" width="13.42578125" style="20" customWidth="1"/>
    <col min="2312" max="2312" width="15.28515625" style="20" customWidth="1"/>
    <col min="2313" max="2313" width="15.42578125" style="20" customWidth="1"/>
    <col min="2314" max="2315" width="14.42578125" style="20" customWidth="1"/>
    <col min="2316" max="2316" width="5" style="20" customWidth="1"/>
    <col min="2317" max="2319" width="15.140625" style="20" customWidth="1"/>
    <col min="2320" max="2320" width="4.28515625" style="20" customWidth="1"/>
    <col min="2321" max="2321" width="16" style="20" customWidth="1"/>
    <col min="2322" max="2322" width="17.140625" style="20" customWidth="1"/>
    <col min="2323" max="2323" width="18.28515625" style="20" customWidth="1"/>
    <col min="2324" max="2324" width="4.85546875" style="20" customWidth="1"/>
    <col min="2325" max="2325" width="16" style="20" customWidth="1"/>
    <col min="2326" max="2326" width="17.140625" style="20" customWidth="1"/>
    <col min="2327" max="2327" width="18.28515625" style="20" customWidth="1"/>
    <col min="2328" max="2328" width="13.7109375" style="20" customWidth="1"/>
    <col min="2329" max="2329" width="16" style="20" customWidth="1"/>
    <col min="2330" max="2330" width="17.140625" style="20" customWidth="1"/>
    <col min="2331" max="2331" width="18.28515625" style="20" customWidth="1"/>
    <col min="2332" max="2332" width="13.7109375" style="20" customWidth="1"/>
    <col min="2333" max="2333" width="16" style="20" customWidth="1"/>
    <col min="2334" max="2334" width="17.140625" style="20" customWidth="1"/>
    <col min="2335" max="2335" width="18.28515625" style="20" customWidth="1"/>
    <col min="2336" max="2336" width="13.7109375" style="20" customWidth="1"/>
    <col min="2337" max="2337" width="16" style="20" customWidth="1"/>
    <col min="2338" max="2338" width="17.140625" style="20" customWidth="1"/>
    <col min="2339" max="2342" width="18.28515625" style="20" customWidth="1"/>
    <col min="2343" max="2343" width="15" style="20" customWidth="1"/>
    <col min="2344" max="2344" width="15.7109375" style="20" customWidth="1"/>
    <col min="2345" max="2345" width="49" style="20" customWidth="1"/>
    <col min="2346" max="2346" width="19.42578125" style="20" customWidth="1"/>
    <col min="2347" max="2347" width="14.5703125" style="20" customWidth="1"/>
    <col min="2348" max="2348" width="12.28515625" style="20" customWidth="1"/>
    <col min="2349" max="2349" width="14.5703125" style="20" customWidth="1"/>
    <col min="2350" max="2350" width="11.7109375" style="20" customWidth="1"/>
    <col min="2351" max="2351" width="14" style="20" customWidth="1"/>
    <col min="2352" max="2352" width="20.5703125" style="20" customWidth="1"/>
    <col min="2353" max="2353" width="11.7109375" style="20" customWidth="1"/>
    <col min="2354" max="2354" width="10.85546875" style="20" customWidth="1"/>
    <col min="2355" max="2548" width="9.140625" style="20"/>
    <col min="2549" max="2549" width="7.42578125" style="20" customWidth="1"/>
    <col min="2550" max="2550" width="20.28515625" style="20" customWidth="1"/>
    <col min="2551" max="2551" width="24.7109375" style="20" customWidth="1"/>
    <col min="2552" max="2552" width="35.7109375" style="20" customWidth="1"/>
    <col min="2553" max="2553" width="5" style="20" customWidth="1"/>
    <col min="2554" max="2554" width="12.85546875" style="20" customWidth="1"/>
    <col min="2555" max="2555" width="10.7109375" style="20" customWidth="1"/>
    <col min="2556" max="2556" width="7" style="20" customWidth="1"/>
    <col min="2557" max="2557" width="12.28515625" style="20" customWidth="1"/>
    <col min="2558" max="2558" width="10.7109375" style="20" customWidth="1"/>
    <col min="2559" max="2559" width="10.85546875" style="20" customWidth="1"/>
    <col min="2560" max="2560" width="8.85546875" style="20" customWidth="1"/>
    <col min="2561" max="2561" width="13.85546875" style="20" customWidth="1"/>
    <col min="2562" max="2562" width="20.42578125" style="20" customWidth="1"/>
    <col min="2563" max="2563" width="12.28515625" style="20" customWidth="1"/>
    <col min="2564" max="2564" width="19.28515625" style="20" customWidth="1"/>
    <col min="2565" max="2565" width="11.85546875" style="20" customWidth="1"/>
    <col min="2566" max="2566" width="9.140625" style="20" customWidth="1"/>
    <col min="2567" max="2567" width="13.42578125" style="20" customWidth="1"/>
    <col min="2568" max="2568" width="15.28515625" style="20" customWidth="1"/>
    <col min="2569" max="2569" width="15.42578125" style="20" customWidth="1"/>
    <col min="2570" max="2571" width="14.42578125" style="20" customWidth="1"/>
    <col min="2572" max="2572" width="5" style="20" customWidth="1"/>
    <col min="2573" max="2575" width="15.140625" style="20" customWidth="1"/>
    <col min="2576" max="2576" width="4.28515625" style="20" customWidth="1"/>
    <col min="2577" max="2577" width="16" style="20" customWidth="1"/>
    <col min="2578" max="2578" width="17.140625" style="20" customWidth="1"/>
    <col min="2579" max="2579" width="18.28515625" style="20" customWidth="1"/>
    <col min="2580" max="2580" width="4.85546875" style="20" customWidth="1"/>
    <col min="2581" max="2581" width="16" style="20" customWidth="1"/>
    <col min="2582" max="2582" width="17.140625" style="20" customWidth="1"/>
    <col min="2583" max="2583" width="18.28515625" style="20" customWidth="1"/>
    <col min="2584" max="2584" width="13.7109375" style="20" customWidth="1"/>
    <col min="2585" max="2585" width="16" style="20" customWidth="1"/>
    <col min="2586" max="2586" width="17.140625" style="20" customWidth="1"/>
    <col min="2587" max="2587" width="18.28515625" style="20" customWidth="1"/>
    <col min="2588" max="2588" width="13.7109375" style="20" customWidth="1"/>
    <col min="2589" max="2589" width="16" style="20" customWidth="1"/>
    <col min="2590" max="2590" width="17.140625" style="20" customWidth="1"/>
    <col min="2591" max="2591" width="18.28515625" style="20" customWidth="1"/>
    <col min="2592" max="2592" width="13.7109375" style="20" customWidth="1"/>
    <col min="2593" max="2593" width="16" style="20" customWidth="1"/>
    <col min="2594" max="2594" width="17.140625" style="20" customWidth="1"/>
    <col min="2595" max="2598" width="18.28515625" style="20" customWidth="1"/>
    <col min="2599" max="2599" width="15" style="20" customWidth="1"/>
    <col min="2600" max="2600" width="15.7109375" style="20" customWidth="1"/>
    <col min="2601" max="2601" width="49" style="20" customWidth="1"/>
    <col min="2602" max="2602" width="19.42578125" style="20" customWidth="1"/>
    <col min="2603" max="2603" width="14.5703125" style="20" customWidth="1"/>
    <col min="2604" max="2604" width="12.28515625" style="20" customWidth="1"/>
    <col min="2605" max="2605" width="14.5703125" style="20" customWidth="1"/>
    <col min="2606" max="2606" width="11.7109375" style="20" customWidth="1"/>
    <col min="2607" max="2607" width="14" style="20" customWidth="1"/>
    <col min="2608" max="2608" width="20.5703125" style="20" customWidth="1"/>
    <col min="2609" max="2609" width="11.7109375" style="20" customWidth="1"/>
    <col min="2610" max="2610" width="10.85546875" style="20" customWidth="1"/>
    <col min="2611" max="2804" width="9.140625" style="20"/>
    <col min="2805" max="2805" width="7.42578125" style="20" customWidth="1"/>
    <col min="2806" max="2806" width="20.28515625" style="20" customWidth="1"/>
    <col min="2807" max="2807" width="24.7109375" style="20" customWidth="1"/>
    <col min="2808" max="2808" width="35.7109375" style="20" customWidth="1"/>
    <col min="2809" max="2809" width="5" style="20" customWidth="1"/>
    <col min="2810" max="2810" width="12.85546875" style="20" customWidth="1"/>
    <col min="2811" max="2811" width="10.7109375" style="20" customWidth="1"/>
    <col min="2812" max="2812" width="7" style="20" customWidth="1"/>
    <col min="2813" max="2813" width="12.28515625" style="20" customWidth="1"/>
    <col min="2814" max="2814" width="10.7109375" style="20" customWidth="1"/>
    <col min="2815" max="2815" width="10.85546875" style="20" customWidth="1"/>
    <col min="2816" max="2816" width="8.85546875" style="20" customWidth="1"/>
    <col min="2817" max="2817" width="13.85546875" style="20" customWidth="1"/>
    <col min="2818" max="2818" width="20.42578125" style="20" customWidth="1"/>
    <col min="2819" max="2819" width="12.28515625" style="20" customWidth="1"/>
    <col min="2820" max="2820" width="19.28515625" style="20" customWidth="1"/>
    <col min="2821" max="2821" width="11.85546875" style="20" customWidth="1"/>
    <col min="2822" max="2822" width="9.140625" style="20" customWidth="1"/>
    <col min="2823" max="2823" width="13.42578125" style="20" customWidth="1"/>
    <col min="2824" max="2824" width="15.28515625" style="20" customWidth="1"/>
    <col min="2825" max="2825" width="15.42578125" style="20" customWidth="1"/>
    <col min="2826" max="2827" width="14.42578125" style="20" customWidth="1"/>
    <col min="2828" max="2828" width="5" style="20" customWidth="1"/>
    <col min="2829" max="2831" width="15.140625" style="20" customWidth="1"/>
    <col min="2832" max="2832" width="4.28515625" style="20" customWidth="1"/>
    <col min="2833" max="2833" width="16" style="20" customWidth="1"/>
    <col min="2834" max="2834" width="17.140625" style="20" customWidth="1"/>
    <col min="2835" max="2835" width="18.28515625" style="20" customWidth="1"/>
    <col min="2836" max="2836" width="4.85546875" style="20" customWidth="1"/>
    <col min="2837" max="2837" width="16" style="20" customWidth="1"/>
    <col min="2838" max="2838" width="17.140625" style="20" customWidth="1"/>
    <col min="2839" max="2839" width="18.28515625" style="20" customWidth="1"/>
    <col min="2840" max="2840" width="13.7109375" style="20" customWidth="1"/>
    <col min="2841" max="2841" width="16" style="20" customWidth="1"/>
    <col min="2842" max="2842" width="17.140625" style="20" customWidth="1"/>
    <col min="2843" max="2843" width="18.28515625" style="20" customWidth="1"/>
    <col min="2844" max="2844" width="13.7109375" style="20" customWidth="1"/>
    <col min="2845" max="2845" width="16" style="20" customWidth="1"/>
    <col min="2846" max="2846" width="17.140625" style="20" customWidth="1"/>
    <col min="2847" max="2847" width="18.28515625" style="20" customWidth="1"/>
    <col min="2848" max="2848" width="13.7109375" style="20" customWidth="1"/>
    <col min="2849" max="2849" width="16" style="20" customWidth="1"/>
    <col min="2850" max="2850" width="17.140625" style="20" customWidth="1"/>
    <col min="2851" max="2854" width="18.28515625" style="20" customWidth="1"/>
    <col min="2855" max="2855" width="15" style="20" customWidth="1"/>
    <col min="2856" max="2856" width="15.7109375" style="20" customWidth="1"/>
    <col min="2857" max="2857" width="49" style="20" customWidth="1"/>
    <col min="2858" max="2858" width="19.42578125" style="20" customWidth="1"/>
    <col min="2859" max="2859" width="14.5703125" style="20" customWidth="1"/>
    <col min="2860" max="2860" width="12.28515625" style="20" customWidth="1"/>
    <col min="2861" max="2861" width="14.5703125" style="20" customWidth="1"/>
    <col min="2862" max="2862" width="11.7109375" style="20" customWidth="1"/>
    <col min="2863" max="2863" width="14" style="20" customWidth="1"/>
    <col min="2864" max="2864" width="20.5703125" style="20" customWidth="1"/>
    <col min="2865" max="2865" width="11.7109375" style="20" customWidth="1"/>
    <col min="2866" max="2866" width="10.85546875" style="20" customWidth="1"/>
    <col min="2867" max="3060" width="9.140625" style="20"/>
    <col min="3061" max="3061" width="7.42578125" style="20" customWidth="1"/>
    <col min="3062" max="3062" width="20.28515625" style="20" customWidth="1"/>
    <col min="3063" max="3063" width="24.7109375" style="20" customWidth="1"/>
    <col min="3064" max="3064" width="35.7109375" style="20" customWidth="1"/>
    <col min="3065" max="3065" width="5" style="20" customWidth="1"/>
    <col min="3066" max="3066" width="12.85546875" style="20" customWidth="1"/>
    <col min="3067" max="3067" width="10.7109375" style="20" customWidth="1"/>
    <col min="3068" max="3068" width="7" style="20" customWidth="1"/>
    <col min="3069" max="3069" width="12.28515625" style="20" customWidth="1"/>
    <col min="3070" max="3070" width="10.7109375" style="20" customWidth="1"/>
    <col min="3071" max="3071" width="10.85546875" style="20" customWidth="1"/>
    <col min="3072" max="3072" width="8.85546875" style="20" customWidth="1"/>
    <col min="3073" max="3073" width="13.85546875" style="20" customWidth="1"/>
    <col min="3074" max="3074" width="20.42578125" style="20" customWidth="1"/>
    <col min="3075" max="3075" width="12.28515625" style="20" customWidth="1"/>
    <col min="3076" max="3076" width="19.28515625" style="20" customWidth="1"/>
    <col min="3077" max="3077" width="11.85546875" style="20" customWidth="1"/>
    <col min="3078" max="3078" width="9.140625" style="20" customWidth="1"/>
    <col min="3079" max="3079" width="13.42578125" style="20" customWidth="1"/>
    <col min="3080" max="3080" width="15.28515625" style="20" customWidth="1"/>
    <col min="3081" max="3081" width="15.42578125" style="20" customWidth="1"/>
    <col min="3082" max="3083" width="14.42578125" style="20" customWidth="1"/>
    <col min="3084" max="3084" width="5" style="20" customWidth="1"/>
    <col min="3085" max="3087" width="15.140625" style="20" customWidth="1"/>
    <col min="3088" max="3088" width="4.28515625" style="20" customWidth="1"/>
    <col min="3089" max="3089" width="16" style="20" customWidth="1"/>
    <col min="3090" max="3090" width="17.140625" style="20" customWidth="1"/>
    <col min="3091" max="3091" width="18.28515625" style="20" customWidth="1"/>
    <col min="3092" max="3092" width="4.85546875" style="20" customWidth="1"/>
    <col min="3093" max="3093" width="16" style="20" customWidth="1"/>
    <col min="3094" max="3094" width="17.140625" style="20" customWidth="1"/>
    <col min="3095" max="3095" width="18.28515625" style="20" customWidth="1"/>
    <col min="3096" max="3096" width="13.7109375" style="20" customWidth="1"/>
    <col min="3097" max="3097" width="16" style="20" customWidth="1"/>
    <col min="3098" max="3098" width="17.140625" style="20" customWidth="1"/>
    <col min="3099" max="3099" width="18.28515625" style="20" customWidth="1"/>
    <col min="3100" max="3100" width="13.7109375" style="20" customWidth="1"/>
    <col min="3101" max="3101" width="16" style="20" customWidth="1"/>
    <col min="3102" max="3102" width="17.140625" style="20" customWidth="1"/>
    <col min="3103" max="3103" width="18.28515625" style="20" customWidth="1"/>
    <col min="3104" max="3104" width="13.7109375" style="20" customWidth="1"/>
    <col min="3105" max="3105" width="16" style="20" customWidth="1"/>
    <col min="3106" max="3106" width="17.140625" style="20" customWidth="1"/>
    <col min="3107" max="3110" width="18.28515625" style="20" customWidth="1"/>
    <col min="3111" max="3111" width="15" style="20" customWidth="1"/>
    <col min="3112" max="3112" width="15.7109375" style="20" customWidth="1"/>
    <col min="3113" max="3113" width="49" style="20" customWidth="1"/>
    <col min="3114" max="3114" width="19.42578125" style="20" customWidth="1"/>
    <col min="3115" max="3115" width="14.5703125" style="20" customWidth="1"/>
    <col min="3116" max="3116" width="12.28515625" style="20" customWidth="1"/>
    <col min="3117" max="3117" width="14.5703125" style="20" customWidth="1"/>
    <col min="3118" max="3118" width="11.7109375" style="20" customWidth="1"/>
    <col min="3119" max="3119" width="14" style="20" customWidth="1"/>
    <col min="3120" max="3120" width="20.5703125" style="20" customWidth="1"/>
    <col min="3121" max="3121" width="11.7109375" style="20" customWidth="1"/>
    <col min="3122" max="3122" width="10.85546875" style="20" customWidth="1"/>
    <col min="3123" max="3316" width="9.140625" style="20"/>
    <col min="3317" max="3317" width="7.42578125" style="20" customWidth="1"/>
    <col min="3318" max="3318" width="20.28515625" style="20" customWidth="1"/>
    <col min="3319" max="3319" width="24.7109375" style="20" customWidth="1"/>
    <col min="3320" max="3320" width="35.7109375" style="20" customWidth="1"/>
    <col min="3321" max="3321" width="5" style="20" customWidth="1"/>
    <col min="3322" max="3322" width="12.85546875" style="20" customWidth="1"/>
    <col min="3323" max="3323" width="10.7109375" style="20" customWidth="1"/>
    <col min="3324" max="3324" width="7" style="20" customWidth="1"/>
    <col min="3325" max="3325" width="12.28515625" style="20" customWidth="1"/>
    <col min="3326" max="3326" width="10.7109375" style="20" customWidth="1"/>
    <col min="3327" max="3327" width="10.85546875" style="20" customWidth="1"/>
    <col min="3328" max="3328" width="8.85546875" style="20" customWidth="1"/>
    <col min="3329" max="3329" width="13.85546875" style="20" customWidth="1"/>
    <col min="3330" max="3330" width="20.42578125" style="20" customWidth="1"/>
    <col min="3331" max="3331" width="12.28515625" style="20" customWidth="1"/>
    <col min="3332" max="3332" width="19.28515625" style="20" customWidth="1"/>
    <col min="3333" max="3333" width="11.85546875" style="20" customWidth="1"/>
    <col min="3334" max="3334" width="9.140625" style="20" customWidth="1"/>
    <col min="3335" max="3335" width="13.42578125" style="20" customWidth="1"/>
    <col min="3336" max="3336" width="15.28515625" style="20" customWidth="1"/>
    <col min="3337" max="3337" width="15.42578125" style="20" customWidth="1"/>
    <col min="3338" max="3339" width="14.42578125" style="20" customWidth="1"/>
    <col min="3340" max="3340" width="5" style="20" customWidth="1"/>
    <col min="3341" max="3343" width="15.140625" style="20" customWidth="1"/>
    <col min="3344" max="3344" width="4.28515625" style="20" customWidth="1"/>
    <col min="3345" max="3345" width="16" style="20" customWidth="1"/>
    <col min="3346" max="3346" width="17.140625" style="20" customWidth="1"/>
    <col min="3347" max="3347" width="18.28515625" style="20" customWidth="1"/>
    <col min="3348" max="3348" width="4.85546875" style="20" customWidth="1"/>
    <col min="3349" max="3349" width="16" style="20" customWidth="1"/>
    <col min="3350" max="3350" width="17.140625" style="20" customWidth="1"/>
    <col min="3351" max="3351" width="18.28515625" style="20" customWidth="1"/>
    <col min="3352" max="3352" width="13.7109375" style="20" customWidth="1"/>
    <col min="3353" max="3353" width="16" style="20" customWidth="1"/>
    <col min="3354" max="3354" width="17.140625" style="20" customWidth="1"/>
    <col min="3355" max="3355" width="18.28515625" style="20" customWidth="1"/>
    <col min="3356" max="3356" width="13.7109375" style="20" customWidth="1"/>
    <col min="3357" max="3357" width="16" style="20" customWidth="1"/>
    <col min="3358" max="3358" width="17.140625" style="20" customWidth="1"/>
    <col min="3359" max="3359" width="18.28515625" style="20" customWidth="1"/>
    <col min="3360" max="3360" width="13.7109375" style="20" customWidth="1"/>
    <col min="3361" max="3361" width="16" style="20" customWidth="1"/>
    <col min="3362" max="3362" width="17.140625" style="20" customWidth="1"/>
    <col min="3363" max="3366" width="18.28515625" style="20" customWidth="1"/>
    <col min="3367" max="3367" width="15" style="20" customWidth="1"/>
    <col min="3368" max="3368" width="15.7109375" style="20" customWidth="1"/>
    <col min="3369" max="3369" width="49" style="20" customWidth="1"/>
    <col min="3370" max="3370" width="19.42578125" style="20" customWidth="1"/>
    <col min="3371" max="3371" width="14.5703125" style="20" customWidth="1"/>
    <col min="3372" max="3372" width="12.28515625" style="20" customWidth="1"/>
    <col min="3373" max="3373" width="14.5703125" style="20" customWidth="1"/>
    <col min="3374" max="3374" width="11.7109375" style="20" customWidth="1"/>
    <col min="3375" max="3375" width="14" style="20" customWidth="1"/>
    <col min="3376" max="3376" width="20.5703125" style="20" customWidth="1"/>
    <col min="3377" max="3377" width="11.7109375" style="20" customWidth="1"/>
    <col min="3378" max="3378" width="10.85546875" style="20" customWidth="1"/>
    <col min="3379" max="3572" width="9.140625" style="20"/>
    <col min="3573" max="3573" width="7.42578125" style="20" customWidth="1"/>
    <col min="3574" max="3574" width="20.28515625" style="20" customWidth="1"/>
    <col min="3575" max="3575" width="24.7109375" style="20" customWidth="1"/>
    <col min="3576" max="3576" width="35.7109375" style="20" customWidth="1"/>
    <col min="3577" max="3577" width="5" style="20" customWidth="1"/>
    <col min="3578" max="3578" width="12.85546875" style="20" customWidth="1"/>
    <col min="3579" max="3579" width="10.7109375" style="20" customWidth="1"/>
    <col min="3580" max="3580" width="7" style="20" customWidth="1"/>
    <col min="3581" max="3581" width="12.28515625" style="20" customWidth="1"/>
    <col min="3582" max="3582" width="10.7109375" style="20" customWidth="1"/>
    <col min="3583" max="3583" width="10.85546875" style="20" customWidth="1"/>
    <col min="3584" max="3584" width="8.85546875" style="20" customWidth="1"/>
    <col min="3585" max="3585" width="13.85546875" style="20" customWidth="1"/>
    <col min="3586" max="3586" width="20.42578125" style="20" customWidth="1"/>
    <col min="3587" max="3587" width="12.28515625" style="20" customWidth="1"/>
    <col min="3588" max="3588" width="19.28515625" style="20" customWidth="1"/>
    <col min="3589" max="3589" width="11.85546875" style="20" customWidth="1"/>
    <col min="3590" max="3590" width="9.140625" style="20" customWidth="1"/>
    <col min="3591" max="3591" width="13.42578125" style="20" customWidth="1"/>
    <col min="3592" max="3592" width="15.28515625" style="20" customWidth="1"/>
    <col min="3593" max="3593" width="15.42578125" style="20" customWidth="1"/>
    <col min="3594" max="3595" width="14.42578125" style="20" customWidth="1"/>
    <col min="3596" max="3596" width="5" style="20" customWidth="1"/>
    <col min="3597" max="3599" width="15.140625" style="20" customWidth="1"/>
    <col min="3600" max="3600" width="4.28515625" style="20" customWidth="1"/>
    <col min="3601" max="3601" width="16" style="20" customWidth="1"/>
    <col min="3602" max="3602" width="17.140625" style="20" customWidth="1"/>
    <col min="3603" max="3603" width="18.28515625" style="20" customWidth="1"/>
    <col min="3604" max="3604" width="4.85546875" style="20" customWidth="1"/>
    <col min="3605" max="3605" width="16" style="20" customWidth="1"/>
    <col min="3606" max="3606" width="17.140625" style="20" customWidth="1"/>
    <col min="3607" max="3607" width="18.28515625" style="20" customWidth="1"/>
    <col min="3608" max="3608" width="13.7109375" style="20" customWidth="1"/>
    <col min="3609" max="3609" width="16" style="20" customWidth="1"/>
    <col min="3610" max="3610" width="17.140625" style="20" customWidth="1"/>
    <col min="3611" max="3611" width="18.28515625" style="20" customWidth="1"/>
    <col min="3612" max="3612" width="13.7109375" style="20" customWidth="1"/>
    <col min="3613" max="3613" width="16" style="20" customWidth="1"/>
    <col min="3614" max="3614" width="17.140625" style="20" customWidth="1"/>
    <col min="3615" max="3615" width="18.28515625" style="20" customWidth="1"/>
    <col min="3616" max="3616" width="13.7109375" style="20" customWidth="1"/>
    <col min="3617" max="3617" width="16" style="20" customWidth="1"/>
    <col min="3618" max="3618" width="17.140625" style="20" customWidth="1"/>
    <col min="3619" max="3622" width="18.28515625" style="20" customWidth="1"/>
    <col min="3623" max="3623" width="15" style="20" customWidth="1"/>
    <col min="3624" max="3624" width="15.7109375" style="20" customWidth="1"/>
    <col min="3625" max="3625" width="49" style="20" customWidth="1"/>
    <col min="3626" max="3626" width="19.42578125" style="20" customWidth="1"/>
    <col min="3627" max="3627" width="14.5703125" style="20" customWidth="1"/>
    <col min="3628" max="3628" width="12.28515625" style="20" customWidth="1"/>
    <col min="3629" max="3629" width="14.5703125" style="20" customWidth="1"/>
    <col min="3630" max="3630" width="11.7109375" style="20" customWidth="1"/>
    <col min="3631" max="3631" width="14" style="20" customWidth="1"/>
    <col min="3632" max="3632" width="20.5703125" style="20" customWidth="1"/>
    <col min="3633" max="3633" width="11.7109375" style="20" customWidth="1"/>
    <col min="3634" max="3634" width="10.85546875" style="20" customWidth="1"/>
    <col min="3635" max="3828" width="9.140625" style="20"/>
    <col min="3829" max="3829" width="7.42578125" style="20" customWidth="1"/>
    <col min="3830" max="3830" width="20.28515625" style="20" customWidth="1"/>
    <col min="3831" max="3831" width="24.7109375" style="20" customWidth="1"/>
    <col min="3832" max="3832" width="35.7109375" style="20" customWidth="1"/>
    <col min="3833" max="3833" width="5" style="20" customWidth="1"/>
    <col min="3834" max="3834" width="12.85546875" style="20" customWidth="1"/>
    <col min="3835" max="3835" width="10.7109375" style="20" customWidth="1"/>
    <col min="3836" max="3836" width="7" style="20" customWidth="1"/>
    <col min="3837" max="3837" width="12.28515625" style="20" customWidth="1"/>
    <col min="3838" max="3838" width="10.7109375" style="20" customWidth="1"/>
    <col min="3839" max="3839" width="10.85546875" style="20" customWidth="1"/>
    <col min="3840" max="3840" width="8.85546875" style="20" customWidth="1"/>
    <col min="3841" max="3841" width="13.85546875" style="20" customWidth="1"/>
    <col min="3842" max="3842" width="20.42578125" style="20" customWidth="1"/>
    <col min="3843" max="3843" width="12.28515625" style="20" customWidth="1"/>
    <col min="3844" max="3844" width="19.28515625" style="20" customWidth="1"/>
    <col min="3845" max="3845" width="11.85546875" style="20" customWidth="1"/>
    <col min="3846" max="3846" width="9.140625" style="20" customWidth="1"/>
    <col min="3847" max="3847" width="13.42578125" style="20" customWidth="1"/>
    <col min="3848" max="3848" width="15.28515625" style="20" customWidth="1"/>
    <col min="3849" max="3849" width="15.42578125" style="20" customWidth="1"/>
    <col min="3850" max="3851" width="14.42578125" style="20" customWidth="1"/>
    <col min="3852" max="3852" width="5" style="20" customWidth="1"/>
    <col min="3853" max="3855" width="15.140625" style="20" customWidth="1"/>
    <col min="3856" max="3856" width="4.28515625" style="20" customWidth="1"/>
    <col min="3857" max="3857" width="16" style="20" customWidth="1"/>
    <col min="3858" max="3858" width="17.140625" style="20" customWidth="1"/>
    <col min="3859" max="3859" width="18.28515625" style="20" customWidth="1"/>
    <col min="3860" max="3860" width="4.85546875" style="20" customWidth="1"/>
    <col min="3861" max="3861" width="16" style="20" customWidth="1"/>
    <col min="3862" max="3862" width="17.140625" style="20" customWidth="1"/>
    <col min="3863" max="3863" width="18.28515625" style="20" customWidth="1"/>
    <col min="3864" max="3864" width="13.7109375" style="20" customWidth="1"/>
    <col min="3865" max="3865" width="16" style="20" customWidth="1"/>
    <col min="3866" max="3866" width="17.140625" style="20" customWidth="1"/>
    <col min="3867" max="3867" width="18.28515625" style="20" customWidth="1"/>
    <col min="3868" max="3868" width="13.7109375" style="20" customWidth="1"/>
    <col min="3869" max="3869" width="16" style="20" customWidth="1"/>
    <col min="3870" max="3870" width="17.140625" style="20" customWidth="1"/>
    <col min="3871" max="3871" width="18.28515625" style="20" customWidth="1"/>
    <col min="3872" max="3872" width="13.7109375" style="20" customWidth="1"/>
    <col min="3873" max="3873" width="16" style="20" customWidth="1"/>
    <col min="3874" max="3874" width="17.140625" style="20" customWidth="1"/>
    <col min="3875" max="3878" width="18.28515625" style="20" customWidth="1"/>
    <col min="3879" max="3879" width="15" style="20" customWidth="1"/>
    <col min="3880" max="3880" width="15.7109375" style="20" customWidth="1"/>
    <col min="3881" max="3881" width="49" style="20" customWidth="1"/>
    <col min="3882" max="3882" width="19.42578125" style="20" customWidth="1"/>
    <col min="3883" max="3883" width="14.5703125" style="20" customWidth="1"/>
    <col min="3884" max="3884" width="12.28515625" style="20" customWidth="1"/>
    <col min="3885" max="3885" width="14.5703125" style="20" customWidth="1"/>
    <col min="3886" max="3886" width="11.7109375" style="20" customWidth="1"/>
    <col min="3887" max="3887" width="14" style="20" customWidth="1"/>
    <col min="3888" max="3888" width="20.5703125" style="20" customWidth="1"/>
    <col min="3889" max="3889" width="11.7109375" style="20" customWidth="1"/>
    <col min="3890" max="3890" width="10.85546875" style="20" customWidth="1"/>
    <col min="3891" max="4084" width="9.140625" style="20"/>
    <col min="4085" max="4085" width="7.42578125" style="20" customWidth="1"/>
    <col min="4086" max="4086" width="20.28515625" style="20" customWidth="1"/>
    <col min="4087" max="4087" width="24.7109375" style="20" customWidth="1"/>
    <col min="4088" max="4088" width="35.7109375" style="20" customWidth="1"/>
    <col min="4089" max="4089" width="5" style="20" customWidth="1"/>
    <col min="4090" max="4090" width="12.85546875" style="20" customWidth="1"/>
    <col min="4091" max="4091" width="10.7109375" style="20" customWidth="1"/>
    <col min="4092" max="4092" width="7" style="20" customWidth="1"/>
    <col min="4093" max="4093" width="12.28515625" style="20" customWidth="1"/>
    <col min="4094" max="4094" width="10.7109375" style="20" customWidth="1"/>
    <col min="4095" max="4095" width="10.85546875" style="20" customWidth="1"/>
    <col min="4096" max="4096" width="8.85546875" style="20" customWidth="1"/>
    <col min="4097" max="4097" width="13.85546875" style="20" customWidth="1"/>
    <col min="4098" max="4098" width="20.42578125" style="20" customWidth="1"/>
    <col min="4099" max="4099" width="12.28515625" style="20" customWidth="1"/>
    <col min="4100" max="4100" width="19.28515625" style="20" customWidth="1"/>
    <col min="4101" max="4101" width="11.85546875" style="20" customWidth="1"/>
    <col min="4102" max="4102" width="9.140625" style="20" customWidth="1"/>
    <col min="4103" max="4103" width="13.42578125" style="20" customWidth="1"/>
    <col min="4104" max="4104" width="15.28515625" style="20" customWidth="1"/>
    <col min="4105" max="4105" width="15.42578125" style="20" customWidth="1"/>
    <col min="4106" max="4107" width="14.42578125" style="20" customWidth="1"/>
    <col min="4108" max="4108" width="5" style="20" customWidth="1"/>
    <col min="4109" max="4111" width="15.140625" style="20" customWidth="1"/>
    <col min="4112" max="4112" width="4.28515625" style="20" customWidth="1"/>
    <col min="4113" max="4113" width="16" style="20" customWidth="1"/>
    <col min="4114" max="4114" width="17.140625" style="20" customWidth="1"/>
    <col min="4115" max="4115" width="18.28515625" style="20" customWidth="1"/>
    <col min="4116" max="4116" width="4.85546875" style="20" customWidth="1"/>
    <col min="4117" max="4117" width="16" style="20" customWidth="1"/>
    <col min="4118" max="4118" width="17.140625" style="20" customWidth="1"/>
    <col min="4119" max="4119" width="18.28515625" style="20" customWidth="1"/>
    <col min="4120" max="4120" width="13.7109375" style="20" customWidth="1"/>
    <col min="4121" max="4121" width="16" style="20" customWidth="1"/>
    <col min="4122" max="4122" width="17.140625" style="20" customWidth="1"/>
    <col min="4123" max="4123" width="18.28515625" style="20" customWidth="1"/>
    <col min="4124" max="4124" width="13.7109375" style="20" customWidth="1"/>
    <col min="4125" max="4125" width="16" style="20" customWidth="1"/>
    <col min="4126" max="4126" width="17.140625" style="20" customWidth="1"/>
    <col min="4127" max="4127" width="18.28515625" style="20" customWidth="1"/>
    <col min="4128" max="4128" width="13.7109375" style="20" customWidth="1"/>
    <col min="4129" max="4129" width="16" style="20" customWidth="1"/>
    <col min="4130" max="4130" width="17.140625" style="20" customWidth="1"/>
    <col min="4131" max="4134" width="18.28515625" style="20" customWidth="1"/>
    <col min="4135" max="4135" width="15" style="20" customWidth="1"/>
    <col min="4136" max="4136" width="15.7109375" style="20" customWidth="1"/>
    <col min="4137" max="4137" width="49" style="20" customWidth="1"/>
    <col min="4138" max="4138" width="19.42578125" style="20" customWidth="1"/>
    <col min="4139" max="4139" width="14.5703125" style="20" customWidth="1"/>
    <col min="4140" max="4140" width="12.28515625" style="20" customWidth="1"/>
    <col min="4141" max="4141" width="14.5703125" style="20" customWidth="1"/>
    <col min="4142" max="4142" width="11.7109375" style="20" customWidth="1"/>
    <col min="4143" max="4143" width="14" style="20" customWidth="1"/>
    <col min="4144" max="4144" width="20.5703125" style="20" customWidth="1"/>
    <col min="4145" max="4145" width="11.7109375" style="20" customWidth="1"/>
    <col min="4146" max="4146" width="10.85546875" style="20" customWidth="1"/>
    <col min="4147" max="4340" width="9.140625" style="20"/>
    <col min="4341" max="4341" width="7.42578125" style="20" customWidth="1"/>
    <col min="4342" max="4342" width="20.28515625" style="20" customWidth="1"/>
    <col min="4343" max="4343" width="24.7109375" style="20" customWidth="1"/>
    <col min="4344" max="4344" width="35.7109375" style="20" customWidth="1"/>
    <col min="4345" max="4345" width="5" style="20" customWidth="1"/>
    <col min="4346" max="4346" width="12.85546875" style="20" customWidth="1"/>
    <col min="4347" max="4347" width="10.7109375" style="20" customWidth="1"/>
    <col min="4348" max="4348" width="7" style="20" customWidth="1"/>
    <col min="4349" max="4349" width="12.28515625" style="20" customWidth="1"/>
    <col min="4350" max="4350" width="10.7109375" style="20" customWidth="1"/>
    <col min="4351" max="4351" width="10.85546875" style="20" customWidth="1"/>
    <col min="4352" max="4352" width="8.85546875" style="20" customWidth="1"/>
    <col min="4353" max="4353" width="13.85546875" style="20" customWidth="1"/>
    <col min="4354" max="4354" width="20.42578125" style="20" customWidth="1"/>
    <col min="4355" max="4355" width="12.28515625" style="20" customWidth="1"/>
    <col min="4356" max="4356" width="19.28515625" style="20" customWidth="1"/>
    <col min="4357" max="4357" width="11.85546875" style="20" customWidth="1"/>
    <col min="4358" max="4358" width="9.140625" style="20" customWidth="1"/>
    <col min="4359" max="4359" width="13.42578125" style="20" customWidth="1"/>
    <col min="4360" max="4360" width="15.28515625" style="20" customWidth="1"/>
    <col min="4361" max="4361" width="15.42578125" style="20" customWidth="1"/>
    <col min="4362" max="4363" width="14.42578125" style="20" customWidth="1"/>
    <col min="4364" max="4364" width="5" style="20" customWidth="1"/>
    <col min="4365" max="4367" width="15.140625" style="20" customWidth="1"/>
    <col min="4368" max="4368" width="4.28515625" style="20" customWidth="1"/>
    <col min="4369" max="4369" width="16" style="20" customWidth="1"/>
    <col min="4370" max="4370" width="17.140625" style="20" customWidth="1"/>
    <col min="4371" max="4371" width="18.28515625" style="20" customWidth="1"/>
    <col min="4372" max="4372" width="4.85546875" style="20" customWidth="1"/>
    <col min="4373" max="4373" width="16" style="20" customWidth="1"/>
    <col min="4374" max="4374" width="17.140625" style="20" customWidth="1"/>
    <col min="4375" max="4375" width="18.28515625" style="20" customWidth="1"/>
    <col min="4376" max="4376" width="13.7109375" style="20" customWidth="1"/>
    <col min="4377" max="4377" width="16" style="20" customWidth="1"/>
    <col min="4378" max="4378" width="17.140625" style="20" customWidth="1"/>
    <col min="4379" max="4379" width="18.28515625" style="20" customWidth="1"/>
    <col min="4380" max="4380" width="13.7109375" style="20" customWidth="1"/>
    <col min="4381" max="4381" width="16" style="20" customWidth="1"/>
    <col min="4382" max="4382" width="17.140625" style="20" customWidth="1"/>
    <col min="4383" max="4383" width="18.28515625" style="20" customWidth="1"/>
    <col min="4384" max="4384" width="13.7109375" style="20" customWidth="1"/>
    <col min="4385" max="4385" width="16" style="20" customWidth="1"/>
    <col min="4386" max="4386" width="17.140625" style="20" customWidth="1"/>
    <col min="4387" max="4390" width="18.28515625" style="20" customWidth="1"/>
    <col min="4391" max="4391" width="15" style="20" customWidth="1"/>
    <col min="4392" max="4392" width="15.7109375" style="20" customWidth="1"/>
    <col min="4393" max="4393" width="49" style="20" customWidth="1"/>
    <col min="4394" max="4394" width="19.42578125" style="20" customWidth="1"/>
    <col min="4395" max="4395" width="14.5703125" style="20" customWidth="1"/>
    <col min="4396" max="4396" width="12.28515625" style="20" customWidth="1"/>
    <col min="4397" max="4397" width="14.5703125" style="20" customWidth="1"/>
    <col min="4398" max="4398" width="11.7109375" style="20" customWidth="1"/>
    <col min="4399" max="4399" width="14" style="20" customWidth="1"/>
    <col min="4400" max="4400" width="20.5703125" style="20" customWidth="1"/>
    <col min="4401" max="4401" width="11.7109375" style="20" customWidth="1"/>
    <col min="4402" max="4402" width="10.85546875" style="20" customWidth="1"/>
    <col min="4403" max="4596" width="9.140625" style="20"/>
    <col min="4597" max="4597" width="7.42578125" style="20" customWidth="1"/>
    <col min="4598" max="4598" width="20.28515625" style="20" customWidth="1"/>
    <col min="4599" max="4599" width="24.7109375" style="20" customWidth="1"/>
    <col min="4600" max="4600" width="35.7109375" style="20" customWidth="1"/>
    <col min="4601" max="4601" width="5" style="20" customWidth="1"/>
    <col min="4602" max="4602" width="12.85546875" style="20" customWidth="1"/>
    <col min="4603" max="4603" width="10.7109375" style="20" customWidth="1"/>
    <col min="4604" max="4604" width="7" style="20" customWidth="1"/>
    <col min="4605" max="4605" width="12.28515625" style="20" customWidth="1"/>
    <col min="4606" max="4606" width="10.7109375" style="20" customWidth="1"/>
    <col min="4607" max="4607" width="10.85546875" style="20" customWidth="1"/>
    <col min="4608" max="4608" width="8.85546875" style="20" customWidth="1"/>
    <col min="4609" max="4609" width="13.85546875" style="20" customWidth="1"/>
    <col min="4610" max="4610" width="20.42578125" style="20" customWidth="1"/>
    <col min="4611" max="4611" width="12.28515625" style="20" customWidth="1"/>
    <col min="4612" max="4612" width="19.28515625" style="20" customWidth="1"/>
    <col min="4613" max="4613" width="11.85546875" style="20" customWidth="1"/>
    <col min="4614" max="4614" width="9.140625" style="20" customWidth="1"/>
    <col min="4615" max="4615" width="13.42578125" style="20" customWidth="1"/>
    <col min="4616" max="4616" width="15.28515625" style="20" customWidth="1"/>
    <col min="4617" max="4617" width="15.42578125" style="20" customWidth="1"/>
    <col min="4618" max="4619" width="14.42578125" style="20" customWidth="1"/>
    <col min="4620" max="4620" width="5" style="20" customWidth="1"/>
    <col min="4621" max="4623" width="15.140625" style="20" customWidth="1"/>
    <col min="4624" max="4624" width="4.28515625" style="20" customWidth="1"/>
    <col min="4625" max="4625" width="16" style="20" customWidth="1"/>
    <col min="4626" max="4626" width="17.140625" style="20" customWidth="1"/>
    <col min="4627" max="4627" width="18.28515625" style="20" customWidth="1"/>
    <col min="4628" max="4628" width="4.85546875" style="20" customWidth="1"/>
    <col min="4629" max="4629" width="16" style="20" customWidth="1"/>
    <col min="4630" max="4630" width="17.140625" style="20" customWidth="1"/>
    <col min="4631" max="4631" width="18.28515625" style="20" customWidth="1"/>
    <col min="4632" max="4632" width="13.7109375" style="20" customWidth="1"/>
    <col min="4633" max="4633" width="16" style="20" customWidth="1"/>
    <col min="4634" max="4634" width="17.140625" style="20" customWidth="1"/>
    <col min="4635" max="4635" width="18.28515625" style="20" customWidth="1"/>
    <col min="4636" max="4636" width="13.7109375" style="20" customWidth="1"/>
    <col min="4637" max="4637" width="16" style="20" customWidth="1"/>
    <col min="4638" max="4638" width="17.140625" style="20" customWidth="1"/>
    <col min="4639" max="4639" width="18.28515625" style="20" customWidth="1"/>
    <col min="4640" max="4640" width="13.7109375" style="20" customWidth="1"/>
    <col min="4641" max="4641" width="16" style="20" customWidth="1"/>
    <col min="4642" max="4642" width="17.140625" style="20" customWidth="1"/>
    <col min="4643" max="4646" width="18.28515625" style="20" customWidth="1"/>
    <col min="4647" max="4647" width="15" style="20" customWidth="1"/>
    <col min="4648" max="4648" width="15.7109375" style="20" customWidth="1"/>
    <col min="4649" max="4649" width="49" style="20" customWidth="1"/>
    <col min="4650" max="4650" width="19.42578125" style="20" customWidth="1"/>
    <col min="4651" max="4651" width="14.5703125" style="20" customWidth="1"/>
    <col min="4652" max="4652" width="12.28515625" style="20" customWidth="1"/>
    <col min="4653" max="4653" width="14.5703125" style="20" customWidth="1"/>
    <col min="4654" max="4654" width="11.7109375" style="20" customWidth="1"/>
    <col min="4655" max="4655" width="14" style="20" customWidth="1"/>
    <col min="4656" max="4656" width="20.5703125" style="20" customWidth="1"/>
    <col min="4657" max="4657" width="11.7109375" style="20" customWidth="1"/>
    <col min="4658" max="4658" width="10.85546875" style="20" customWidth="1"/>
    <col min="4659" max="4852" width="9.140625" style="20"/>
    <col min="4853" max="4853" width="7.42578125" style="20" customWidth="1"/>
    <col min="4854" max="4854" width="20.28515625" style="20" customWidth="1"/>
    <col min="4855" max="4855" width="24.7109375" style="20" customWidth="1"/>
    <col min="4856" max="4856" width="35.7109375" style="20" customWidth="1"/>
    <col min="4857" max="4857" width="5" style="20" customWidth="1"/>
    <col min="4858" max="4858" width="12.85546875" style="20" customWidth="1"/>
    <col min="4859" max="4859" width="10.7109375" style="20" customWidth="1"/>
    <col min="4860" max="4860" width="7" style="20" customWidth="1"/>
    <col min="4861" max="4861" width="12.28515625" style="20" customWidth="1"/>
    <col min="4862" max="4862" width="10.7109375" style="20" customWidth="1"/>
    <col min="4863" max="4863" width="10.85546875" style="20" customWidth="1"/>
    <col min="4864" max="4864" width="8.85546875" style="20" customWidth="1"/>
    <col min="4865" max="4865" width="13.85546875" style="20" customWidth="1"/>
    <col min="4866" max="4866" width="20.42578125" style="20" customWidth="1"/>
    <col min="4867" max="4867" width="12.28515625" style="20" customWidth="1"/>
    <col min="4868" max="4868" width="19.28515625" style="20" customWidth="1"/>
    <col min="4869" max="4869" width="11.85546875" style="20" customWidth="1"/>
    <col min="4870" max="4870" width="9.140625" style="20" customWidth="1"/>
    <col min="4871" max="4871" width="13.42578125" style="20" customWidth="1"/>
    <col min="4872" max="4872" width="15.28515625" style="20" customWidth="1"/>
    <col min="4873" max="4873" width="15.42578125" style="20" customWidth="1"/>
    <col min="4874" max="4875" width="14.42578125" style="20" customWidth="1"/>
    <col min="4876" max="4876" width="5" style="20" customWidth="1"/>
    <col min="4877" max="4879" width="15.140625" style="20" customWidth="1"/>
    <col min="4880" max="4880" width="4.28515625" style="20" customWidth="1"/>
    <col min="4881" max="4881" width="16" style="20" customWidth="1"/>
    <col min="4882" max="4882" width="17.140625" style="20" customWidth="1"/>
    <col min="4883" max="4883" width="18.28515625" style="20" customWidth="1"/>
    <col min="4884" max="4884" width="4.85546875" style="20" customWidth="1"/>
    <col min="4885" max="4885" width="16" style="20" customWidth="1"/>
    <col min="4886" max="4886" width="17.140625" style="20" customWidth="1"/>
    <col min="4887" max="4887" width="18.28515625" style="20" customWidth="1"/>
    <col min="4888" max="4888" width="13.7109375" style="20" customWidth="1"/>
    <col min="4889" max="4889" width="16" style="20" customWidth="1"/>
    <col min="4890" max="4890" width="17.140625" style="20" customWidth="1"/>
    <col min="4891" max="4891" width="18.28515625" style="20" customWidth="1"/>
    <col min="4892" max="4892" width="13.7109375" style="20" customWidth="1"/>
    <col min="4893" max="4893" width="16" style="20" customWidth="1"/>
    <col min="4894" max="4894" width="17.140625" style="20" customWidth="1"/>
    <col min="4895" max="4895" width="18.28515625" style="20" customWidth="1"/>
    <col min="4896" max="4896" width="13.7109375" style="20" customWidth="1"/>
    <col min="4897" max="4897" width="16" style="20" customWidth="1"/>
    <col min="4898" max="4898" width="17.140625" style="20" customWidth="1"/>
    <col min="4899" max="4902" width="18.28515625" style="20" customWidth="1"/>
    <col min="4903" max="4903" width="15" style="20" customWidth="1"/>
    <col min="4904" max="4904" width="15.7109375" style="20" customWidth="1"/>
    <col min="4905" max="4905" width="49" style="20" customWidth="1"/>
    <col min="4906" max="4906" width="19.42578125" style="20" customWidth="1"/>
    <col min="4907" max="4907" width="14.5703125" style="20" customWidth="1"/>
    <col min="4908" max="4908" width="12.28515625" style="20" customWidth="1"/>
    <col min="4909" max="4909" width="14.5703125" style="20" customWidth="1"/>
    <col min="4910" max="4910" width="11.7109375" style="20" customWidth="1"/>
    <col min="4911" max="4911" width="14" style="20" customWidth="1"/>
    <col min="4912" max="4912" width="20.5703125" style="20" customWidth="1"/>
    <col min="4913" max="4913" width="11.7109375" style="20" customWidth="1"/>
    <col min="4914" max="4914" width="10.85546875" style="20" customWidth="1"/>
    <col min="4915" max="5108" width="9.140625" style="20"/>
    <col min="5109" max="5109" width="7.42578125" style="20" customWidth="1"/>
    <col min="5110" max="5110" width="20.28515625" style="20" customWidth="1"/>
    <col min="5111" max="5111" width="24.7109375" style="20" customWidth="1"/>
    <col min="5112" max="5112" width="35.7109375" style="20" customWidth="1"/>
    <col min="5113" max="5113" width="5" style="20" customWidth="1"/>
    <col min="5114" max="5114" width="12.85546875" style="20" customWidth="1"/>
    <col min="5115" max="5115" width="10.7109375" style="20" customWidth="1"/>
    <col min="5116" max="5116" width="7" style="20" customWidth="1"/>
    <col min="5117" max="5117" width="12.28515625" style="20" customWidth="1"/>
    <col min="5118" max="5118" width="10.7109375" style="20" customWidth="1"/>
    <col min="5119" max="5119" width="10.85546875" style="20" customWidth="1"/>
    <col min="5120" max="5120" width="8.85546875" style="20" customWidth="1"/>
    <col min="5121" max="5121" width="13.85546875" style="20" customWidth="1"/>
    <col min="5122" max="5122" width="20.42578125" style="20" customWidth="1"/>
    <col min="5123" max="5123" width="12.28515625" style="20" customWidth="1"/>
    <col min="5124" max="5124" width="19.28515625" style="20" customWidth="1"/>
    <col min="5125" max="5125" width="11.85546875" style="20" customWidth="1"/>
    <col min="5126" max="5126" width="9.140625" style="20" customWidth="1"/>
    <col min="5127" max="5127" width="13.42578125" style="20" customWidth="1"/>
    <col min="5128" max="5128" width="15.28515625" style="20" customWidth="1"/>
    <col min="5129" max="5129" width="15.42578125" style="20" customWidth="1"/>
    <col min="5130" max="5131" width="14.42578125" style="20" customWidth="1"/>
    <col min="5132" max="5132" width="5" style="20" customWidth="1"/>
    <col min="5133" max="5135" width="15.140625" style="20" customWidth="1"/>
    <col min="5136" max="5136" width="4.28515625" style="20" customWidth="1"/>
    <col min="5137" max="5137" width="16" style="20" customWidth="1"/>
    <col min="5138" max="5138" width="17.140625" style="20" customWidth="1"/>
    <col min="5139" max="5139" width="18.28515625" style="20" customWidth="1"/>
    <col min="5140" max="5140" width="4.85546875" style="20" customWidth="1"/>
    <col min="5141" max="5141" width="16" style="20" customWidth="1"/>
    <col min="5142" max="5142" width="17.140625" style="20" customWidth="1"/>
    <col min="5143" max="5143" width="18.28515625" style="20" customWidth="1"/>
    <col min="5144" max="5144" width="13.7109375" style="20" customWidth="1"/>
    <col min="5145" max="5145" width="16" style="20" customWidth="1"/>
    <col min="5146" max="5146" width="17.140625" style="20" customWidth="1"/>
    <col min="5147" max="5147" width="18.28515625" style="20" customWidth="1"/>
    <col min="5148" max="5148" width="13.7109375" style="20" customWidth="1"/>
    <col min="5149" max="5149" width="16" style="20" customWidth="1"/>
    <col min="5150" max="5150" width="17.140625" style="20" customWidth="1"/>
    <col min="5151" max="5151" width="18.28515625" style="20" customWidth="1"/>
    <col min="5152" max="5152" width="13.7109375" style="20" customWidth="1"/>
    <col min="5153" max="5153" width="16" style="20" customWidth="1"/>
    <col min="5154" max="5154" width="17.140625" style="20" customWidth="1"/>
    <col min="5155" max="5158" width="18.28515625" style="20" customWidth="1"/>
    <col min="5159" max="5159" width="15" style="20" customWidth="1"/>
    <col min="5160" max="5160" width="15.7109375" style="20" customWidth="1"/>
    <col min="5161" max="5161" width="49" style="20" customWidth="1"/>
    <col min="5162" max="5162" width="19.42578125" style="20" customWidth="1"/>
    <col min="5163" max="5163" width="14.5703125" style="20" customWidth="1"/>
    <col min="5164" max="5164" width="12.28515625" style="20" customWidth="1"/>
    <col min="5165" max="5165" width="14.5703125" style="20" customWidth="1"/>
    <col min="5166" max="5166" width="11.7109375" style="20" customWidth="1"/>
    <col min="5167" max="5167" width="14" style="20" customWidth="1"/>
    <col min="5168" max="5168" width="20.5703125" style="20" customWidth="1"/>
    <col min="5169" max="5169" width="11.7109375" style="20" customWidth="1"/>
    <col min="5170" max="5170" width="10.85546875" style="20" customWidth="1"/>
    <col min="5171" max="5364" width="9.140625" style="20"/>
    <col min="5365" max="5365" width="7.42578125" style="20" customWidth="1"/>
    <col min="5366" max="5366" width="20.28515625" style="20" customWidth="1"/>
    <col min="5367" max="5367" width="24.7109375" style="20" customWidth="1"/>
    <col min="5368" max="5368" width="35.7109375" style="20" customWidth="1"/>
    <col min="5369" max="5369" width="5" style="20" customWidth="1"/>
    <col min="5370" max="5370" width="12.85546875" style="20" customWidth="1"/>
    <col min="5371" max="5371" width="10.7109375" style="20" customWidth="1"/>
    <col min="5372" max="5372" width="7" style="20" customWidth="1"/>
    <col min="5373" max="5373" width="12.28515625" style="20" customWidth="1"/>
    <col min="5374" max="5374" width="10.7109375" style="20" customWidth="1"/>
    <col min="5375" max="5375" width="10.85546875" style="20" customWidth="1"/>
    <col min="5376" max="5376" width="8.85546875" style="20" customWidth="1"/>
    <col min="5377" max="5377" width="13.85546875" style="20" customWidth="1"/>
    <col min="5378" max="5378" width="20.42578125" style="20" customWidth="1"/>
    <col min="5379" max="5379" width="12.28515625" style="20" customWidth="1"/>
    <col min="5380" max="5380" width="19.28515625" style="20" customWidth="1"/>
    <col min="5381" max="5381" width="11.85546875" style="20" customWidth="1"/>
    <col min="5382" max="5382" width="9.140625" style="20" customWidth="1"/>
    <col min="5383" max="5383" width="13.42578125" style="20" customWidth="1"/>
    <col min="5384" max="5384" width="15.28515625" style="20" customWidth="1"/>
    <col min="5385" max="5385" width="15.42578125" style="20" customWidth="1"/>
    <col min="5386" max="5387" width="14.42578125" style="20" customWidth="1"/>
    <col min="5388" max="5388" width="5" style="20" customWidth="1"/>
    <col min="5389" max="5391" width="15.140625" style="20" customWidth="1"/>
    <col min="5392" max="5392" width="4.28515625" style="20" customWidth="1"/>
    <col min="5393" max="5393" width="16" style="20" customWidth="1"/>
    <col min="5394" max="5394" width="17.140625" style="20" customWidth="1"/>
    <col min="5395" max="5395" width="18.28515625" style="20" customWidth="1"/>
    <col min="5396" max="5396" width="4.85546875" style="20" customWidth="1"/>
    <col min="5397" max="5397" width="16" style="20" customWidth="1"/>
    <col min="5398" max="5398" width="17.140625" style="20" customWidth="1"/>
    <col min="5399" max="5399" width="18.28515625" style="20" customWidth="1"/>
    <col min="5400" max="5400" width="13.7109375" style="20" customWidth="1"/>
    <col min="5401" max="5401" width="16" style="20" customWidth="1"/>
    <col min="5402" max="5402" width="17.140625" style="20" customWidth="1"/>
    <col min="5403" max="5403" width="18.28515625" style="20" customWidth="1"/>
    <col min="5404" max="5404" width="13.7109375" style="20" customWidth="1"/>
    <col min="5405" max="5405" width="16" style="20" customWidth="1"/>
    <col min="5406" max="5406" width="17.140625" style="20" customWidth="1"/>
    <col min="5407" max="5407" width="18.28515625" style="20" customWidth="1"/>
    <col min="5408" max="5408" width="13.7109375" style="20" customWidth="1"/>
    <col min="5409" max="5409" width="16" style="20" customWidth="1"/>
    <col min="5410" max="5410" width="17.140625" style="20" customWidth="1"/>
    <col min="5411" max="5414" width="18.28515625" style="20" customWidth="1"/>
    <col min="5415" max="5415" width="15" style="20" customWidth="1"/>
    <col min="5416" max="5416" width="15.7109375" style="20" customWidth="1"/>
    <col min="5417" max="5417" width="49" style="20" customWidth="1"/>
    <col min="5418" max="5418" width="19.42578125" style="20" customWidth="1"/>
    <col min="5419" max="5419" width="14.5703125" style="20" customWidth="1"/>
    <col min="5420" max="5420" width="12.28515625" style="20" customWidth="1"/>
    <col min="5421" max="5421" width="14.5703125" style="20" customWidth="1"/>
    <col min="5422" max="5422" width="11.7109375" style="20" customWidth="1"/>
    <col min="5423" max="5423" width="14" style="20" customWidth="1"/>
    <col min="5424" max="5424" width="20.5703125" style="20" customWidth="1"/>
    <col min="5425" max="5425" width="11.7109375" style="20" customWidth="1"/>
    <col min="5426" max="5426" width="10.85546875" style="20" customWidth="1"/>
    <col min="5427" max="5620" width="9.140625" style="20"/>
    <col min="5621" max="5621" width="7.42578125" style="20" customWidth="1"/>
    <col min="5622" max="5622" width="20.28515625" style="20" customWidth="1"/>
    <col min="5623" max="5623" width="24.7109375" style="20" customWidth="1"/>
    <col min="5624" max="5624" width="35.7109375" style="20" customWidth="1"/>
    <col min="5625" max="5625" width="5" style="20" customWidth="1"/>
    <col min="5626" max="5626" width="12.85546875" style="20" customWidth="1"/>
    <col min="5627" max="5627" width="10.7109375" style="20" customWidth="1"/>
    <col min="5628" max="5628" width="7" style="20" customWidth="1"/>
    <col min="5629" max="5629" width="12.28515625" style="20" customWidth="1"/>
    <col min="5630" max="5630" width="10.7109375" style="20" customWidth="1"/>
    <col min="5631" max="5631" width="10.85546875" style="20" customWidth="1"/>
    <col min="5632" max="5632" width="8.85546875" style="20" customWidth="1"/>
    <col min="5633" max="5633" width="13.85546875" style="20" customWidth="1"/>
    <col min="5634" max="5634" width="20.42578125" style="20" customWidth="1"/>
    <col min="5635" max="5635" width="12.28515625" style="20" customWidth="1"/>
    <col min="5636" max="5636" width="19.28515625" style="20" customWidth="1"/>
    <col min="5637" max="5637" width="11.85546875" style="20" customWidth="1"/>
    <col min="5638" max="5638" width="9.140625" style="20" customWidth="1"/>
    <col min="5639" max="5639" width="13.42578125" style="20" customWidth="1"/>
    <col min="5640" max="5640" width="15.28515625" style="20" customWidth="1"/>
    <col min="5641" max="5641" width="15.42578125" style="20" customWidth="1"/>
    <col min="5642" max="5643" width="14.42578125" style="20" customWidth="1"/>
    <col min="5644" max="5644" width="5" style="20" customWidth="1"/>
    <col min="5645" max="5647" width="15.140625" style="20" customWidth="1"/>
    <col min="5648" max="5648" width="4.28515625" style="20" customWidth="1"/>
    <col min="5649" max="5649" width="16" style="20" customWidth="1"/>
    <col min="5650" max="5650" width="17.140625" style="20" customWidth="1"/>
    <col min="5651" max="5651" width="18.28515625" style="20" customWidth="1"/>
    <col min="5652" max="5652" width="4.85546875" style="20" customWidth="1"/>
    <col min="5653" max="5653" width="16" style="20" customWidth="1"/>
    <col min="5654" max="5654" width="17.140625" style="20" customWidth="1"/>
    <col min="5655" max="5655" width="18.28515625" style="20" customWidth="1"/>
    <col min="5656" max="5656" width="13.7109375" style="20" customWidth="1"/>
    <col min="5657" max="5657" width="16" style="20" customWidth="1"/>
    <col min="5658" max="5658" width="17.140625" style="20" customWidth="1"/>
    <col min="5659" max="5659" width="18.28515625" style="20" customWidth="1"/>
    <col min="5660" max="5660" width="13.7109375" style="20" customWidth="1"/>
    <col min="5661" max="5661" width="16" style="20" customWidth="1"/>
    <col min="5662" max="5662" width="17.140625" style="20" customWidth="1"/>
    <col min="5663" max="5663" width="18.28515625" style="20" customWidth="1"/>
    <col min="5664" max="5664" width="13.7109375" style="20" customWidth="1"/>
    <col min="5665" max="5665" width="16" style="20" customWidth="1"/>
    <col min="5666" max="5666" width="17.140625" style="20" customWidth="1"/>
    <col min="5667" max="5670" width="18.28515625" style="20" customWidth="1"/>
    <col min="5671" max="5671" width="15" style="20" customWidth="1"/>
    <col min="5672" max="5672" width="15.7109375" style="20" customWidth="1"/>
    <col min="5673" max="5673" width="49" style="20" customWidth="1"/>
    <col min="5674" max="5674" width="19.42578125" style="20" customWidth="1"/>
    <col min="5675" max="5675" width="14.5703125" style="20" customWidth="1"/>
    <col min="5676" max="5676" width="12.28515625" style="20" customWidth="1"/>
    <col min="5677" max="5677" width="14.5703125" style="20" customWidth="1"/>
    <col min="5678" max="5678" width="11.7109375" style="20" customWidth="1"/>
    <col min="5679" max="5679" width="14" style="20" customWidth="1"/>
    <col min="5680" max="5680" width="20.5703125" style="20" customWidth="1"/>
    <col min="5681" max="5681" width="11.7109375" style="20" customWidth="1"/>
    <col min="5682" max="5682" width="10.85546875" style="20" customWidth="1"/>
    <col min="5683" max="5876" width="9.140625" style="20"/>
    <col min="5877" max="5877" width="7.42578125" style="20" customWidth="1"/>
    <col min="5878" max="5878" width="20.28515625" style="20" customWidth="1"/>
    <col min="5879" max="5879" width="24.7109375" style="20" customWidth="1"/>
    <col min="5880" max="5880" width="35.7109375" style="20" customWidth="1"/>
    <col min="5881" max="5881" width="5" style="20" customWidth="1"/>
    <col min="5882" max="5882" width="12.85546875" style="20" customWidth="1"/>
    <col min="5883" max="5883" width="10.7109375" style="20" customWidth="1"/>
    <col min="5884" max="5884" width="7" style="20" customWidth="1"/>
    <col min="5885" max="5885" width="12.28515625" style="20" customWidth="1"/>
    <col min="5886" max="5886" width="10.7109375" style="20" customWidth="1"/>
    <col min="5887" max="5887" width="10.85546875" style="20" customWidth="1"/>
    <col min="5888" max="5888" width="8.85546875" style="20" customWidth="1"/>
    <col min="5889" max="5889" width="13.85546875" style="20" customWidth="1"/>
    <col min="5890" max="5890" width="20.42578125" style="20" customWidth="1"/>
    <col min="5891" max="5891" width="12.28515625" style="20" customWidth="1"/>
    <col min="5892" max="5892" width="19.28515625" style="20" customWidth="1"/>
    <col min="5893" max="5893" width="11.85546875" style="20" customWidth="1"/>
    <col min="5894" max="5894" width="9.140625" style="20" customWidth="1"/>
    <col min="5895" max="5895" width="13.42578125" style="20" customWidth="1"/>
    <col min="5896" max="5896" width="15.28515625" style="20" customWidth="1"/>
    <col min="5897" max="5897" width="15.42578125" style="20" customWidth="1"/>
    <col min="5898" max="5899" width="14.42578125" style="20" customWidth="1"/>
    <col min="5900" max="5900" width="5" style="20" customWidth="1"/>
    <col min="5901" max="5903" width="15.140625" style="20" customWidth="1"/>
    <col min="5904" max="5904" width="4.28515625" style="20" customWidth="1"/>
    <col min="5905" max="5905" width="16" style="20" customWidth="1"/>
    <col min="5906" max="5906" width="17.140625" style="20" customWidth="1"/>
    <col min="5907" max="5907" width="18.28515625" style="20" customWidth="1"/>
    <col min="5908" max="5908" width="4.85546875" style="20" customWidth="1"/>
    <col min="5909" max="5909" width="16" style="20" customWidth="1"/>
    <col min="5910" max="5910" width="17.140625" style="20" customWidth="1"/>
    <col min="5911" max="5911" width="18.28515625" style="20" customWidth="1"/>
    <col min="5912" max="5912" width="13.7109375" style="20" customWidth="1"/>
    <col min="5913" max="5913" width="16" style="20" customWidth="1"/>
    <col min="5914" max="5914" width="17.140625" style="20" customWidth="1"/>
    <col min="5915" max="5915" width="18.28515625" style="20" customWidth="1"/>
    <col min="5916" max="5916" width="13.7109375" style="20" customWidth="1"/>
    <col min="5917" max="5917" width="16" style="20" customWidth="1"/>
    <col min="5918" max="5918" width="17.140625" style="20" customWidth="1"/>
    <col min="5919" max="5919" width="18.28515625" style="20" customWidth="1"/>
    <col min="5920" max="5920" width="13.7109375" style="20" customWidth="1"/>
    <col min="5921" max="5921" width="16" style="20" customWidth="1"/>
    <col min="5922" max="5922" width="17.140625" style="20" customWidth="1"/>
    <col min="5923" max="5926" width="18.28515625" style="20" customWidth="1"/>
    <col min="5927" max="5927" width="15" style="20" customWidth="1"/>
    <col min="5928" max="5928" width="15.7109375" style="20" customWidth="1"/>
    <col min="5929" max="5929" width="49" style="20" customWidth="1"/>
    <col min="5930" max="5930" width="19.42578125" style="20" customWidth="1"/>
    <col min="5931" max="5931" width="14.5703125" style="20" customWidth="1"/>
    <col min="5932" max="5932" width="12.28515625" style="20" customWidth="1"/>
    <col min="5933" max="5933" width="14.5703125" style="20" customWidth="1"/>
    <col min="5934" max="5934" width="11.7109375" style="20" customWidth="1"/>
    <col min="5935" max="5935" width="14" style="20" customWidth="1"/>
    <col min="5936" max="5936" width="20.5703125" style="20" customWidth="1"/>
    <col min="5937" max="5937" width="11.7109375" style="20" customWidth="1"/>
    <col min="5938" max="5938" width="10.85546875" style="20" customWidth="1"/>
    <col min="5939" max="6132" width="9.140625" style="20"/>
    <col min="6133" max="6133" width="7.42578125" style="20" customWidth="1"/>
    <col min="6134" max="6134" width="20.28515625" style="20" customWidth="1"/>
    <col min="6135" max="6135" width="24.7109375" style="20" customWidth="1"/>
    <col min="6136" max="6136" width="35.7109375" style="20" customWidth="1"/>
    <col min="6137" max="6137" width="5" style="20" customWidth="1"/>
    <col min="6138" max="6138" width="12.85546875" style="20" customWidth="1"/>
    <col min="6139" max="6139" width="10.7109375" style="20" customWidth="1"/>
    <col min="6140" max="6140" width="7" style="20" customWidth="1"/>
    <col min="6141" max="6141" width="12.28515625" style="20" customWidth="1"/>
    <col min="6142" max="6142" width="10.7109375" style="20" customWidth="1"/>
    <col min="6143" max="6143" width="10.85546875" style="20" customWidth="1"/>
    <col min="6144" max="6144" width="8.85546875" style="20" customWidth="1"/>
    <col min="6145" max="6145" width="13.85546875" style="20" customWidth="1"/>
    <col min="6146" max="6146" width="20.42578125" style="20" customWidth="1"/>
    <col min="6147" max="6147" width="12.28515625" style="20" customWidth="1"/>
    <col min="6148" max="6148" width="19.28515625" style="20" customWidth="1"/>
    <col min="6149" max="6149" width="11.85546875" style="20" customWidth="1"/>
    <col min="6150" max="6150" width="9.140625" style="20" customWidth="1"/>
    <col min="6151" max="6151" width="13.42578125" style="20" customWidth="1"/>
    <col min="6152" max="6152" width="15.28515625" style="20" customWidth="1"/>
    <col min="6153" max="6153" width="15.42578125" style="20" customWidth="1"/>
    <col min="6154" max="6155" width="14.42578125" style="20" customWidth="1"/>
    <col min="6156" max="6156" width="5" style="20" customWidth="1"/>
    <col min="6157" max="6159" width="15.140625" style="20" customWidth="1"/>
    <col min="6160" max="6160" width="4.28515625" style="20" customWidth="1"/>
    <col min="6161" max="6161" width="16" style="20" customWidth="1"/>
    <col min="6162" max="6162" width="17.140625" style="20" customWidth="1"/>
    <col min="6163" max="6163" width="18.28515625" style="20" customWidth="1"/>
    <col min="6164" max="6164" width="4.85546875" style="20" customWidth="1"/>
    <col min="6165" max="6165" width="16" style="20" customWidth="1"/>
    <col min="6166" max="6166" width="17.140625" style="20" customWidth="1"/>
    <col min="6167" max="6167" width="18.28515625" style="20" customWidth="1"/>
    <col min="6168" max="6168" width="13.7109375" style="20" customWidth="1"/>
    <col min="6169" max="6169" width="16" style="20" customWidth="1"/>
    <col min="6170" max="6170" width="17.140625" style="20" customWidth="1"/>
    <col min="6171" max="6171" width="18.28515625" style="20" customWidth="1"/>
    <col min="6172" max="6172" width="13.7109375" style="20" customWidth="1"/>
    <col min="6173" max="6173" width="16" style="20" customWidth="1"/>
    <col min="6174" max="6174" width="17.140625" style="20" customWidth="1"/>
    <col min="6175" max="6175" width="18.28515625" style="20" customWidth="1"/>
    <col min="6176" max="6176" width="13.7109375" style="20" customWidth="1"/>
    <col min="6177" max="6177" width="16" style="20" customWidth="1"/>
    <col min="6178" max="6178" width="17.140625" style="20" customWidth="1"/>
    <col min="6179" max="6182" width="18.28515625" style="20" customWidth="1"/>
    <col min="6183" max="6183" width="15" style="20" customWidth="1"/>
    <col min="6184" max="6184" width="15.7109375" style="20" customWidth="1"/>
    <col min="6185" max="6185" width="49" style="20" customWidth="1"/>
    <col min="6186" max="6186" width="19.42578125" style="20" customWidth="1"/>
    <col min="6187" max="6187" width="14.5703125" style="20" customWidth="1"/>
    <col min="6188" max="6188" width="12.28515625" style="20" customWidth="1"/>
    <col min="6189" max="6189" width="14.5703125" style="20" customWidth="1"/>
    <col min="6190" max="6190" width="11.7109375" style="20" customWidth="1"/>
    <col min="6191" max="6191" width="14" style="20" customWidth="1"/>
    <col min="6192" max="6192" width="20.5703125" style="20" customWidth="1"/>
    <col min="6193" max="6193" width="11.7109375" style="20" customWidth="1"/>
    <col min="6194" max="6194" width="10.85546875" style="20" customWidth="1"/>
    <col min="6195" max="6388" width="9.140625" style="20"/>
    <col min="6389" max="6389" width="7.42578125" style="20" customWidth="1"/>
    <col min="6390" max="6390" width="20.28515625" style="20" customWidth="1"/>
    <col min="6391" max="6391" width="24.7109375" style="20" customWidth="1"/>
    <col min="6392" max="6392" width="35.7109375" style="20" customWidth="1"/>
    <col min="6393" max="6393" width="5" style="20" customWidth="1"/>
    <col min="6394" max="6394" width="12.85546875" style="20" customWidth="1"/>
    <col min="6395" max="6395" width="10.7109375" style="20" customWidth="1"/>
    <col min="6396" max="6396" width="7" style="20" customWidth="1"/>
    <col min="6397" max="6397" width="12.28515625" style="20" customWidth="1"/>
    <col min="6398" max="6398" width="10.7109375" style="20" customWidth="1"/>
    <col min="6399" max="6399" width="10.85546875" style="20" customWidth="1"/>
    <col min="6400" max="6400" width="8.85546875" style="20" customWidth="1"/>
    <col min="6401" max="6401" width="13.85546875" style="20" customWidth="1"/>
    <col min="6402" max="6402" width="20.42578125" style="20" customWidth="1"/>
    <col min="6403" max="6403" width="12.28515625" style="20" customWidth="1"/>
    <col min="6404" max="6404" width="19.28515625" style="20" customWidth="1"/>
    <col min="6405" max="6405" width="11.85546875" style="20" customWidth="1"/>
    <col min="6406" max="6406" width="9.140625" style="20" customWidth="1"/>
    <col min="6407" max="6407" width="13.42578125" style="20" customWidth="1"/>
    <col min="6408" max="6408" width="15.28515625" style="20" customWidth="1"/>
    <col min="6409" max="6409" width="15.42578125" style="20" customWidth="1"/>
    <col min="6410" max="6411" width="14.42578125" style="20" customWidth="1"/>
    <col min="6412" max="6412" width="5" style="20" customWidth="1"/>
    <col min="6413" max="6415" width="15.140625" style="20" customWidth="1"/>
    <col min="6416" max="6416" width="4.28515625" style="20" customWidth="1"/>
    <col min="6417" max="6417" width="16" style="20" customWidth="1"/>
    <col min="6418" max="6418" width="17.140625" style="20" customWidth="1"/>
    <col min="6419" max="6419" width="18.28515625" style="20" customWidth="1"/>
    <col min="6420" max="6420" width="4.85546875" style="20" customWidth="1"/>
    <col min="6421" max="6421" width="16" style="20" customWidth="1"/>
    <col min="6422" max="6422" width="17.140625" style="20" customWidth="1"/>
    <col min="6423" max="6423" width="18.28515625" style="20" customWidth="1"/>
    <col min="6424" max="6424" width="13.7109375" style="20" customWidth="1"/>
    <col min="6425" max="6425" width="16" style="20" customWidth="1"/>
    <col min="6426" max="6426" width="17.140625" style="20" customWidth="1"/>
    <col min="6427" max="6427" width="18.28515625" style="20" customWidth="1"/>
    <col min="6428" max="6428" width="13.7109375" style="20" customWidth="1"/>
    <col min="6429" max="6429" width="16" style="20" customWidth="1"/>
    <col min="6430" max="6430" width="17.140625" style="20" customWidth="1"/>
    <col min="6431" max="6431" width="18.28515625" style="20" customWidth="1"/>
    <col min="6432" max="6432" width="13.7109375" style="20" customWidth="1"/>
    <col min="6433" max="6433" width="16" style="20" customWidth="1"/>
    <col min="6434" max="6434" width="17.140625" style="20" customWidth="1"/>
    <col min="6435" max="6438" width="18.28515625" style="20" customWidth="1"/>
    <col min="6439" max="6439" width="15" style="20" customWidth="1"/>
    <col min="6440" max="6440" width="15.7109375" style="20" customWidth="1"/>
    <col min="6441" max="6441" width="49" style="20" customWidth="1"/>
    <col min="6442" max="6442" width="19.42578125" style="20" customWidth="1"/>
    <col min="6443" max="6443" width="14.5703125" style="20" customWidth="1"/>
    <col min="6444" max="6444" width="12.28515625" style="20" customWidth="1"/>
    <col min="6445" max="6445" width="14.5703125" style="20" customWidth="1"/>
    <col min="6446" max="6446" width="11.7109375" style="20" customWidth="1"/>
    <col min="6447" max="6447" width="14" style="20" customWidth="1"/>
    <col min="6448" max="6448" width="20.5703125" style="20" customWidth="1"/>
    <col min="6449" max="6449" width="11.7109375" style="20" customWidth="1"/>
    <col min="6450" max="6450" width="10.85546875" style="20" customWidth="1"/>
    <col min="6451" max="6644" width="9.140625" style="20"/>
    <col min="6645" max="6645" width="7.42578125" style="20" customWidth="1"/>
    <col min="6646" max="6646" width="20.28515625" style="20" customWidth="1"/>
    <col min="6647" max="6647" width="24.7109375" style="20" customWidth="1"/>
    <col min="6648" max="6648" width="35.7109375" style="20" customWidth="1"/>
    <col min="6649" max="6649" width="5" style="20" customWidth="1"/>
    <col min="6650" max="6650" width="12.85546875" style="20" customWidth="1"/>
    <col min="6651" max="6651" width="10.7109375" style="20" customWidth="1"/>
    <col min="6652" max="6652" width="7" style="20" customWidth="1"/>
    <col min="6653" max="6653" width="12.28515625" style="20" customWidth="1"/>
    <col min="6654" max="6654" width="10.7109375" style="20" customWidth="1"/>
    <col min="6655" max="6655" width="10.85546875" style="20" customWidth="1"/>
    <col min="6656" max="6656" width="8.85546875" style="20" customWidth="1"/>
    <col min="6657" max="6657" width="13.85546875" style="20" customWidth="1"/>
    <col min="6658" max="6658" width="20.42578125" style="20" customWidth="1"/>
    <col min="6659" max="6659" width="12.28515625" style="20" customWidth="1"/>
    <col min="6660" max="6660" width="19.28515625" style="20" customWidth="1"/>
    <col min="6661" max="6661" width="11.85546875" style="20" customWidth="1"/>
    <col min="6662" max="6662" width="9.140625" style="20" customWidth="1"/>
    <col min="6663" max="6663" width="13.42578125" style="20" customWidth="1"/>
    <col min="6664" max="6664" width="15.28515625" style="20" customWidth="1"/>
    <col min="6665" max="6665" width="15.42578125" style="20" customWidth="1"/>
    <col min="6666" max="6667" width="14.42578125" style="20" customWidth="1"/>
    <col min="6668" max="6668" width="5" style="20" customWidth="1"/>
    <col min="6669" max="6671" width="15.140625" style="20" customWidth="1"/>
    <col min="6672" max="6672" width="4.28515625" style="20" customWidth="1"/>
    <col min="6673" max="6673" width="16" style="20" customWidth="1"/>
    <col min="6674" max="6674" width="17.140625" style="20" customWidth="1"/>
    <col min="6675" max="6675" width="18.28515625" style="20" customWidth="1"/>
    <col min="6676" max="6676" width="4.85546875" style="20" customWidth="1"/>
    <col min="6677" max="6677" width="16" style="20" customWidth="1"/>
    <col min="6678" max="6678" width="17.140625" style="20" customWidth="1"/>
    <col min="6679" max="6679" width="18.28515625" style="20" customWidth="1"/>
    <col min="6680" max="6680" width="13.7109375" style="20" customWidth="1"/>
    <col min="6681" max="6681" width="16" style="20" customWidth="1"/>
    <col min="6682" max="6682" width="17.140625" style="20" customWidth="1"/>
    <col min="6683" max="6683" width="18.28515625" style="20" customWidth="1"/>
    <col min="6684" max="6684" width="13.7109375" style="20" customWidth="1"/>
    <col min="6685" max="6685" width="16" style="20" customWidth="1"/>
    <col min="6686" max="6686" width="17.140625" style="20" customWidth="1"/>
    <col min="6687" max="6687" width="18.28515625" style="20" customWidth="1"/>
    <col min="6688" max="6688" width="13.7109375" style="20" customWidth="1"/>
    <col min="6689" max="6689" width="16" style="20" customWidth="1"/>
    <col min="6690" max="6690" width="17.140625" style="20" customWidth="1"/>
    <col min="6691" max="6694" width="18.28515625" style="20" customWidth="1"/>
    <col min="6695" max="6695" width="15" style="20" customWidth="1"/>
    <col min="6696" max="6696" width="15.7109375" style="20" customWidth="1"/>
    <col min="6697" max="6697" width="49" style="20" customWidth="1"/>
    <col min="6698" max="6698" width="19.42578125" style="20" customWidth="1"/>
    <col min="6699" max="6699" width="14.5703125" style="20" customWidth="1"/>
    <col min="6700" max="6700" width="12.28515625" style="20" customWidth="1"/>
    <col min="6701" max="6701" width="14.5703125" style="20" customWidth="1"/>
    <col min="6702" max="6702" width="11.7109375" style="20" customWidth="1"/>
    <col min="6703" max="6703" width="14" style="20" customWidth="1"/>
    <col min="6704" max="6704" width="20.5703125" style="20" customWidth="1"/>
    <col min="6705" max="6705" width="11.7109375" style="20" customWidth="1"/>
    <col min="6706" max="6706" width="10.85546875" style="20" customWidth="1"/>
    <col min="6707" max="6900" width="9.140625" style="20"/>
    <col min="6901" max="6901" width="7.42578125" style="20" customWidth="1"/>
    <col min="6902" max="6902" width="20.28515625" style="20" customWidth="1"/>
    <col min="6903" max="6903" width="24.7109375" style="20" customWidth="1"/>
    <col min="6904" max="6904" width="35.7109375" style="20" customWidth="1"/>
    <col min="6905" max="6905" width="5" style="20" customWidth="1"/>
    <col min="6906" max="6906" width="12.85546875" style="20" customWidth="1"/>
    <col min="6907" max="6907" width="10.7109375" style="20" customWidth="1"/>
    <col min="6908" max="6908" width="7" style="20" customWidth="1"/>
    <col min="6909" max="6909" width="12.28515625" style="20" customWidth="1"/>
    <col min="6910" max="6910" width="10.7109375" style="20" customWidth="1"/>
    <col min="6911" max="6911" width="10.85546875" style="20" customWidth="1"/>
    <col min="6912" max="6912" width="8.85546875" style="20" customWidth="1"/>
    <col min="6913" max="6913" width="13.85546875" style="20" customWidth="1"/>
    <col min="6914" max="6914" width="20.42578125" style="20" customWidth="1"/>
    <col min="6915" max="6915" width="12.28515625" style="20" customWidth="1"/>
    <col min="6916" max="6916" width="19.28515625" style="20" customWidth="1"/>
    <col min="6917" max="6917" width="11.85546875" style="20" customWidth="1"/>
    <col min="6918" max="6918" width="9.140625" style="20" customWidth="1"/>
    <col min="6919" max="6919" width="13.42578125" style="20" customWidth="1"/>
    <col min="6920" max="6920" width="15.28515625" style="20" customWidth="1"/>
    <col min="6921" max="6921" width="15.42578125" style="20" customWidth="1"/>
    <col min="6922" max="6923" width="14.42578125" style="20" customWidth="1"/>
    <col min="6924" max="6924" width="5" style="20" customWidth="1"/>
    <col min="6925" max="6927" width="15.140625" style="20" customWidth="1"/>
    <col min="6928" max="6928" width="4.28515625" style="20" customWidth="1"/>
    <col min="6929" max="6929" width="16" style="20" customWidth="1"/>
    <col min="6930" max="6930" width="17.140625" style="20" customWidth="1"/>
    <col min="6931" max="6931" width="18.28515625" style="20" customWidth="1"/>
    <col min="6932" max="6932" width="4.85546875" style="20" customWidth="1"/>
    <col min="6933" max="6933" width="16" style="20" customWidth="1"/>
    <col min="6934" max="6934" width="17.140625" style="20" customWidth="1"/>
    <col min="6935" max="6935" width="18.28515625" style="20" customWidth="1"/>
    <col min="6936" max="6936" width="13.7109375" style="20" customWidth="1"/>
    <col min="6937" max="6937" width="16" style="20" customWidth="1"/>
    <col min="6938" max="6938" width="17.140625" style="20" customWidth="1"/>
    <col min="6939" max="6939" width="18.28515625" style="20" customWidth="1"/>
    <col min="6940" max="6940" width="13.7109375" style="20" customWidth="1"/>
    <col min="6941" max="6941" width="16" style="20" customWidth="1"/>
    <col min="6942" max="6942" width="17.140625" style="20" customWidth="1"/>
    <col min="6943" max="6943" width="18.28515625" style="20" customWidth="1"/>
    <col min="6944" max="6944" width="13.7109375" style="20" customWidth="1"/>
    <col min="6945" max="6945" width="16" style="20" customWidth="1"/>
    <col min="6946" max="6946" width="17.140625" style="20" customWidth="1"/>
    <col min="6947" max="6950" width="18.28515625" style="20" customWidth="1"/>
    <col min="6951" max="6951" width="15" style="20" customWidth="1"/>
    <col min="6952" max="6952" width="15.7109375" style="20" customWidth="1"/>
    <col min="6953" max="6953" width="49" style="20" customWidth="1"/>
    <col min="6954" max="6954" width="19.42578125" style="20" customWidth="1"/>
    <col min="6955" max="6955" width="14.5703125" style="20" customWidth="1"/>
    <col min="6956" max="6956" width="12.28515625" style="20" customWidth="1"/>
    <col min="6957" max="6957" width="14.5703125" style="20" customWidth="1"/>
    <col min="6958" max="6958" width="11.7109375" style="20" customWidth="1"/>
    <col min="6959" max="6959" width="14" style="20" customWidth="1"/>
    <col min="6960" max="6960" width="20.5703125" style="20" customWidth="1"/>
    <col min="6961" max="6961" width="11.7109375" style="20" customWidth="1"/>
    <col min="6962" max="6962" width="10.85546875" style="20" customWidth="1"/>
    <col min="6963" max="7156" width="9.140625" style="20"/>
    <col min="7157" max="7157" width="7.42578125" style="20" customWidth="1"/>
    <col min="7158" max="7158" width="20.28515625" style="20" customWidth="1"/>
    <col min="7159" max="7159" width="24.7109375" style="20" customWidth="1"/>
    <col min="7160" max="7160" width="35.7109375" style="20" customWidth="1"/>
    <col min="7161" max="7161" width="5" style="20" customWidth="1"/>
    <col min="7162" max="7162" width="12.85546875" style="20" customWidth="1"/>
    <col min="7163" max="7163" width="10.7109375" style="20" customWidth="1"/>
    <col min="7164" max="7164" width="7" style="20" customWidth="1"/>
    <col min="7165" max="7165" width="12.28515625" style="20" customWidth="1"/>
    <col min="7166" max="7166" width="10.7109375" style="20" customWidth="1"/>
    <col min="7167" max="7167" width="10.85546875" style="20" customWidth="1"/>
    <col min="7168" max="7168" width="8.85546875" style="20" customWidth="1"/>
    <col min="7169" max="7169" width="13.85546875" style="20" customWidth="1"/>
    <col min="7170" max="7170" width="20.42578125" style="20" customWidth="1"/>
    <col min="7171" max="7171" width="12.28515625" style="20" customWidth="1"/>
    <col min="7172" max="7172" width="19.28515625" style="20" customWidth="1"/>
    <col min="7173" max="7173" width="11.85546875" style="20" customWidth="1"/>
    <col min="7174" max="7174" width="9.140625" style="20" customWidth="1"/>
    <col min="7175" max="7175" width="13.42578125" style="20" customWidth="1"/>
    <col min="7176" max="7176" width="15.28515625" style="20" customWidth="1"/>
    <col min="7177" max="7177" width="15.42578125" style="20" customWidth="1"/>
    <col min="7178" max="7179" width="14.42578125" style="20" customWidth="1"/>
    <col min="7180" max="7180" width="5" style="20" customWidth="1"/>
    <col min="7181" max="7183" width="15.140625" style="20" customWidth="1"/>
    <col min="7184" max="7184" width="4.28515625" style="20" customWidth="1"/>
    <col min="7185" max="7185" width="16" style="20" customWidth="1"/>
    <col min="7186" max="7186" width="17.140625" style="20" customWidth="1"/>
    <col min="7187" max="7187" width="18.28515625" style="20" customWidth="1"/>
    <col min="7188" max="7188" width="4.85546875" style="20" customWidth="1"/>
    <col min="7189" max="7189" width="16" style="20" customWidth="1"/>
    <col min="7190" max="7190" width="17.140625" style="20" customWidth="1"/>
    <col min="7191" max="7191" width="18.28515625" style="20" customWidth="1"/>
    <col min="7192" max="7192" width="13.7109375" style="20" customWidth="1"/>
    <col min="7193" max="7193" width="16" style="20" customWidth="1"/>
    <col min="7194" max="7194" width="17.140625" style="20" customWidth="1"/>
    <col min="7195" max="7195" width="18.28515625" style="20" customWidth="1"/>
    <col min="7196" max="7196" width="13.7109375" style="20" customWidth="1"/>
    <col min="7197" max="7197" width="16" style="20" customWidth="1"/>
    <col min="7198" max="7198" width="17.140625" style="20" customWidth="1"/>
    <col min="7199" max="7199" width="18.28515625" style="20" customWidth="1"/>
    <col min="7200" max="7200" width="13.7109375" style="20" customWidth="1"/>
    <col min="7201" max="7201" width="16" style="20" customWidth="1"/>
    <col min="7202" max="7202" width="17.140625" style="20" customWidth="1"/>
    <col min="7203" max="7206" width="18.28515625" style="20" customWidth="1"/>
    <col min="7207" max="7207" width="15" style="20" customWidth="1"/>
    <col min="7208" max="7208" width="15.7109375" style="20" customWidth="1"/>
    <col min="7209" max="7209" width="49" style="20" customWidth="1"/>
    <col min="7210" max="7210" width="19.42578125" style="20" customWidth="1"/>
    <col min="7211" max="7211" width="14.5703125" style="20" customWidth="1"/>
    <col min="7212" max="7212" width="12.28515625" style="20" customWidth="1"/>
    <col min="7213" max="7213" width="14.5703125" style="20" customWidth="1"/>
    <col min="7214" max="7214" width="11.7109375" style="20" customWidth="1"/>
    <col min="7215" max="7215" width="14" style="20" customWidth="1"/>
    <col min="7216" max="7216" width="20.5703125" style="20" customWidth="1"/>
    <col min="7217" max="7217" width="11.7109375" style="20" customWidth="1"/>
    <col min="7218" max="7218" width="10.85546875" style="20" customWidth="1"/>
    <col min="7219" max="7412" width="9.140625" style="20"/>
    <col min="7413" max="7413" width="7.42578125" style="20" customWidth="1"/>
    <col min="7414" max="7414" width="20.28515625" style="20" customWidth="1"/>
    <col min="7415" max="7415" width="24.7109375" style="20" customWidth="1"/>
    <col min="7416" max="7416" width="35.7109375" style="20" customWidth="1"/>
    <col min="7417" max="7417" width="5" style="20" customWidth="1"/>
    <col min="7418" max="7418" width="12.85546875" style="20" customWidth="1"/>
    <col min="7419" max="7419" width="10.7109375" style="20" customWidth="1"/>
    <col min="7420" max="7420" width="7" style="20" customWidth="1"/>
    <col min="7421" max="7421" width="12.28515625" style="20" customWidth="1"/>
    <col min="7422" max="7422" width="10.7109375" style="20" customWidth="1"/>
    <col min="7423" max="7423" width="10.85546875" style="20" customWidth="1"/>
    <col min="7424" max="7424" width="8.85546875" style="20" customWidth="1"/>
    <col min="7425" max="7425" width="13.85546875" style="20" customWidth="1"/>
    <col min="7426" max="7426" width="20.42578125" style="20" customWidth="1"/>
    <col min="7427" max="7427" width="12.28515625" style="20" customWidth="1"/>
    <col min="7428" max="7428" width="19.28515625" style="20" customWidth="1"/>
    <col min="7429" max="7429" width="11.85546875" style="20" customWidth="1"/>
    <col min="7430" max="7430" width="9.140625" style="20" customWidth="1"/>
    <col min="7431" max="7431" width="13.42578125" style="20" customWidth="1"/>
    <col min="7432" max="7432" width="15.28515625" style="20" customWidth="1"/>
    <col min="7433" max="7433" width="15.42578125" style="20" customWidth="1"/>
    <col min="7434" max="7435" width="14.42578125" style="20" customWidth="1"/>
    <col min="7436" max="7436" width="5" style="20" customWidth="1"/>
    <col min="7437" max="7439" width="15.140625" style="20" customWidth="1"/>
    <col min="7440" max="7440" width="4.28515625" style="20" customWidth="1"/>
    <col min="7441" max="7441" width="16" style="20" customWidth="1"/>
    <col min="7442" max="7442" width="17.140625" style="20" customWidth="1"/>
    <col min="7443" max="7443" width="18.28515625" style="20" customWidth="1"/>
    <col min="7444" max="7444" width="4.85546875" style="20" customWidth="1"/>
    <col min="7445" max="7445" width="16" style="20" customWidth="1"/>
    <col min="7446" max="7446" width="17.140625" style="20" customWidth="1"/>
    <col min="7447" max="7447" width="18.28515625" style="20" customWidth="1"/>
    <col min="7448" max="7448" width="13.7109375" style="20" customWidth="1"/>
    <col min="7449" max="7449" width="16" style="20" customWidth="1"/>
    <col min="7450" max="7450" width="17.140625" style="20" customWidth="1"/>
    <col min="7451" max="7451" width="18.28515625" style="20" customWidth="1"/>
    <col min="7452" max="7452" width="13.7109375" style="20" customWidth="1"/>
    <col min="7453" max="7453" width="16" style="20" customWidth="1"/>
    <col min="7454" max="7454" width="17.140625" style="20" customWidth="1"/>
    <col min="7455" max="7455" width="18.28515625" style="20" customWidth="1"/>
    <col min="7456" max="7456" width="13.7109375" style="20" customWidth="1"/>
    <col min="7457" max="7457" width="16" style="20" customWidth="1"/>
    <col min="7458" max="7458" width="17.140625" style="20" customWidth="1"/>
    <col min="7459" max="7462" width="18.28515625" style="20" customWidth="1"/>
    <col min="7463" max="7463" width="15" style="20" customWidth="1"/>
    <col min="7464" max="7464" width="15.7109375" style="20" customWidth="1"/>
    <col min="7465" max="7465" width="49" style="20" customWidth="1"/>
    <col min="7466" max="7466" width="19.42578125" style="20" customWidth="1"/>
    <col min="7467" max="7467" width="14.5703125" style="20" customWidth="1"/>
    <col min="7468" max="7468" width="12.28515625" style="20" customWidth="1"/>
    <col min="7469" max="7469" width="14.5703125" style="20" customWidth="1"/>
    <col min="7470" max="7470" width="11.7109375" style="20" customWidth="1"/>
    <col min="7471" max="7471" width="14" style="20" customWidth="1"/>
    <col min="7472" max="7472" width="20.5703125" style="20" customWidth="1"/>
    <col min="7473" max="7473" width="11.7109375" style="20" customWidth="1"/>
    <col min="7474" max="7474" width="10.85546875" style="20" customWidth="1"/>
    <col min="7475" max="7668" width="9.140625" style="20"/>
    <col min="7669" max="7669" width="7.42578125" style="20" customWidth="1"/>
    <col min="7670" max="7670" width="20.28515625" style="20" customWidth="1"/>
    <col min="7671" max="7671" width="24.7109375" style="20" customWidth="1"/>
    <col min="7672" max="7672" width="35.7109375" style="20" customWidth="1"/>
    <col min="7673" max="7673" width="5" style="20" customWidth="1"/>
    <col min="7674" max="7674" width="12.85546875" style="20" customWidth="1"/>
    <col min="7675" max="7675" width="10.7109375" style="20" customWidth="1"/>
    <col min="7676" max="7676" width="7" style="20" customWidth="1"/>
    <col min="7677" max="7677" width="12.28515625" style="20" customWidth="1"/>
    <col min="7678" max="7678" width="10.7109375" style="20" customWidth="1"/>
    <col min="7679" max="7679" width="10.85546875" style="20" customWidth="1"/>
    <col min="7680" max="7680" width="8.85546875" style="20" customWidth="1"/>
    <col min="7681" max="7681" width="13.85546875" style="20" customWidth="1"/>
    <col min="7682" max="7682" width="20.42578125" style="20" customWidth="1"/>
    <col min="7683" max="7683" width="12.28515625" style="20" customWidth="1"/>
    <col min="7684" max="7684" width="19.28515625" style="20" customWidth="1"/>
    <col min="7685" max="7685" width="11.85546875" style="20" customWidth="1"/>
    <col min="7686" max="7686" width="9.140625" style="20" customWidth="1"/>
    <col min="7687" max="7687" width="13.42578125" style="20" customWidth="1"/>
    <col min="7688" max="7688" width="15.28515625" style="20" customWidth="1"/>
    <col min="7689" max="7689" width="15.42578125" style="20" customWidth="1"/>
    <col min="7690" max="7691" width="14.42578125" style="20" customWidth="1"/>
    <col min="7692" max="7692" width="5" style="20" customWidth="1"/>
    <col min="7693" max="7695" width="15.140625" style="20" customWidth="1"/>
    <col min="7696" max="7696" width="4.28515625" style="20" customWidth="1"/>
    <col min="7697" max="7697" width="16" style="20" customWidth="1"/>
    <col min="7698" max="7698" width="17.140625" style="20" customWidth="1"/>
    <col min="7699" max="7699" width="18.28515625" style="20" customWidth="1"/>
    <col min="7700" max="7700" width="4.85546875" style="20" customWidth="1"/>
    <col min="7701" max="7701" width="16" style="20" customWidth="1"/>
    <col min="7702" max="7702" width="17.140625" style="20" customWidth="1"/>
    <col min="7703" max="7703" width="18.28515625" style="20" customWidth="1"/>
    <col min="7704" max="7704" width="13.7109375" style="20" customWidth="1"/>
    <col min="7705" max="7705" width="16" style="20" customWidth="1"/>
    <col min="7706" max="7706" width="17.140625" style="20" customWidth="1"/>
    <col min="7707" max="7707" width="18.28515625" style="20" customWidth="1"/>
    <col min="7708" max="7708" width="13.7109375" style="20" customWidth="1"/>
    <col min="7709" max="7709" width="16" style="20" customWidth="1"/>
    <col min="7710" max="7710" width="17.140625" style="20" customWidth="1"/>
    <col min="7711" max="7711" width="18.28515625" style="20" customWidth="1"/>
    <col min="7712" max="7712" width="13.7109375" style="20" customWidth="1"/>
    <col min="7713" max="7713" width="16" style="20" customWidth="1"/>
    <col min="7714" max="7714" width="17.140625" style="20" customWidth="1"/>
    <col min="7715" max="7718" width="18.28515625" style="20" customWidth="1"/>
    <col min="7719" max="7719" width="15" style="20" customWidth="1"/>
    <col min="7720" max="7720" width="15.7109375" style="20" customWidth="1"/>
    <col min="7721" max="7721" width="49" style="20" customWidth="1"/>
    <col min="7722" max="7722" width="19.42578125" style="20" customWidth="1"/>
    <col min="7723" max="7723" width="14.5703125" style="20" customWidth="1"/>
    <col min="7724" max="7724" width="12.28515625" style="20" customWidth="1"/>
    <col min="7725" max="7725" width="14.5703125" style="20" customWidth="1"/>
    <col min="7726" max="7726" width="11.7109375" style="20" customWidth="1"/>
    <col min="7727" max="7727" width="14" style="20" customWidth="1"/>
    <col min="7728" max="7728" width="20.5703125" style="20" customWidth="1"/>
    <col min="7729" max="7729" width="11.7109375" style="20" customWidth="1"/>
    <col min="7730" max="7730" width="10.85546875" style="20" customWidth="1"/>
    <col min="7731" max="7924" width="9.140625" style="20"/>
    <col min="7925" max="7925" width="7.42578125" style="20" customWidth="1"/>
    <col min="7926" max="7926" width="20.28515625" style="20" customWidth="1"/>
    <col min="7927" max="7927" width="24.7109375" style="20" customWidth="1"/>
    <col min="7928" max="7928" width="35.7109375" style="20" customWidth="1"/>
    <col min="7929" max="7929" width="5" style="20" customWidth="1"/>
    <col min="7930" max="7930" width="12.85546875" style="20" customWidth="1"/>
    <col min="7931" max="7931" width="10.7109375" style="20" customWidth="1"/>
    <col min="7932" max="7932" width="7" style="20" customWidth="1"/>
    <col min="7933" max="7933" width="12.28515625" style="20" customWidth="1"/>
    <col min="7934" max="7934" width="10.7109375" style="20" customWidth="1"/>
    <col min="7935" max="7935" width="10.85546875" style="20" customWidth="1"/>
    <col min="7936" max="7936" width="8.85546875" style="20" customWidth="1"/>
    <col min="7937" max="7937" width="13.85546875" style="20" customWidth="1"/>
    <col min="7938" max="7938" width="20.42578125" style="20" customWidth="1"/>
    <col min="7939" max="7939" width="12.28515625" style="20" customWidth="1"/>
    <col min="7940" max="7940" width="19.28515625" style="20" customWidth="1"/>
    <col min="7941" max="7941" width="11.85546875" style="20" customWidth="1"/>
    <col min="7942" max="7942" width="9.140625" style="20" customWidth="1"/>
    <col min="7943" max="7943" width="13.42578125" style="20" customWidth="1"/>
    <col min="7944" max="7944" width="15.28515625" style="20" customWidth="1"/>
    <col min="7945" max="7945" width="15.42578125" style="20" customWidth="1"/>
    <col min="7946" max="7947" width="14.42578125" style="20" customWidth="1"/>
    <col min="7948" max="7948" width="5" style="20" customWidth="1"/>
    <col min="7949" max="7951" width="15.140625" style="20" customWidth="1"/>
    <col min="7952" max="7952" width="4.28515625" style="20" customWidth="1"/>
    <col min="7953" max="7953" width="16" style="20" customWidth="1"/>
    <col min="7954" max="7954" width="17.140625" style="20" customWidth="1"/>
    <col min="7955" max="7955" width="18.28515625" style="20" customWidth="1"/>
    <col min="7956" max="7956" width="4.85546875" style="20" customWidth="1"/>
    <col min="7957" max="7957" width="16" style="20" customWidth="1"/>
    <col min="7958" max="7958" width="17.140625" style="20" customWidth="1"/>
    <col min="7959" max="7959" width="18.28515625" style="20" customWidth="1"/>
    <col min="7960" max="7960" width="13.7109375" style="20" customWidth="1"/>
    <col min="7961" max="7961" width="16" style="20" customWidth="1"/>
    <col min="7962" max="7962" width="17.140625" style="20" customWidth="1"/>
    <col min="7963" max="7963" width="18.28515625" style="20" customWidth="1"/>
    <col min="7964" max="7964" width="13.7109375" style="20" customWidth="1"/>
    <col min="7965" max="7965" width="16" style="20" customWidth="1"/>
    <col min="7966" max="7966" width="17.140625" style="20" customWidth="1"/>
    <col min="7967" max="7967" width="18.28515625" style="20" customWidth="1"/>
    <col min="7968" max="7968" width="13.7109375" style="20" customWidth="1"/>
    <col min="7969" max="7969" width="16" style="20" customWidth="1"/>
    <col min="7970" max="7970" width="17.140625" style="20" customWidth="1"/>
    <col min="7971" max="7974" width="18.28515625" style="20" customWidth="1"/>
    <col min="7975" max="7975" width="15" style="20" customWidth="1"/>
    <col min="7976" max="7976" width="15.7109375" style="20" customWidth="1"/>
    <col min="7977" max="7977" width="49" style="20" customWidth="1"/>
    <col min="7978" max="7978" width="19.42578125" style="20" customWidth="1"/>
    <col min="7979" max="7979" width="14.5703125" style="20" customWidth="1"/>
    <col min="7980" max="7980" width="12.28515625" style="20" customWidth="1"/>
    <col min="7981" max="7981" width="14.5703125" style="20" customWidth="1"/>
    <col min="7982" max="7982" width="11.7109375" style="20" customWidth="1"/>
    <col min="7983" max="7983" width="14" style="20" customWidth="1"/>
    <col min="7984" max="7984" width="20.5703125" style="20" customWidth="1"/>
    <col min="7985" max="7985" width="11.7109375" style="20" customWidth="1"/>
    <col min="7986" max="7986" width="10.85546875" style="20" customWidth="1"/>
    <col min="7987" max="8180" width="9.140625" style="20"/>
    <col min="8181" max="8181" width="7.42578125" style="20" customWidth="1"/>
    <col min="8182" max="8182" width="20.28515625" style="20" customWidth="1"/>
    <col min="8183" max="8183" width="24.7109375" style="20" customWidth="1"/>
    <col min="8184" max="8184" width="35.7109375" style="20" customWidth="1"/>
    <col min="8185" max="8185" width="5" style="20" customWidth="1"/>
    <col min="8186" max="8186" width="12.85546875" style="20" customWidth="1"/>
    <col min="8187" max="8187" width="10.7109375" style="20" customWidth="1"/>
    <col min="8188" max="8188" width="7" style="20" customWidth="1"/>
    <col min="8189" max="8189" width="12.28515625" style="20" customWidth="1"/>
    <col min="8190" max="8190" width="10.7109375" style="20" customWidth="1"/>
    <col min="8191" max="8191" width="10.85546875" style="20" customWidth="1"/>
    <col min="8192" max="8192" width="8.85546875" style="20" customWidth="1"/>
    <col min="8193" max="8193" width="13.85546875" style="20" customWidth="1"/>
    <col min="8194" max="8194" width="20.42578125" style="20" customWidth="1"/>
    <col min="8195" max="8195" width="12.28515625" style="20" customWidth="1"/>
    <col min="8196" max="8196" width="19.28515625" style="20" customWidth="1"/>
    <col min="8197" max="8197" width="11.85546875" style="20" customWidth="1"/>
    <col min="8198" max="8198" width="9.140625" style="20" customWidth="1"/>
    <col min="8199" max="8199" width="13.42578125" style="20" customWidth="1"/>
    <col min="8200" max="8200" width="15.28515625" style="20" customWidth="1"/>
    <col min="8201" max="8201" width="15.42578125" style="20" customWidth="1"/>
    <col min="8202" max="8203" width="14.42578125" style="20" customWidth="1"/>
    <col min="8204" max="8204" width="5" style="20" customWidth="1"/>
    <col min="8205" max="8207" width="15.140625" style="20" customWidth="1"/>
    <col min="8208" max="8208" width="4.28515625" style="20" customWidth="1"/>
    <col min="8209" max="8209" width="16" style="20" customWidth="1"/>
    <col min="8210" max="8210" width="17.140625" style="20" customWidth="1"/>
    <col min="8211" max="8211" width="18.28515625" style="20" customWidth="1"/>
    <col min="8212" max="8212" width="4.85546875" style="20" customWidth="1"/>
    <col min="8213" max="8213" width="16" style="20" customWidth="1"/>
    <col min="8214" max="8214" width="17.140625" style="20" customWidth="1"/>
    <col min="8215" max="8215" width="18.28515625" style="20" customWidth="1"/>
    <col min="8216" max="8216" width="13.7109375" style="20" customWidth="1"/>
    <col min="8217" max="8217" width="16" style="20" customWidth="1"/>
    <col min="8218" max="8218" width="17.140625" style="20" customWidth="1"/>
    <col min="8219" max="8219" width="18.28515625" style="20" customWidth="1"/>
    <col min="8220" max="8220" width="13.7109375" style="20" customWidth="1"/>
    <col min="8221" max="8221" width="16" style="20" customWidth="1"/>
    <col min="8222" max="8222" width="17.140625" style="20" customWidth="1"/>
    <col min="8223" max="8223" width="18.28515625" style="20" customWidth="1"/>
    <col min="8224" max="8224" width="13.7109375" style="20" customWidth="1"/>
    <col min="8225" max="8225" width="16" style="20" customWidth="1"/>
    <col min="8226" max="8226" width="17.140625" style="20" customWidth="1"/>
    <col min="8227" max="8230" width="18.28515625" style="20" customWidth="1"/>
    <col min="8231" max="8231" width="15" style="20" customWidth="1"/>
    <col min="8232" max="8232" width="15.7109375" style="20" customWidth="1"/>
    <col min="8233" max="8233" width="49" style="20" customWidth="1"/>
    <col min="8234" max="8234" width="19.42578125" style="20" customWidth="1"/>
    <col min="8235" max="8235" width="14.5703125" style="20" customWidth="1"/>
    <col min="8236" max="8236" width="12.28515625" style="20" customWidth="1"/>
    <col min="8237" max="8237" width="14.5703125" style="20" customWidth="1"/>
    <col min="8238" max="8238" width="11.7109375" style="20" customWidth="1"/>
    <col min="8239" max="8239" width="14" style="20" customWidth="1"/>
    <col min="8240" max="8240" width="20.5703125" style="20" customWidth="1"/>
    <col min="8241" max="8241" width="11.7109375" style="20" customWidth="1"/>
    <col min="8242" max="8242" width="10.85546875" style="20" customWidth="1"/>
    <col min="8243" max="8436" width="9.140625" style="20"/>
    <col min="8437" max="8437" width="7.42578125" style="20" customWidth="1"/>
    <col min="8438" max="8438" width="20.28515625" style="20" customWidth="1"/>
    <col min="8439" max="8439" width="24.7109375" style="20" customWidth="1"/>
    <col min="8440" max="8440" width="35.7109375" style="20" customWidth="1"/>
    <col min="8441" max="8441" width="5" style="20" customWidth="1"/>
    <col min="8442" max="8442" width="12.85546875" style="20" customWidth="1"/>
    <col min="8443" max="8443" width="10.7109375" style="20" customWidth="1"/>
    <col min="8444" max="8444" width="7" style="20" customWidth="1"/>
    <col min="8445" max="8445" width="12.28515625" style="20" customWidth="1"/>
    <col min="8446" max="8446" width="10.7109375" style="20" customWidth="1"/>
    <col min="8447" max="8447" width="10.85546875" style="20" customWidth="1"/>
    <col min="8448" max="8448" width="8.85546875" style="20" customWidth="1"/>
    <col min="8449" max="8449" width="13.85546875" style="20" customWidth="1"/>
    <col min="8450" max="8450" width="20.42578125" style="20" customWidth="1"/>
    <col min="8451" max="8451" width="12.28515625" style="20" customWidth="1"/>
    <col min="8452" max="8452" width="19.28515625" style="20" customWidth="1"/>
    <col min="8453" max="8453" width="11.85546875" style="20" customWidth="1"/>
    <col min="8454" max="8454" width="9.140625" style="20" customWidth="1"/>
    <col min="8455" max="8455" width="13.42578125" style="20" customWidth="1"/>
    <col min="8456" max="8456" width="15.28515625" style="20" customWidth="1"/>
    <col min="8457" max="8457" width="15.42578125" style="20" customWidth="1"/>
    <col min="8458" max="8459" width="14.42578125" style="20" customWidth="1"/>
    <col min="8460" max="8460" width="5" style="20" customWidth="1"/>
    <col min="8461" max="8463" width="15.140625" style="20" customWidth="1"/>
    <col min="8464" max="8464" width="4.28515625" style="20" customWidth="1"/>
    <col min="8465" max="8465" width="16" style="20" customWidth="1"/>
    <col min="8466" max="8466" width="17.140625" style="20" customWidth="1"/>
    <col min="8467" max="8467" width="18.28515625" style="20" customWidth="1"/>
    <col min="8468" max="8468" width="4.85546875" style="20" customWidth="1"/>
    <col min="8469" max="8469" width="16" style="20" customWidth="1"/>
    <col min="8470" max="8470" width="17.140625" style="20" customWidth="1"/>
    <col min="8471" max="8471" width="18.28515625" style="20" customWidth="1"/>
    <col min="8472" max="8472" width="13.7109375" style="20" customWidth="1"/>
    <col min="8473" max="8473" width="16" style="20" customWidth="1"/>
    <col min="8474" max="8474" width="17.140625" style="20" customWidth="1"/>
    <col min="8475" max="8475" width="18.28515625" style="20" customWidth="1"/>
    <col min="8476" max="8476" width="13.7109375" style="20" customWidth="1"/>
    <col min="8477" max="8477" width="16" style="20" customWidth="1"/>
    <col min="8478" max="8478" width="17.140625" style="20" customWidth="1"/>
    <col min="8479" max="8479" width="18.28515625" style="20" customWidth="1"/>
    <col min="8480" max="8480" width="13.7109375" style="20" customWidth="1"/>
    <col min="8481" max="8481" width="16" style="20" customWidth="1"/>
    <col min="8482" max="8482" width="17.140625" style="20" customWidth="1"/>
    <col min="8483" max="8486" width="18.28515625" style="20" customWidth="1"/>
    <col min="8487" max="8487" width="15" style="20" customWidth="1"/>
    <col min="8488" max="8488" width="15.7109375" style="20" customWidth="1"/>
    <col min="8489" max="8489" width="49" style="20" customWidth="1"/>
    <col min="8490" max="8490" width="19.42578125" style="20" customWidth="1"/>
    <col min="8491" max="8491" width="14.5703125" style="20" customWidth="1"/>
    <col min="8492" max="8492" width="12.28515625" style="20" customWidth="1"/>
    <col min="8493" max="8493" width="14.5703125" style="20" customWidth="1"/>
    <col min="8494" max="8494" width="11.7109375" style="20" customWidth="1"/>
    <col min="8495" max="8495" width="14" style="20" customWidth="1"/>
    <col min="8496" max="8496" width="20.5703125" style="20" customWidth="1"/>
    <col min="8497" max="8497" width="11.7109375" style="20" customWidth="1"/>
    <col min="8498" max="8498" width="10.85546875" style="20" customWidth="1"/>
    <col min="8499" max="8692" width="9.140625" style="20"/>
    <col min="8693" max="8693" width="7.42578125" style="20" customWidth="1"/>
    <col min="8694" max="8694" width="20.28515625" style="20" customWidth="1"/>
    <col min="8695" max="8695" width="24.7109375" style="20" customWidth="1"/>
    <col min="8696" max="8696" width="35.7109375" style="20" customWidth="1"/>
    <col min="8697" max="8697" width="5" style="20" customWidth="1"/>
    <col min="8698" max="8698" width="12.85546875" style="20" customWidth="1"/>
    <col min="8699" max="8699" width="10.7109375" style="20" customWidth="1"/>
    <col min="8700" max="8700" width="7" style="20" customWidth="1"/>
    <col min="8701" max="8701" width="12.28515625" style="20" customWidth="1"/>
    <col min="8702" max="8702" width="10.7109375" style="20" customWidth="1"/>
    <col min="8703" max="8703" width="10.85546875" style="20" customWidth="1"/>
    <col min="8704" max="8704" width="8.85546875" style="20" customWidth="1"/>
    <col min="8705" max="8705" width="13.85546875" style="20" customWidth="1"/>
    <col min="8706" max="8706" width="20.42578125" style="20" customWidth="1"/>
    <col min="8707" max="8707" width="12.28515625" style="20" customWidth="1"/>
    <col min="8708" max="8708" width="19.28515625" style="20" customWidth="1"/>
    <col min="8709" max="8709" width="11.85546875" style="20" customWidth="1"/>
    <col min="8710" max="8710" width="9.140625" style="20" customWidth="1"/>
    <col min="8711" max="8711" width="13.42578125" style="20" customWidth="1"/>
    <col min="8712" max="8712" width="15.28515625" style="20" customWidth="1"/>
    <col min="8713" max="8713" width="15.42578125" style="20" customWidth="1"/>
    <col min="8714" max="8715" width="14.42578125" style="20" customWidth="1"/>
    <col min="8716" max="8716" width="5" style="20" customWidth="1"/>
    <col min="8717" max="8719" width="15.140625" style="20" customWidth="1"/>
    <col min="8720" max="8720" width="4.28515625" style="20" customWidth="1"/>
    <col min="8721" max="8721" width="16" style="20" customWidth="1"/>
    <col min="8722" max="8722" width="17.140625" style="20" customWidth="1"/>
    <col min="8723" max="8723" width="18.28515625" style="20" customWidth="1"/>
    <col min="8724" max="8724" width="4.85546875" style="20" customWidth="1"/>
    <col min="8725" max="8725" width="16" style="20" customWidth="1"/>
    <col min="8726" max="8726" width="17.140625" style="20" customWidth="1"/>
    <col min="8727" max="8727" width="18.28515625" style="20" customWidth="1"/>
    <col min="8728" max="8728" width="13.7109375" style="20" customWidth="1"/>
    <col min="8729" max="8729" width="16" style="20" customWidth="1"/>
    <col min="8730" max="8730" width="17.140625" style="20" customWidth="1"/>
    <col min="8731" max="8731" width="18.28515625" style="20" customWidth="1"/>
    <col min="8732" max="8732" width="13.7109375" style="20" customWidth="1"/>
    <col min="8733" max="8733" width="16" style="20" customWidth="1"/>
    <col min="8734" max="8734" width="17.140625" style="20" customWidth="1"/>
    <col min="8735" max="8735" width="18.28515625" style="20" customWidth="1"/>
    <col min="8736" max="8736" width="13.7109375" style="20" customWidth="1"/>
    <col min="8737" max="8737" width="16" style="20" customWidth="1"/>
    <col min="8738" max="8738" width="17.140625" style="20" customWidth="1"/>
    <col min="8739" max="8742" width="18.28515625" style="20" customWidth="1"/>
    <col min="8743" max="8743" width="15" style="20" customWidth="1"/>
    <col min="8744" max="8744" width="15.7109375" style="20" customWidth="1"/>
    <col min="8745" max="8745" width="49" style="20" customWidth="1"/>
    <col min="8746" max="8746" width="19.42578125" style="20" customWidth="1"/>
    <col min="8747" max="8747" width="14.5703125" style="20" customWidth="1"/>
    <col min="8748" max="8748" width="12.28515625" style="20" customWidth="1"/>
    <col min="8749" max="8749" width="14.5703125" style="20" customWidth="1"/>
    <col min="8750" max="8750" width="11.7109375" style="20" customWidth="1"/>
    <col min="8751" max="8751" width="14" style="20" customWidth="1"/>
    <col min="8752" max="8752" width="20.5703125" style="20" customWidth="1"/>
    <col min="8753" max="8753" width="11.7109375" style="20" customWidth="1"/>
    <col min="8754" max="8754" width="10.85546875" style="20" customWidth="1"/>
    <col min="8755" max="8948" width="9.140625" style="20"/>
    <col min="8949" max="8949" width="7.42578125" style="20" customWidth="1"/>
    <col min="8950" max="8950" width="20.28515625" style="20" customWidth="1"/>
    <col min="8951" max="8951" width="24.7109375" style="20" customWidth="1"/>
    <col min="8952" max="8952" width="35.7109375" style="20" customWidth="1"/>
    <col min="8953" max="8953" width="5" style="20" customWidth="1"/>
    <col min="8954" max="8954" width="12.85546875" style="20" customWidth="1"/>
    <col min="8955" max="8955" width="10.7109375" style="20" customWidth="1"/>
    <col min="8956" max="8956" width="7" style="20" customWidth="1"/>
    <col min="8957" max="8957" width="12.28515625" style="20" customWidth="1"/>
    <col min="8958" max="8958" width="10.7109375" style="20" customWidth="1"/>
    <col min="8959" max="8959" width="10.85546875" style="20" customWidth="1"/>
    <col min="8960" max="8960" width="8.85546875" style="20" customWidth="1"/>
    <col min="8961" max="8961" width="13.85546875" style="20" customWidth="1"/>
    <col min="8962" max="8962" width="20.42578125" style="20" customWidth="1"/>
    <col min="8963" max="8963" width="12.28515625" style="20" customWidth="1"/>
    <col min="8964" max="8964" width="19.28515625" style="20" customWidth="1"/>
    <col min="8965" max="8965" width="11.85546875" style="20" customWidth="1"/>
    <col min="8966" max="8966" width="9.140625" style="20" customWidth="1"/>
    <col min="8967" max="8967" width="13.42578125" style="20" customWidth="1"/>
    <col min="8968" max="8968" width="15.28515625" style="20" customWidth="1"/>
    <col min="8969" max="8969" width="15.42578125" style="20" customWidth="1"/>
    <col min="8970" max="8971" width="14.42578125" style="20" customWidth="1"/>
    <col min="8972" max="8972" width="5" style="20" customWidth="1"/>
    <col min="8973" max="8975" width="15.140625" style="20" customWidth="1"/>
    <col min="8976" max="8976" width="4.28515625" style="20" customWidth="1"/>
    <col min="8977" max="8977" width="16" style="20" customWidth="1"/>
    <col min="8978" max="8978" width="17.140625" style="20" customWidth="1"/>
    <col min="8979" max="8979" width="18.28515625" style="20" customWidth="1"/>
    <col min="8980" max="8980" width="4.85546875" style="20" customWidth="1"/>
    <col min="8981" max="8981" width="16" style="20" customWidth="1"/>
    <col min="8982" max="8982" width="17.140625" style="20" customWidth="1"/>
    <col min="8983" max="8983" width="18.28515625" style="20" customWidth="1"/>
    <col min="8984" max="8984" width="13.7109375" style="20" customWidth="1"/>
    <col min="8985" max="8985" width="16" style="20" customWidth="1"/>
    <col min="8986" max="8986" width="17.140625" style="20" customWidth="1"/>
    <col min="8987" max="8987" width="18.28515625" style="20" customWidth="1"/>
    <col min="8988" max="8988" width="13.7109375" style="20" customWidth="1"/>
    <col min="8989" max="8989" width="16" style="20" customWidth="1"/>
    <col min="8990" max="8990" width="17.140625" style="20" customWidth="1"/>
    <col min="8991" max="8991" width="18.28515625" style="20" customWidth="1"/>
    <col min="8992" max="8992" width="13.7109375" style="20" customWidth="1"/>
    <col min="8993" max="8993" width="16" style="20" customWidth="1"/>
    <col min="8994" max="8994" width="17.140625" style="20" customWidth="1"/>
    <col min="8995" max="8998" width="18.28515625" style="20" customWidth="1"/>
    <col min="8999" max="8999" width="15" style="20" customWidth="1"/>
    <col min="9000" max="9000" width="15.7109375" style="20" customWidth="1"/>
    <col min="9001" max="9001" width="49" style="20" customWidth="1"/>
    <col min="9002" max="9002" width="19.42578125" style="20" customWidth="1"/>
    <col min="9003" max="9003" width="14.5703125" style="20" customWidth="1"/>
    <col min="9004" max="9004" width="12.28515625" style="20" customWidth="1"/>
    <col min="9005" max="9005" width="14.5703125" style="20" customWidth="1"/>
    <col min="9006" max="9006" width="11.7109375" style="20" customWidth="1"/>
    <col min="9007" max="9007" width="14" style="20" customWidth="1"/>
    <col min="9008" max="9008" width="20.5703125" style="20" customWidth="1"/>
    <col min="9009" max="9009" width="11.7109375" style="20" customWidth="1"/>
    <col min="9010" max="9010" width="10.85546875" style="20" customWidth="1"/>
    <col min="9011" max="9204" width="9.140625" style="20"/>
    <col min="9205" max="9205" width="7.42578125" style="20" customWidth="1"/>
    <col min="9206" max="9206" width="20.28515625" style="20" customWidth="1"/>
    <col min="9207" max="9207" width="24.7109375" style="20" customWidth="1"/>
    <col min="9208" max="9208" width="35.7109375" style="20" customWidth="1"/>
    <col min="9209" max="9209" width="5" style="20" customWidth="1"/>
    <col min="9210" max="9210" width="12.85546875" style="20" customWidth="1"/>
    <col min="9211" max="9211" width="10.7109375" style="20" customWidth="1"/>
    <col min="9212" max="9212" width="7" style="20" customWidth="1"/>
    <col min="9213" max="9213" width="12.28515625" style="20" customWidth="1"/>
    <col min="9214" max="9214" width="10.7109375" style="20" customWidth="1"/>
    <col min="9215" max="9215" width="10.85546875" style="20" customWidth="1"/>
    <col min="9216" max="9216" width="8.85546875" style="20" customWidth="1"/>
    <col min="9217" max="9217" width="13.85546875" style="20" customWidth="1"/>
    <col min="9218" max="9218" width="20.42578125" style="20" customWidth="1"/>
    <col min="9219" max="9219" width="12.28515625" style="20" customWidth="1"/>
    <col min="9220" max="9220" width="19.28515625" style="20" customWidth="1"/>
    <col min="9221" max="9221" width="11.85546875" style="20" customWidth="1"/>
    <col min="9222" max="9222" width="9.140625" style="20" customWidth="1"/>
    <col min="9223" max="9223" width="13.42578125" style="20" customWidth="1"/>
    <col min="9224" max="9224" width="15.28515625" style="20" customWidth="1"/>
    <col min="9225" max="9225" width="15.42578125" style="20" customWidth="1"/>
    <col min="9226" max="9227" width="14.42578125" style="20" customWidth="1"/>
    <col min="9228" max="9228" width="5" style="20" customWidth="1"/>
    <col min="9229" max="9231" width="15.140625" style="20" customWidth="1"/>
    <col min="9232" max="9232" width="4.28515625" style="20" customWidth="1"/>
    <col min="9233" max="9233" width="16" style="20" customWidth="1"/>
    <col min="9234" max="9234" width="17.140625" style="20" customWidth="1"/>
    <col min="9235" max="9235" width="18.28515625" style="20" customWidth="1"/>
    <col min="9236" max="9236" width="4.85546875" style="20" customWidth="1"/>
    <col min="9237" max="9237" width="16" style="20" customWidth="1"/>
    <col min="9238" max="9238" width="17.140625" style="20" customWidth="1"/>
    <col min="9239" max="9239" width="18.28515625" style="20" customWidth="1"/>
    <col min="9240" max="9240" width="13.7109375" style="20" customWidth="1"/>
    <col min="9241" max="9241" width="16" style="20" customWidth="1"/>
    <col min="9242" max="9242" width="17.140625" style="20" customWidth="1"/>
    <col min="9243" max="9243" width="18.28515625" style="20" customWidth="1"/>
    <col min="9244" max="9244" width="13.7109375" style="20" customWidth="1"/>
    <col min="9245" max="9245" width="16" style="20" customWidth="1"/>
    <col min="9246" max="9246" width="17.140625" style="20" customWidth="1"/>
    <col min="9247" max="9247" width="18.28515625" style="20" customWidth="1"/>
    <col min="9248" max="9248" width="13.7109375" style="20" customWidth="1"/>
    <col min="9249" max="9249" width="16" style="20" customWidth="1"/>
    <col min="9250" max="9250" width="17.140625" style="20" customWidth="1"/>
    <col min="9251" max="9254" width="18.28515625" style="20" customWidth="1"/>
    <col min="9255" max="9255" width="15" style="20" customWidth="1"/>
    <col min="9256" max="9256" width="15.7109375" style="20" customWidth="1"/>
    <col min="9257" max="9257" width="49" style="20" customWidth="1"/>
    <col min="9258" max="9258" width="19.42578125" style="20" customWidth="1"/>
    <col min="9259" max="9259" width="14.5703125" style="20" customWidth="1"/>
    <col min="9260" max="9260" width="12.28515625" style="20" customWidth="1"/>
    <col min="9261" max="9261" width="14.5703125" style="20" customWidth="1"/>
    <col min="9262" max="9262" width="11.7109375" style="20" customWidth="1"/>
    <col min="9263" max="9263" width="14" style="20" customWidth="1"/>
    <col min="9264" max="9264" width="20.5703125" style="20" customWidth="1"/>
    <col min="9265" max="9265" width="11.7109375" style="20" customWidth="1"/>
    <col min="9266" max="9266" width="10.85546875" style="20" customWidth="1"/>
    <col min="9267" max="9460" width="9.140625" style="20"/>
    <col min="9461" max="9461" width="7.42578125" style="20" customWidth="1"/>
    <col min="9462" max="9462" width="20.28515625" style="20" customWidth="1"/>
    <col min="9463" max="9463" width="24.7109375" style="20" customWidth="1"/>
    <col min="9464" max="9464" width="35.7109375" style="20" customWidth="1"/>
    <col min="9465" max="9465" width="5" style="20" customWidth="1"/>
    <col min="9466" max="9466" width="12.85546875" style="20" customWidth="1"/>
    <col min="9467" max="9467" width="10.7109375" style="20" customWidth="1"/>
    <col min="9468" max="9468" width="7" style="20" customWidth="1"/>
    <col min="9469" max="9469" width="12.28515625" style="20" customWidth="1"/>
    <col min="9470" max="9470" width="10.7109375" style="20" customWidth="1"/>
    <col min="9471" max="9471" width="10.85546875" style="20" customWidth="1"/>
    <col min="9472" max="9472" width="8.85546875" style="20" customWidth="1"/>
    <col min="9473" max="9473" width="13.85546875" style="20" customWidth="1"/>
    <col min="9474" max="9474" width="20.42578125" style="20" customWidth="1"/>
    <col min="9475" max="9475" width="12.28515625" style="20" customWidth="1"/>
    <col min="9476" max="9476" width="19.28515625" style="20" customWidth="1"/>
    <col min="9477" max="9477" width="11.85546875" style="20" customWidth="1"/>
    <col min="9478" max="9478" width="9.140625" style="20" customWidth="1"/>
    <col min="9479" max="9479" width="13.42578125" style="20" customWidth="1"/>
    <col min="9480" max="9480" width="15.28515625" style="20" customWidth="1"/>
    <col min="9481" max="9481" width="15.42578125" style="20" customWidth="1"/>
    <col min="9482" max="9483" width="14.42578125" style="20" customWidth="1"/>
    <col min="9484" max="9484" width="5" style="20" customWidth="1"/>
    <col min="9485" max="9487" width="15.140625" style="20" customWidth="1"/>
    <col min="9488" max="9488" width="4.28515625" style="20" customWidth="1"/>
    <col min="9489" max="9489" width="16" style="20" customWidth="1"/>
    <col min="9490" max="9490" width="17.140625" style="20" customWidth="1"/>
    <col min="9491" max="9491" width="18.28515625" style="20" customWidth="1"/>
    <col min="9492" max="9492" width="4.85546875" style="20" customWidth="1"/>
    <col min="9493" max="9493" width="16" style="20" customWidth="1"/>
    <col min="9494" max="9494" width="17.140625" style="20" customWidth="1"/>
    <col min="9495" max="9495" width="18.28515625" style="20" customWidth="1"/>
    <col min="9496" max="9496" width="13.7109375" style="20" customWidth="1"/>
    <col min="9497" max="9497" width="16" style="20" customWidth="1"/>
    <col min="9498" max="9498" width="17.140625" style="20" customWidth="1"/>
    <col min="9499" max="9499" width="18.28515625" style="20" customWidth="1"/>
    <col min="9500" max="9500" width="13.7109375" style="20" customWidth="1"/>
    <col min="9501" max="9501" width="16" style="20" customWidth="1"/>
    <col min="9502" max="9502" width="17.140625" style="20" customWidth="1"/>
    <col min="9503" max="9503" width="18.28515625" style="20" customWidth="1"/>
    <col min="9504" max="9504" width="13.7109375" style="20" customWidth="1"/>
    <col min="9505" max="9505" width="16" style="20" customWidth="1"/>
    <col min="9506" max="9506" width="17.140625" style="20" customWidth="1"/>
    <col min="9507" max="9510" width="18.28515625" style="20" customWidth="1"/>
    <col min="9511" max="9511" width="15" style="20" customWidth="1"/>
    <col min="9512" max="9512" width="15.7109375" style="20" customWidth="1"/>
    <col min="9513" max="9513" width="49" style="20" customWidth="1"/>
    <col min="9514" max="9514" width="19.42578125" style="20" customWidth="1"/>
    <col min="9515" max="9515" width="14.5703125" style="20" customWidth="1"/>
    <col min="9516" max="9516" width="12.28515625" style="20" customWidth="1"/>
    <col min="9517" max="9517" width="14.5703125" style="20" customWidth="1"/>
    <col min="9518" max="9518" width="11.7109375" style="20" customWidth="1"/>
    <col min="9519" max="9519" width="14" style="20" customWidth="1"/>
    <col min="9520" max="9520" width="20.5703125" style="20" customWidth="1"/>
    <col min="9521" max="9521" width="11.7109375" style="20" customWidth="1"/>
    <col min="9522" max="9522" width="10.85546875" style="20" customWidth="1"/>
    <col min="9523" max="9716" width="9.140625" style="20"/>
    <col min="9717" max="9717" width="7.42578125" style="20" customWidth="1"/>
    <col min="9718" max="9718" width="20.28515625" style="20" customWidth="1"/>
    <col min="9719" max="9719" width="24.7109375" style="20" customWidth="1"/>
    <col min="9720" max="9720" width="35.7109375" style="20" customWidth="1"/>
    <col min="9721" max="9721" width="5" style="20" customWidth="1"/>
    <col min="9722" max="9722" width="12.85546875" style="20" customWidth="1"/>
    <col min="9723" max="9723" width="10.7109375" style="20" customWidth="1"/>
    <col min="9724" max="9724" width="7" style="20" customWidth="1"/>
    <col min="9725" max="9725" width="12.28515625" style="20" customWidth="1"/>
    <col min="9726" max="9726" width="10.7109375" style="20" customWidth="1"/>
    <col min="9727" max="9727" width="10.85546875" style="20" customWidth="1"/>
    <col min="9728" max="9728" width="8.85546875" style="20" customWidth="1"/>
    <col min="9729" max="9729" width="13.85546875" style="20" customWidth="1"/>
    <col min="9730" max="9730" width="20.42578125" style="20" customWidth="1"/>
    <col min="9731" max="9731" width="12.28515625" style="20" customWidth="1"/>
    <col min="9732" max="9732" width="19.28515625" style="20" customWidth="1"/>
    <col min="9733" max="9733" width="11.85546875" style="20" customWidth="1"/>
    <col min="9734" max="9734" width="9.140625" style="20" customWidth="1"/>
    <col min="9735" max="9735" width="13.42578125" style="20" customWidth="1"/>
    <col min="9736" max="9736" width="15.28515625" style="20" customWidth="1"/>
    <col min="9737" max="9737" width="15.42578125" style="20" customWidth="1"/>
    <col min="9738" max="9739" width="14.42578125" style="20" customWidth="1"/>
    <col min="9740" max="9740" width="5" style="20" customWidth="1"/>
    <col min="9741" max="9743" width="15.140625" style="20" customWidth="1"/>
    <col min="9744" max="9744" width="4.28515625" style="20" customWidth="1"/>
    <col min="9745" max="9745" width="16" style="20" customWidth="1"/>
    <col min="9746" max="9746" width="17.140625" style="20" customWidth="1"/>
    <col min="9747" max="9747" width="18.28515625" style="20" customWidth="1"/>
    <col min="9748" max="9748" width="4.85546875" style="20" customWidth="1"/>
    <col min="9749" max="9749" width="16" style="20" customWidth="1"/>
    <col min="9750" max="9750" width="17.140625" style="20" customWidth="1"/>
    <col min="9751" max="9751" width="18.28515625" style="20" customWidth="1"/>
    <col min="9752" max="9752" width="13.7109375" style="20" customWidth="1"/>
    <col min="9753" max="9753" width="16" style="20" customWidth="1"/>
    <col min="9754" max="9754" width="17.140625" style="20" customWidth="1"/>
    <col min="9755" max="9755" width="18.28515625" style="20" customWidth="1"/>
    <col min="9756" max="9756" width="13.7109375" style="20" customWidth="1"/>
    <col min="9757" max="9757" width="16" style="20" customWidth="1"/>
    <col min="9758" max="9758" width="17.140625" style="20" customWidth="1"/>
    <col min="9759" max="9759" width="18.28515625" style="20" customWidth="1"/>
    <col min="9760" max="9760" width="13.7109375" style="20" customWidth="1"/>
    <col min="9761" max="9761" width="16" style="20" customWidth="1"/>
    <col min="9762" max="9762" width="17.140625" style="20" customWidth="1"/>
    <col min="9763" max="9766" width="18.28515625" style="20" customWidth="1"/>
    <col min="9767" max="9767" width="15" style="20" customWidth="1"/>
    <col min="9768" max="9768" width="15.7109375" style="20" customWidth="1"/>
    <col min="9769" max="9769" width="49" style="20" customWidth="1"/>
    <col min="9770" max="9770" width="19.42578125" style="20" customWidth="1"/>
    <col min="9771" max="9771" width="14.5703125" style="20" customWidth="1"/>
    <col min="9772" max="9772" width="12.28515625" style="20" customWidth="1"/>
    <col min="9773" max="9773" width="14.5703125" style="20" customWidth="1"/>
    <col min="9774" max="9774" width="11.7109375" style="20" customWidth="1"/>
    <col min="9775" max="9775" width="14" style="20" customWidth="1"/>
    <col min="9776" max="9776" width="20.5703125" style="20" customWidth="1"/>
    <col min="9777" max="9777" width="11.7109375" style="20" customWidth="1"/>
    <col min="9778" max="9778" width="10.85546875" style="20" customWidth="1"/>
    <col min="9779" max="9972" width="9.140625" style="20"/>
    <col min="9973" max="9973" width="7.42578125" style="20" customWidth="1"/>
    <col min="9974" max="9974" width="20.28515625" style="20" customWidth="1"/>
    <col min="9975" max="9975" width="24.7109375" style="20" customWidth="1"/>
    <col min="9976" max="9976" width="35.7109375" style="20" customWidth="1"/>
    <col min="9977" max="9977" width="5" style="20" customWidth="1"/>
    <col min="9978" max="9978" width="12.85546875" style="20" customWidth="1"/>
    <col min="9979" max="9979" width="10.7109375" style="20" customWidth="1"/>
    <col min="9980" max="9980" width="7" style="20" customWidth="1"/>
    <col min="9981" max="9981" width="12.28515625" style="20" customWidth="1"/>
    <col min="9982" max="9982" width="10.7109375" style="20" customWidth="1"/>
    <col min="9983" max="9983" width="10.85546875" style="20" customWidth="1"/>
    <col min="9984" max="9984" width="8.85546875" style="20" customWidth="1"/>
    <col min="9985" max="9985" width="13.85546875" style="20" customWidth="1"/>
    <col min="9986" max="9986" width="20.42578125" style="20" customWidth="1"/>
    <col min="9987" max="9987" width="12.28515625" style="20" customWidth="1"/>
    <col min="9988" max="9988" width="19.28515625" style="20" customWidth="1"/>
    <col min="9989" max="9989" width="11.85546875" style="20" customWidth="1"/>
    <col min="9990" max="9990" width="9.140625" style="20" customWidth="1"/>
    <col min="9991" max="9991" width="13.42578125" style="20" customWidth="1"/>
    <col min="9992" max="9992" width="15.28515625" style="20" customWidth="1"/>
    <col min="9993" max="9993" width="15.42578125" style="20" customWidth="1"/>
    <col min="9994" max="9995" width="14.42578125" style="20" customWidth="1"/>
    <col min="9996" max="9996" width="5" style="20" customWidth="1"/>
    <col min="9997" max="9999" width="15.140625" style="20" customWidth="1"/>
    <col min="10000" max="10000" width="4.28515625" style="20" customWidth="1"/>
    <col min="10001" max="10001" width="16" style="20" customWidth="1"/>
    <col min="10002" max="10002" width="17.140625" style="20" customWidth="1"/>
    <col min="10003" max="10003" width="18.28515625" style="20" customWidth="1"/>
    <col min="10004" max="10004" width="4.85546875" style="20" customWidth="1"/>
    <col min="10005" max="10005" width="16" style="20" customWidth="1"/>
    <col min="10006" max="10006" width="17.140625" style="20" customWidth="1"/>
    <col min="10007" max="10007" width="18.28515625" style="20" customWidth="1"/>
    <col min="10008" max="10008" width="13.7109375" style="20" customWidth="1"/>
    <col min="10009" max="10009" width="16" style="20" customWidth="1"/>
    <col min="10010" max="10010" width="17.140625" style="20" customWidth="1"/>
    <col min="10011" max="10011" width="18.28515625" style="20" customWidth="1"/>
    <col min="10012" max="10012" width="13.7109375" style="20" customWidth="1"/>
    <col min="10013" max="10013" width="16" style="20" customWidth="1"/>
    <col min="10014" max="10014" width="17.140625" style="20" customWidth="1"/>
    <col min="10015" max="10015" width="18.28515625" style="20" customWidth="1"/>
    <col min="10016" max="10016" width="13.7109375" style="20" customWidth="1"/>
    <col min="10017" max="10017" width="16" style="20" customWidth="1"/>
    <col min="10018" max="10018" width="17.140625" style="20" customWidth="1"/>
    <col min="10019" max="10022" width="18.28515625" style="20" customWidth="1"/>
    <col min="10023" max="10023" width="15" style="20" customWidth="1"/>
    <col min="10024" max="10024" width="15.7109375" style="20" customWidth="1"/>
    <col min="10025" max="10025" width="49" style="20" customWidth="1"/>
    <col min="10026" max="10026" width="19.42578125" style="20" customWidth="1"/>
    <col min="10027" max="10027" width="14.5703125" style="20" customWidth="1"/>
    <col min="10028" max="10028" width="12.28515625" style="20" customWidth="1"/>
    <col min="10029" max="10029" width="14.5703125" style="20" customWidth="1"/>
    <col min="10030" max="10030" width="11.7109375" style="20" customWidth="1"/>
    <col min="10031" max="10031" width="14" style="20" customWidth="1"/>
    <col min="10032" max="10032" width="20.5703125" style="20" customWidth="1"/>
    <col min="10033" max="10033" width="11.7109375" style="20" customWidth="1"/>
    <col min="10034" max="10034" width="10.85546875" style="20" customWidth="1"/>
    <col min="10035" max="10228" width="9.140625" style="20"/>
    <col min="10229" max="10229" width="7.42578125" style="20" customWidth="1"/>
    <col min="10230" max="10230" width="20.28515625" style="20" customWidth="1"/>
    <col min="10231" max="10231" width="24.7109375" style="20" customWidth="1"/>
    <col min="10232" max="10232" width="35.7109375" style="20" customWidth="1"/>
    <col min="10233" max="10233" width="5" style="20" customWidth="1"/>
    <col min="10234" max="10234" width="12.85546875" style="20" customWidth="1"/>
    <col min="10235" max="10235" width="10.7109375" style="20" customWidth="1"/>
    <col min="10236" max="10236" width="7" style="20" customWidth="1"/>
    <col min="10237" max="10237" width="12.28515625" style="20" customWidth="1"/>
    <col min="10238" max="10238" width="10.7109375" style="20" customWidth="1"/>
    <col min="10239" max="10239" width="10.85546875" style="20" customWidth="1"/>
    <col min="10240" max="10240" width="8.85546875" style="20" customWidth="1"/>
    <col min="10241" max="10241" width="13.85546875" style="20" customWidth="1"/>
    <col min="10242" max="10242" width="20.42578125" style="20" customWidth="1"/>
    <col min="10243" max="10243" width="12.28515625" style="20" customWidth="1"/>
    <col min="10244" max="10244" width="19.28515625" style="20" customWidth="1"/>
    <col min="10245" max="10245" width="11.85546875" style="20" customWidth="1"/>
    <col min="10246" max="10246" width="9.140625" style="20" customWidth="1"/>
    <col min="10247" max="10247" width="13.42578125" style="20" customWidth="1"/>
    <col min="10248" max="10248" width="15.28515625" style="20" customWidth="1"/>
    <col min="10249" max="10249" width="15.42578125" style="20" customWidth="1"/>
    <col min="10250" max="10251" width="14.42578125" style="20" customWidth="1"/>
    <col min="10252" max="10252" width="5" style="20" customWidth="1"/>
    <col min="10253" max="10255" width="15.140625" style="20" customWidth="1"/>
    <col min="10256" max="10256" width="4.28515625" style="20" customWidth="1"/>
    <col min="10257" max="10257" width="16" style="20" customWidth="1"/>
    <col min="10258" max="10258" width="17.140625" style="20" customWidth="1"/>
    <col min="10259" max="10259" width="18.28515625" style="20" customWidth="1"/>
    <col min="10260" max="10260" width="4.85546875" style="20" customWidth="1"/>
    <col min="10261" max="10261" width="16" style="20" customWidth="1"/>
    <col min="10262" max="10262" width="17.140625" style="20" customWidth="1"/>
    <col min="10263" max="10263" width="18.28515625" style="20" customWidth="1"/>
    <col min="10264" max="10264" width="13.7109375" style="20" customWidth="1"/>
    <col min="10265" max="10265" width="16" style="20" customWidth="1"/>
    <col min="10266" max="10266" width="17.140625" style="20" customWidth="1"/>
    <col min="10267" max="10267" width="18.28515625" style="20" customWidth="1"/>
    <col min="10268" max="10268" width="13.7109375" style="20" customWidth="1"/>
    <col min="10269" max="10269" width="16" style="20" customWidth="1"/>
    <col min="10270" max="10270" width="17.140625" style="20" customWidth="1"/>
    <col min="10271" max="10271" width="18.28515625" style="20" customWidth="1"/>
    <col min="10272" max="10272" width="13.7109375" style="20" customWidth="1"/>
    <col min="10273" max="10273" width="16" style="20" customWidth="1"/>
    <col min="10274" max="10274" width="17.140625" style="20" customWidth="1"/>
    <col min="10275" max="10278" width="18.28515625" style="20" customWidth="1"/>
    <col min="10279" max="10279" width="15" style="20" customWidth="1"/>
    <col min="10280" max="10280" width="15.7109375" style="20" customWidth="1"/>
    <col min="10281" max="10281" width="49" style="20" customWidth="1"/>
    <col min="10282" max="10282" width="19.42578125" style="20" customWidth="1"/>
    <col min="10283" max="10283" width="14.5703125" style="20" customWidth="1"/>
    <col min="10284" max="10284" width="12.28515625" style="20" customWidth="1"/>
    <col min="10285" max="10285" width="14.5703125" style="20" customWidth="1"/>
    <col min="10286" max="10286" width="11.7109375" style="20" customWidth="1"/>
    <col min="10287" max="10287" width="14" style="20" customWidth="1"/>
    <col min="10288" max="10288" width="20.5703125" style="20" customWidth="1"/>
    <col min="10289" max="10289" width="11.7109375" style="20" customWidth="1"/>
    <col min="10290" max="10290" width="10.85546875" style="20" customWidth="1"/>
    <col min="10291" max="10484" width="9.140625" style="20"/>
    <col min="10485" max="10485" width="7.42578125" style="20" customWidth="1"/>
    <col min="10486" max="10486" width="20.28515625" style="20" customWidth="1"/>
    <col min="10487" max="10487" width="24.7109375" style="20" customWidth="1"/>
    <col min="10488" max="10488" width="35.7109375" style="20" customWidth="1"/>
    <col min="10489" max="10489" width="5" style="20" customWidth="1"/>
    <col min="10490" max="10490" width="12.85546875" style="20" customWidth="1"/>
    <col min="10491" max="10491" width="10.7109375" style="20" customWidth="1"/>
    <col min="10492" max="10492" width="7" style="20" customWidth="1"/>
    <col min="10493" max="10493" width="12.28515625" style="20" customWidth="1"/>
    <col min="10494" max="10494" width="10.7109375" style="20" customWidth="1"/>
    <col min="10495" max="10495" width="10.85546875" style="20" customWidth="1"/>
    <col min="10496" max="10496" width="8.85546875" style="20" customWidth="1"/>
    <col min="10497" max="10497" width="13.85546875" style="20" customWidth="1"/>
    <col min="10498" max="10498" width="20.42578125" style="20" customWidth="1"/>
    <col min="10499" max="10499" width="12.28515625" style="20" customWidth="1"/>
    <col min="10500" max="10500" width="19.28515625" style="20" customWidth="1"/>
    <col min="10501" max="10501" width="11.85546875" style="20" customWidth="1"/>
    <col min="10502" max="10502" width="9.140625" style="20" customWidth="1"/>
    <col min="10503" max="10503" width="13.42578125" style="20" customWidth="1"/>
    <col min="10504" max="10504" width="15.28515625" style="20" customWidth="1"/>
    <col min="10505" max="10505" width="15.42578125" style="20" customWidth="1"/>
    <col min="10506" max="10507" width="14.42578125" style="20" customWidth="1"/>
    <col min="10508" max="10508" width="5" style="20" customWidth="1"/>
    <col min="10509" max="10511" width="15.140625" style="20" customWidth="1"/>
    <col min="10512" max="10512" width="4.28515625" style="20" customWidth="1"/>
    <col min="10513" max="10513" width="16" style="20" customWidth="1"/>
    <col min="10514" max="10514" width="17.140625" style="20" customWidth="1"/>
    <col min="10515" max="10515" width="18.28515625" style="20" customWidth="1"/>
    <col min="10516" max="10516" width="4.85546875" style="20" customWidth="1"/>
    <col min="10517" max="10517" width="16" style="20" customWidth="1"/>
    <col min="10518" max="10518" width="17.140625" style="20" customWidth="1"/>
    <col min="10519" max="10519" width="18.28515625" style="20" customWidth="1"/>
    <col min="10520" max="10520" width="13.7109375" style="20" customWidth="1"/>
    <col min="10521" max="10521" width="16" style="20" customWidth="1"/>
    <col min="10522" max="10522" width="17.140625" style="20" customWidth="1"/>
    <col min="10523" max="10523" width="18.28515625" style="20" customWidth="1"/>
    <col min="10524" max="10524" width="13.7109375" style="20" customWidth="1"/>
    <col min="10525" max="10525" width="16" style="20" customWidth="1"/>
    <col min="10526" max="10526" width="17.140625" style="20" customWidth="1"/>
    <col min="10527" max="10527" width="18.28515625" style="20" customWidth="1"/>
    <col min="10528" max="10528" width="13.7109375" style="20" customWidth="1"/>
    <col min="10529" max="10529" width="16" style="20" customWidth="1"/>
    <col min="10530" max="10530" width="17.140625" style="20" customWidth="1"/>
    <col min="10531" max="10534" width="18.28515625" style="20" customWidth="1"/>
    <col min="10535" max="10535" width="15" style="20" customWidth="1"/>
    <col min="10536" max="10536" width="15.7109375" style="20" customWidth="1"/>
    <col min="10537" max="10537" width="49" style="20" customWidth="1"/>
    <col min="10538" max="10538" width="19.42578125" style="20" customWidth="1"/>
    <col min="10539" max="10539" width="14.5703125" style="20" customWidth="1"/>
    <col min="10540" max="10540" width="12.28515625" style="20" customWidth="1"/>
    <col min="10541" max="10541" width="14.5703125" style="20" customWidth="1"/>
    <col min="10542" max="10542" width="11.7109375" style="20" customWidth="1"/>
    <col min="10543" max="10543" width="14" style="20" customWidth="1"/>
    <col min="10544" max="10544" width="20.5703125" style="20" customWidth="1"/>
    <col min="10545" max="10545" width="11.7109375" style="20" customWidth="1"/>
    <col min="10546" max="10546" width="10.85546875" style="20" customWidth="1"/>
    <col min="10547" max="10740" width="9.140625" style="20"/>
    <col min="10741" max="10741" width="7.42578125" style="20" customWidth="1"/>
    <col min="10742" max="10742" width="20.28515625" style="20" customWidth="1"/>
    <col min="10743" max="10743" width="24.7109375" style="20" customWidth="1"/>
    <col min="10744" max="10744" width="35.7109375" style="20" customWidth="1"/>
    <col min="10745" max="10745" width="5" style="20" customWidth="1"/>
    <col min="10746" max="10746" width="12.85546875" style="20" customWidth="1"/>
    <col min="10747" max="10747" width="10.7109375" style="20" customWidth="1"/>
    <col min="10748" max="10748" width="7" style="20" customWidth="1"/>
    <col min="10749" max="10749" width="12.28515625" style="20" customWidth="1"/>
    <col min="10750" max="10750" width="10.7109375" style="20" customWidth="1"/>
    <col min="10751" max="10751" width="10.85546875" style="20" customWidth="1"/>
    <col min="10752" max="10752" width="8.85546875" style="20" customWidth="1"/>
    <col min="10753" max="10753" width="13.85546875" style="20" customWidth="1"/>
    <col min="10754" max="10754" width="20.42578125" style="20" customWidth="1"/>
    <col min="10755" max="10755" width="12.28515625" style="20" customWidth="1"/>
    <col min="10756" max="10756" width="19.28515625" style="20" customWidth="1"/>
    <col min="10757" max="10757" width="11.85546875" style="20" customWidth="1"/>
    <col min="10758" max="10758" width="9.140625" style="20" customWidth="1"/>
    <col min="10759" max="10759" width="13.42578125" style="20" customWidth="1"/>
    <col min="10760" max="10760" width="15.28515625" style="20" customWidth="1"/>
    <col min="10761" max="10761" width="15.42578125" style="20" customWidth="1"/>
    <col min="10762" max="10763" width="14.42578125" style="20" customWidth="1"/>
    <col min="10764" max="10764" width="5" style="20" customWidth="1"/>
    <col min="10765" max="10767" width="15.140625" style="20" customWidth="1"/>
    <col min="10768" max="10768" width="4.28515625" style="20" customWidth="1"/>
    <col min="10769" max="10769" width="16" style="20" customWidth="1"/>
    <col min="10770" max="10770" width="17.140625" style="20" customWidth="1"/>
    <col min="10771" max="10771" width="18.28515625" style="20" customWidth="1"/>
    <col min="10772" max="10772" width="4.85546875" style="20" customWidth="1"/>
    <col min="10773" max="10773" width="16" style="20" customWidth="1"/>
    <col min="10774" max="10774" width="17.140625" style="20" customWidth="1"/>
    <col min="10775" max="10775" width="18.28515625" style="20" customWidth="1"/>
    <col min="10776" max="10776" width="13.7109375" style="20" customWidth="1"/>
    <col min="10777" max="10777" width="16" style="20" customWidth="1"/>
    <col min="10778" max="10778" width="17.140625" style="20" customWidth="1"/>
    <col min="10779" max="10779" width="18.28515625" style="20" customWidth="1"/>
    <col min="10780" max="10780" width="13.7109375" style="20" customWidth="1"/>
    <col min="10781" max="10781" width="16" style="20" customWidth="1"/>
    <col min="10782" max="10782" width="17.140625" style="20" customWidth="1"/>
    <col min="10783" max="10783" width="18.28515625" style="20" customWidth="1"/>
    <col min="10784" max="10784" width="13.7109375" style="20" customWidth="1"/>
    <col min="10785" max="10785" width="16" style="20" customWidth="1"/>
    <col min="10786" max="10786" width="17.140625" style="20" customWidth="1"/>
    <col min="10787" max="10790" width="18.28515625" style="20" customWidth="1"/>
    <col min="10791" max="10791" width="15" style="20" customWidth="1"/>
    <col min="10792" max="10792" width="15.7109375" style="20" customWidth="1"/>
    <col min="10793" max="10793" width="49" style="20" customWidth="1"/>
    <col min="10794" max="10794" width="19.42578125" style="20" customWidth="1"/>
    <col min="10795" max="10795" width="14.5703125" style="20" customWidth="1"/>
    <col min="10796" max="10796" width="12.28515625" style="20" customWidth="1"/>
    <col min="10797" max="10797" width="14.5703125" style="20" customWidth="1"/>
    <col min="10798" max="10798" width="11.7109375" style="20" customWidth="1"/>
    <col min="10799" max="10799" width="14" style="20" customWidth="1"/>
    <col min="10800" max="10800" width="20.5703125" style="20" customWidth="1"/>
    <col min="10801" max="10801" width="11.7109375" style="20" customWidth="1"/>
    <col min="10802" max="10802" width="10.85546875" style="20" customWidth="1"/>
    <col min="10803" max="10996" width="9.140625" style="20"/>
    <col min="10997" max="10997" width="7.42578125" style="20" customWidth="1"/>
    <col min="10998" max="10998" width="20.28515625" style="20" customWidth="1"/>
    <col min="10999" max="10999" width="24.7109375" style="20" customWidth="1"/>
    <col min="11000" max="11000" width="35.7109375" style="20" customWidth="1"/>
    <col min="11001" max="11001" width="5" style="20" customWidth="1"/>
    <col min="11002" max="11002" width="12.85546875" style="20" customWidth="1"/>
    <col min="11003" max="11003" width="10.7109375" style="20" customWidth="1"/>
    <col min="11004" max="11004" width="7" style="20" customWidth="1"/>
    <col min="11005" max="11005" width="12.28515625" style="20" customWidth="1"/>
    <col min="11006" max="11006" width="10.7109375" style="20" customWidth="1"/>
    <col min="11007" max="11007" width="10.85546875" style="20" customWidth="1"/>
    <col min="11008" max="11008" width="8.85546875" style="20" customWidth="1"/>
    <col min="11009" max="11009" width="13.85546875" style="20" customWidth="1"/>
    <col min="11010" max="11010" width="20.42578125" style="20" customWidth="1"/>
    <col min="11011" max="11011" width="12.28515625" style="20" customWidth="1"/>
    <col min="11012" max="11012" width="19.28515625" style="20" customWidth="1"/>
    <col min="11013" max="11013" width="11.85546875" style="20" customWidth="1"/>
    <col min="11014" max="11014" width="9.140625" style="20" customWidth="1"/>
    <col min="11015" max="11015" width="13.42578125" style="20" customWidth="1"/>
    <col min="11016" max="11016" width="15.28515625" style="20" customWidth="1"/>
    <col min="11017" max="11017" width="15.42578125" style="20" customWidth="1"/>
    <col min="11018" max="11019" width="14.42578125" style="20" customWidth="1"/>
    <col min="11020" max="11020" width="5" style="20" customWidth="1"/>
    <col min="11021" max="11023" width="15.140625" style="20" customWidth="1"/>
    <col min="11024" max="11024" width="4.28515625" style="20" customWidth="1"/>
    <col min="11025" max="11025" width="16" style="20" customWidth="1"/>
    <col min="11026" max="11026" width="17.140625" style="20" customWidth="1"/>
    <col min="11027" max="11027" width="18.28515625" style="20" customWidth="1"/>
    <col min="11028" max="11028" width="4.85546875" style="20" customWidth="1"/>
    <col min="11029" max="11029" width="16" style="20" customWidth="1"/>
    <col min="11030" max="11030" width="17.140625" style="20" customWidth="1"/>
    <col min="11031" max="11031" width="18.28515625" style="20" customWidth="1"/>
    <col min="11032" max="11032" width="13.7109375" style="20" customWidth="1"/>
    <col min="11033" max="11033" width="16" style="20" customWidth="1"/>
    <col min="11034" max="11034" width="17.140625" style="20" customWidth="1"/>
    <col min="11035" max="11035" width="18.28515625" style="20" customWidth="1"/>
    <col min="11036" max="11036" width="13.7109375" style="20" customWidth="1"/>
    <col min="11037" max="11037" width="16" style="20" customWidth="1"/>
    <col min="11038" max="11038" width="17.140625" style="20" customWidth="1"/>
    <col min="11039" max="11039" width="18.28515625" style="20" customWidth="1"/>
    <col min="11040" max="11040" width="13.7109375" style="20" customWidth="1"/>
    <col min="11041" max="11041" width="16" style="20" customWidth="1"/>
    <col min="11042" max="11042" width="17.140625" style="20" customWidth="1"/>
    <col min="11043" max="11046" width="18.28515625" style="20" customWidth="1"/>
    <col min="11047" max="11047" width="15" style="20" customWidth="1"/>
    <col min="11048" max="11048" width="15.7109375" style="20" customWidth="1"/>
    <col min="11049" max="11049" width="49" style="20" customWidth="1"/>
    <col min="11050" max="11050" width="19.42578125" style="20" customWidth="1"/>
    <col min="11051" max="11051" width="14.5703125" style="20" customWidth="1"/>
    <col min="11052" max="11052" width="12.28515625" style="20" customWidth="1"/>
    <col min="11053" max="11053" width="14.5703125" style="20" customWidth="1"/>
    <col min="11054" max="11054" width="11.7109375" style="20" customWidth="1"/>
    <col min="11055" max="11055" width="14" style="20" customWidth="1"/>
    <col min="11056" max="11056" width="20.5703125" style="20" customWidth="1"/>
    <col min="11057" max="11057" width="11.7109375" style="20" customWidth="1"/>
    <col min="11058" max="11058" width="10.85546875" style="20" customWidth="1"/>
    <col min="11059" max="11252" width="9.140625" style="20"/>
    <col min="11253" max="11253" width="7.42578125" style="20" customWidth="1"/>
    <col min="11254" max="11254" width="20.28515625" style="20" customWidth="1"/>
    <col min="11255" max="11255" width="24.7109375" style="20" customWidth="1"/>
    <col min="11256" max="11256" width="35.7109375" style="20" customWidth="1"/>
    <col min="11257" max="11257" width="5" style="20" customWidth="1"/>
    <col min="11258" max="11258" width="12.85546875" style="20" customWidth="1"/>
    <col min="11259" max="11259" width="10.7109375" style="20" customWidth="1"/>
    <col min="11260" max="11260" width="7" style="20" customWidth="1"/>
    <col min="11261" max="11261" width="12.28515625" style="20" customWidth="1"/>
    <col min="11262" max="11262" width="10.7109375" style="20" customWidth="1"/>
    <col min="11263" max="11263" width="10.85546875" style="20" customWidth="1"/>
    <col min="11264" max="11264" width="8.85546875" style="20" customWidth="1"/>
    <col min="11265" max="11265" width="13.85546875" style="20" customWidth="1"/>
    <col min="11266" max="11266" width="20.42578125" style="20" customWidth="1"/>
    <col min="11267" max="11267" width="12.28515625" style="20" customWidth="1"/>
    <col min="11268" max="11268" width="19.28515625" style="20" customWidth="1"/>
    <col min="11269" max="11269" width="11.85546875" style="20" customWidth="1"/>
    <col min="11270" max="11270" width="9.140625" style="20" customWidth="1"/>
    <col min="11271" max="11271" width="13.42578125" style="20" customWidth="1"/>
    <col min="11272" max="11272" width="15.28515625" style="20" customWidth="1"/>
    <col min="11273" max="11273" width="15.42578125" style="20" customWidth="1"/>
    <col min="11274" max="11275" width="14.42578125" style="20" customWidth="1"/>
    <col min="11276" max="11276" width="5" style="20" customWidth="1"/>
    <col min="11277" max="11279" width="15.140625" style="20" customWidth="1"/>
    <col min="11280" max="11280" width="4.28515625" style="20" customWidth="1"/>
    <col min="11281" max="11281" width="16" style="20" customWidth="1"/>
    <col min="11282" max="11282" width="17.140625" style="20" customWidth="1"/>
    <col min="11283" max="11283" width="18.28515625" style="20" customWidth="1"/>
    <col min="11284" max="11284" width="4.85546875" style="20" customWidth="1"/>
    <col min="11285" max="11285" width="16" style="20" customWidth="1"/>
    <col min="11286" max="11286" width="17.140625" style="20" customWidth="1"/>
    <col min="11287" max="11287" width="18.28515625" style="20" customWidth="1"/>
    <col min="11288" max="11288" width="13.7109375" style="20" customWidth="1"/>
    <col min="11289" max="11289" width="16" style="20" customWidth="1"/>
    <col min="11290" max="11290" width="17.140625" style="20" customWidth="1"/>
    <col min="11291" max="11291" width="18.28515625" style="20" customWidth="1"/>
    <col min="11292" max="11292" width="13.7109375" style="20" customWidth="1"/>
    <col min="11293" max="11293" width="16" style="20" customWidth="1"/>
    <col min="11294" max="11294" width="17.140625" style="20" customWidth="1"/>
    <col min="11295" max="11295" width="18.28515625" style="20" customWidth="1"/>
    <col min="11296" max="11296" width="13.7109375" style="20" customWidth="1"/>
    <col min="11297" max="11297" width="16" style="20" customWidth="1"/>
    <col min="11298" max="11298" width="17.140625" style="20" customWidth="1"/>
    <col min="11299" max="11302" width="18.28515625" style="20" customWidth="1"/>
    <col min="11303" max="11303" width="15" style="20" customWidth="1"/>
    <col min="11304" max="11304" width="15.7109375" style="20" customWidth="1"/>
    <col min="11305" max="11305" width="49" style="20" customWidth="1"/>
    <col min="11306" max="11306" width="19.42578125" style="20" customWidth="1"/>
    <col min="11307" max="11307" width="14.5703125" style="20" customWidth="1"/>
    <col min="11308" max="11308" width="12.28515625" style="20" customWidth="1"/>
    <col min="11309" max="11309" width="14.5703125" style="20" customWidth="1"/>
    <col min="11310" max="11310" width="11.7109375" style="20" customWidth="1"/>
    <col min="11311" max="11311" width="14" style="20" customWidth="1"/>
    <col min="11312" max="11312" width="20.5703125" style="20" customWidth="1"/>
    <col min="11313" max="11313" width="11.7109375" style="20" customWidth="1"/>
    <col min="11314" max="11314" width="10.85546875" style="20" customWidth="1"/>
    <col min="11315" max="11508" width="9.140625" style="20"/>
    <col min="11509" max="11509" width="7.42578125" style="20" customWidth="1"/>
    <col min="11510" max="11510" width="20.28515625" style="20" customWidth="1"/>
    <col min="11511" max="11511" width="24.7109375" style="20" customWidth="1"/>
    <col min="11512" max="11512" width="35.7109375" style="20" customWidth="1"/>
    <col min="11513" max="11513" width="5" style="20" customWidth="1"/>
    <col min="11514" max="11514" width="12.85546875" style="20" customWidth="1"/>
    <col min="11515" max="11515" width="10.7109375" style="20" customWidth="1"/>
    <col min="11516" max="11516" width="7" style="20" customWidth="1"/>
    <col min="11517" max="11517" width="12.28515625" style="20" customWidth="1"/>
    <col min="11518" max="11518" width="10.7109375" style="20" customWidth="1"/>
    <col min="11519" max="11519" width="10.85546875" style="20" customWidth="1"/>
    <col min="11520" max="11520" width="8.85546875" style="20" customWidth="1"/>
    <col min="11521" max="11521" width="13.85546875" style="20" customWidth="1"/>
    <col min="11522" max="11522" width="20.42578125" style="20" customWidth="1"/>
    <col min="11523" max="11523" width="12.28515625" style="20" customWidth="1"/>
    <col min="11524" max="11524" width="19.28515625" style="20" customWidth="1"/>
    <col min="11525" max="11525" width="11.85546875" style="20" customWidth="1"/>
    <col min="11526" max="11526" width="9.140625" style="20" customWidth="1"/>
    <col min="11527" max="11527" width="13.42578125" style="20" customWidth="1"/>
    <col min="11528" max="11528" width="15.28515625" style="20" customWidth="1"/>
    <col min="11529" max="11529" width="15.42578125" style="20" customWidth="1"/>
    <col min="11530" max="11531" width="14.42578125" style="20" customWidth="1"/>
    <col min="11532" max="11532" width="5" style="20" customWidth="1"/>
    <col min="11533" max="11535" width="15.140625" style="20" customWidth="1"/>
    <col min="11536" max="11536" width="4.28515625" style="20" customWidth="1"/>
    <col min="11537" max="11537" width="16" style="20" customWidth="1"/>
    <col min="11538" max="11538" width="17.140625" style="20" customWidth="1"/>
    <col min="11539" max="11539" width="18.28515625" style="20" customWidth="1"/>
    <col min="11540" max="11540" width="4.85546875" style="20" customWidth="1"/>
    <col min="11541" max="11541" width="16" style="20" customWidth="1"/>
    <col min="11542" max="11542" width="17.140625" style="20" customWidth="1"/>
    <col min="11543" max="11543" width="18.28515625" style="20" customWidth="1"/>
    <col min="11544" max="11544" width="13.7109375" style="20" customWidth="1"/>
    <col min="11545" max="11545" width="16" style="20" customWidth="1"/>
    <col min="11546" max="11546" width="17.140625" style="20" customWidth="1"/>
    <col min="11547" max="11547" width="18.28515625" style="20" customWidth="1"/>
    <col min="11548" max="11548" width="13.7109375" style="20" customWidth="1"/>
    <col min="11549" max="11549" width="16" style="20" customWidth="1"/>
    <col min="11550" max="11550" width="17.140625" style="20" customWidth="1"/>
    <col min="11551" max="11551" width="18.28515625" style="20" customWidth="1"/>
    <col min="11552" max="11552" width="13.7109375" style="20" customWidth="1"/>
    <col min="11553" max="11553" width="16" style="20" customWidth="1"/>
    <col min="11554" max="11554" width="17.140625" style="20" customWidth="1"/>
    <col min="11555" max="11558" width="18.28515625" style="20" customWidth="1"/>
    <col min="11559" max="11559" width="15" style="20" customWidth="1"/>
    <col min="11560" max="11560" width="15.7109375" style="20" customWidth="1"/>
    <col min="11561" max="11561" width="49" style="20" customWidth="1"/>
    <col min="11562" max="11562" width="19.42578125" style="20" customWidth="1"/>
    <col min="11563" max="11563" width="14.5703125" style="20" customWidth="1"/>
    <col min="11564" max="11564" width="12.28515625" style="20" customWidth="1"/>
    <col min="11565" max="11565" width="14.5703125" style="20" customWidth="1"/>
    <col min="11566" max="11566" width="11.7109375" style="20" customWidth="1"/>
    <col min="11567" max="11567" width="14" style="20" customWidth="1"/>
    <col min="11568" max="11568" width="20.5703125" style="20" customWidth="1"/>
    <col min="11569" max="11569" width="11.7109375" style="20" customWidth="1"/>
    <col min="11570" max="11570" width="10.85546875" style="20" customWidth="1"/>
    <col min="11571" max="11764" width="9.140625" style="20"/>
    <col min="11765" max="11765" width="7.42578125" style="20" customWidth="1"/>
    <col min="11766" max="11766" width="20.28515625" style="20" customWidth="1"/>
    <col min="11767" max="11767" width="24.7109375" style="20" customWidth="1"/>
    <col min="11768" max="11768" width="35.7109375" style="20" customWidth="1"/>
    <col min="11769" max="11769" width="5" style="20" customWidth="1"/>
    <col min="11770" max="11770" width="12.85546875" style="20" customWidth="1"/>
    <col min="11771" max="11771" width="10.7109375" style="20" customWidth="1"/>
    <col min="11772" max="11772" width="7" style="20" customWidth="1"/>
    <col min="11773" max="11773" width="12.28515625" style="20" customWidth="1"/>
    <col min="11774" max="11774" width="10.7109375" style="20" customWidth="1"/>
    <col min="11775" max="11775" width="10.85546875" style="20" customWidth="1"/>
    <col min="11776" max="11776" width="8.85546875" style="20" customWidth="1"/>
    <col min="11777" max="11777" width="13.85546875" style="20" customWidth="1"/>
    <col min="11778" max="11778" width="20.42578125" style="20" customWidth="1"/>
    <col min="11779" max="11779" width="12.28515625" style="20" customWidth="1"/>
    <col min="11780" max="11780" width="19.28515625" style="20" customWidth="1"/>
    <col min="11781" max="11781" width="11.85546875" style="20" customWidth="1"/>
    <col min="11782" max="11782" width="9.140625" style="20" customWidth="1"/>
    <col min="11783" max="11783" width="13.42578125" style="20" customWidth="1"/>
    <col min="11784" max="11784" width="15.28515625" style="20" customWidth="1"/>
    <col min="11785" max="11785" width="15.42578125" style="20" customWidth="1"/>
    <col min="11786" max="11787" width="14.42578125" style="20" customWidth="1"/>
    <col min="11788" max="11788" width="5" style="20" customWidth="1"/>
    <col min="11789" max="11791" width="15.140625" style="20" customWidth="1"/>
    <col min="11792" max="11792" width="4.28515625" style="20" customWidth="1"/>
    <col min="11793" max="11793" width="16" style="20" customWidth="1"/>
    <col min="11794" max="11794" width="17.140625" style="20" customWidth="1"/>
    <col min="11795" max="11795" width="18.28515625" style="20" customWidth="1"/>
    <col min="11796" max="11796" width="4.85546875" style="20" customWidth="1"/>
    <col min="11797" max="11797" width="16" style="20" customWidth="1"/>
    <col min="11798" max="11798" width="17.140625" style="20" customWidth="1"/>
    <col min="11799" max="11799" width="18.28515625" style="20" customWidth="1"/>
    <col min="11800" max="11800" width="13.7109375" style="20" customWidth="1"/>
    <col min="11801" max="11801" width="16" style="20" customWidth="1"/>
    <col min="11802" max="11802" width="17.140625" style="20" customWidth="1"/>
    <col min="11803" max="11803" width="18.28515625" style="20" customWidth="1"/>
    <col min="11804" max="11804" width="13.7109375" style="20" customWidth="1"/>
    <col min="11805" max="11805" width="16" style="20" customWidth="1"/>
    <col min="11806" max="11806" width="17.140625" style="20" customWidth="1"/>
    <col min="11807" max="11807" width="18.28515625" style="20" customWidth="1"/>
    <col min="11808" max="11808" width="13.7109375" style="20" customWidth="1"/>
    <col min="11809" max="11809" width="16" style="20" customWidth="1"/>
    <col min="11810" max="11810" width="17.140625" style="20" customWidth="1"/>
    <col min="11811" max="11814" width="18.28515625" style="20" customWidth="1"/>
    <col min="11815" max="11815" width="15" style="20" customWidth="1"/>
    <col min="11816" max="11816" width="15.7109375" style="20" customWidth="1"/>
    <col min="11817" max="11817" width="49" style="20" customWidth="1"/>
    <col min="11818" max="11818" width="19.42578125" style="20" customWidth="1"/>
    <col min="11819" max="11819" width="14.5703125" style="20" customWidth="1"/>
    <col min="11820" max="11820" width="12.28515625" style="20" customWidth="1"/>
    <col min="11821" max="11821" width="14.5703125" style="20" customWidth="1"/>
    <col min="11822" max="11822" width="11.7109375" style="20" customWidth="1"/>
    <col min="11823" max="11823" width="14" style="20" customWidth="1"/>
    <col min="11824" max="11824" width="20.5703125" style="20" customWidth="1"/>
    <col min="11825" max="11825" width="11.7109375" style="20" customWidth="1"/>
    <col min="11826" max="11826" width="10.85546875" style="20" customWidth="1"/>
    <col min="11827" max="12020" width="9.140625" style="20"/>
    <col min="12021" max="12021" width="7.42578125" style="20" customWidth="1"/>
    <col min="12022" max="12022" width="20.28515625" style="20" customWidth="1"/>
    <col min="12023" max="12023" width="24.7109375" style="20" customWidth="1"/>
    <col min="12024" max="12024" width="35.7109375" style="20" customWidth="1"/>
    <col min="12025" max="12025" width="5" style="20" customWidth="1"/>
    <col min="12026" max="12026" width="12.85546875" style="20" customWidth="1"/>
    <col min="12027" max="12027" width="10.7109375" style="20" customWidth="1"/>
    <col min="12028" max="12028" width="7" style="20" customWidth="1"/>
    <col min="12029" max="12029" width="12.28515625" style="20" customWidth="1"/>
    <col min="12030" max="12030" width="10.7109375" style="20" customWidth="1"/>
    <col min="12031" max="12031" width="10.85546875" style="20" customWidth="1"/>
    <col min="12032" max="12032" width="8.85546875" style="20" customWidth="1"/>
    <col min="12033" max="12033" width="13.85546875" style="20" customWidth="1"/>
    <col min="12034" max="12034" width="20.42578125" style="20" customWidth="1"/>
    <col min="12035" max="12035" width="12.28515625" style="20" customWidth="1"/>
    <col min="12036" max="12036" width="19.28515625" style="20" customWidth="1"/>
    <col min="12037" max="12037" width="11.85546875" style="20" customWidth="1"/>
    <col min="12038" max="12038" width="9.140625" style="20" customWidth="1"/>
    <col min="12039" max="12039" width="13.42578125" style="20" customWidth="1"/>
    <col min="12040" max="12040" width="15.28515625" style="20" customWidth="1"/>
    <col min="12041" max="12041" width="15.42578125" style="20" customWidth="1"/>
    <col min="12042" max="12043" width="14.42578125" style="20" customWidth="1"/>
    <col min="12044" max="12044" width="5" style="20" customWidth="1"/>
    <col min="12045" max="12047" width="15.140625" style="20" customWidth="1"/>
    <col min="12048" max="12048" width="4.28515625" style="20" customWidth="1"/>
    <col min="12049" max="12049" width="16" style="20" customWidth="1"/>
    <col min="12050" max="12050" width="17.140625" style="20" customWidth="1"/>
    <col min="12051" max="12051" width="18.28515625" style="20" customWidth="1"/>
    <col min="12052" max="12052" width="4.85546875" style="20" customWidth="1"/>
    <col min="12053" max="12053" width="16" style="20" customWidth="1"/>
    <col min="12054" max="12054" width="17.140625" style="20" customWidth="1"/>
    <col min="12055" max="12055" width="18.28515625" style="20" customWidth="1"/>
    <col min="12056" max="12056" width="13.7109375" style="20" customWidth="1"/>
    <col min="12057" max="12057" width="16" style="20" customWidth="1"/>
    <col min="12058" max="12058" width="17.140625" style="20" customWidth="1"/>
    <col min="12059" max="12059" width="18.28515625" style="20" customWidth="1"/>
    <col min="12060" max="12060" width="13.7109375" style="20" customWidth="1"/>
    <col min="12061" max="12061" width="16" style="20" customWidth="1"/>
    <col min="12062" max="12062" width="17.140625" style="20" customWidth="1"/>
    <col min="12063" max="12063" width="18.28515625" style="20" customWidth="1"/>
    <col min="12064" max="12064" width="13.7109375" style="20" customWidth="1"/>
    <col min="12065" max="12065" width="16" style="20" customWidth="1"/>
    <col min="12066" max="12066" width="17.140625" style="20" customWidth="1"/>
    <col min="12067" max="12070" width="18.28515625" style="20" customWidth="1"/>
    <col min="12071" max="12071" width="15" style="20" customWidth="1"/>
    <col min="12072" max="12072" width="15.7109375" style="20" customWidth="1"/>
    <col min="12073" max="12073" width="49" style="20" customWidth="1"/>
    <col min="12074" max="12074" width="19.42578125" style="20" customWidth="1"/>
    <col min="12075" max="12075" width="14.5703125" style="20" customWidth="1"/>
    <col min="12076" max="12076" width="12.28515625" style="20" customWidth="1"/>
    <col min="12077" max="12077" width="14.5703125" style="20" customWidth="1"/>
    <col min="12078" max="12078" width="11.7109375" style="20" customWidth="1"/>
    <col min="12079" max="12079" width="14" style="20" customWidth="1"/>
    <col min="12080" max="12080" width="20.5703125" style="20" customWidth="1"/>
    <col min="12081" max="12081" width="11.7109375" style="20" customWidth="1"/>
    <col min="12082" max="12082" width="10.85546875" style="20" customWidth="1"/>
    <col min="12083" max="12276" width="9.140625" style="20"/>
    <col min="12277" max="12277" width="7.42578125" style="20" customWidth="1"/>
    <col min="12278" max="12278" width="20.28515625" style="20" customWidth="1"/>
    <col min="12279" max="12279" width="24.7109375" style="20" customWidth="1"/>
    <col min="12280" max="12280" width="35.7109375" style="20" customWidth="1"/>
    <col min="12281" max="12281" width="5" style="20" customWidth="1"/>
    <col min="12282" max="12282" width="12.85546875" style="20" customWidth="1"/>
    <col min="12283" max="12283" width="10.7109375" style="20" customWidth="1"/>
    <col min="12284" max="12284" width="7" style="20" customWidth="1"/>
    <col min="12285" max="12285" width="12.28515625" style="20" customWidth="1"/>
    <col min="12286" max="12286" width="10.7109375" style="20" customWidth="1"/>
    <col min="12287" max="12287" width="10.85546875" style="20" customWidth="1"/>
    <col min="12288" max="12288" width="8.85546875" style="20" customWidth="1"/>
    <col min="12289" max="12289" width="13.85546875" style="20" customWidth="1"/>
    <col min="12290" max="12290" width="20.42578125" style="20" customWidth="1"/>
    <col min="12291" max="12291" width="12.28515625" style="20" customWidth="1"/>
    <col min="12292" max="12292" width="19.28515625" style="20" customWidth="1"/>
    <col min="12293" max="12293" width="11.85546875" style="20" customWidth="1"/>
    <col min="12294" max="12294" width="9.140625" style="20" customWidth="1"/>
    <col min="12295" max="12295" width="13.42578125" style="20" customWidth="1"/>
    <col min="12296" max="12296" width="15.28515625" style="20" customWidth="1"/>
    <col min="12297" max="12297" width="15.42578125" style="20" customWidth="1"/>
    <col min="12298" max="12299" width="14.42578125" style="20" customWidth="1"/>
    <col min="12300" max="12300" width="5" style="20" customWidth="1"/>
    <col min="12301" max="12303" width="15.140625" style="20" customWidth="1"/>
    <col min="12304" max="12304" width="4.28515625" style="20" customWidth="1"/>
    <col min="12305" max="12305" width="16" style="20" customWidth="1"/>
    <col min="12306" max="12306" width="17.140625" style="20" customWidth="1"/>
    <col min="12307" max="12307" width="18.28515625" style="20" customWidth="1"/>
    <col min="12308" max="12308" width="4.85546875" style="20" customWidth="1"/>
    <col min="12309" max="12309" width="16" style="20" customWidth="1"/>
    <col min="12310" max="12310" width="17.140625" style="20" customWidth="1"/>
    <col min="12311" max="12311" width="18.28515625" style="20" customWidth="1"/>
    <col min="12312" max="12312" width="13.7109375" style="20" customWidth="1"/>
    <col min="12313" max="12313" width="16" style="20" customWidth="1"/>
    <col min="12314" max="12314" width="17.140625" style="20" customWidth="1"/>
    <col min="12315" max="12315" width="18.28515625" style="20" customWidth="1"/>
    <col min="12316" max="12316" width="13.7109375" style="20" customWidth="1"/>
    <col min="12317" max="12317" width="16" style="20" customWidth="1"/>
    <col min="12318" max="12318" width="17.140625" style="20" customWidth="1"/>
    <col min="12319" max="12319" width="18.28515625" style="20" customWidth="1"/>
    <col min="12320" max="12320" width="13.7109375" style="20" customWidth="1"/>
    <col min="12321" max="12321" width="16" style="20" customWidth="1"/>
    <col min="12322" max="12322" width="17.140625" style="20" customWidth="1"/>
    <col min="12323" max="12326" width="18.28515625" style="20" customWidth="1"/>
    <col min="12327" max="12327" width="15" style="20" customWidth="1"/>
    <col min="12328" max="12328" width="15.7109375" style="20" customWidth="1"/>
    <col min="12329" max="12329" width="49" style="20" customWidth="1"/>
    <col min="12330" max="12330" width="19.42578125" style="20" customWidth="1"/>
    <col min="12331" max="12331" width="14.5703125" style="20" customWidth="1"/>
    <col min="12332" max="12332" width="12.28515625" style="20" customWidth="1"/>
    <col min="12333" max="12333" width="14.5703125" style="20" customWidth="1"/>
    <col min="12334" max="12334" width="11.7109375" style="20" customWidth="1"/>
    <col min="12335" max="12335" width="14" style="20" customWidth="1"/>
    <col min="12336" max="12336" width="20.5703125" style="20" customWidth="1"/>
    <col min="12337" max="12337" width="11.7109375" style="20" customWidth="1"/>
    <col min="12338" max="12338" width="10.85546875" style="20" customWidth="1"/>
    <col min="12339" max="12532" width="9.140625" style="20"/>
    <col min="12533" max="12533" width="7.42578125" style="20" customWidth="1"/>
    <col min="12534" max="12534" width="20.28515625" style="20" customWidth="1"/>
    <col min="12535" max="12535" width="24.7109375" style="20" customWidth="1"/>
    <col min="12536" max="12536" width="35.7109375" style="20" customWidth="1"/>
    <col min="12537" max="12537" width="5" style="20" customWidth="1"/>
    <col min="12538" max="12538" width="12.85546875" style="20" customWidth="1"/>
    <col min="12539" max="12539" width="10.7109375" style="20" customWidth="1"/>
    <col min="12540" max="12540" width="7" style="20" customWidth="1"/>
    <col min="12541" max="12541" width="12.28515625" style="20" customWidth="1"/>
    <col min="12542" max="12542" width="10.7109375" style="20" customWidth="1"/>
    <col min="12543" max="12543" width="10.85546875" style="20" customWidth="1"/>
    <col min="12544" max="12544" width="8.85546875" style="20" customWidth="1"/>
    <col min="12545" max="12545" width="13.85546875" style="20" customWidth="1"/>
    <col min="12546" max="12546" width="20.42578125" style="20" customWidth="1"/>
    <col min="12547" max="12547" width="12.28515625" style="20" customWidth="1"/>
    <col min="12548" max="12548" width="19.28515625" style="20" customWidth="1"/>
    <col min="12549" max="12549" width="11.85546875" style="20" customWidth="1"/>
    <col min="12550" max="12550" width="9.140625" style="20" customWidth="1"/>
    <col min="12551" max="12551" width="13.42578125" style="20" customWidth="1"/>
    <col min="12552" max="12552" width="15.28515625" style="20" customWidth="1"/>
    <col min="12553" max="12553" width="15.42578125" style="20" customWidth="1"/>
    <col min="12554" max="12555" width="14.42578125" style="20" customWidth="1"/>
    <col min="12556" max="12556" width="5" style="20" customWidth="1"/>
    <col min="12557" max="12559" width="15.140625" style="20" customWidth="1"/>
    <col min="12560" max="12560" width="4.28515625" style="20" customWidth="1"/>
    <col min="12561" max="12561" width="16" style="20" customWidth="1"/>
    <col min="12562" max="12562" width="17.140625" style="20" customWidth="1"/>
    <col min="12563" max="12563" width="18.28515625" style="20" customWidth="1"/>
    <col min="12564" max="12564" width="4.85546875" style="20" customWidth="1"/>
    <col min="12565" max="12565" width="16" style="20" customWidth="1"/>
    <col min="12566" max="12566" width="17.140625" style="20" customWidth="1"/>
    <col min="12567" max="12567" width="18.28515625" style="20" customWidth="1"/>
    <col min="12568" max="12568" width="13.7109375" style="20" customWidth="1"/>
    <col min="12569" max="12569" width="16" style="20" customWidth="1"/>
    <col min="12570" max="12570" width="17.140625" style="20" customWidth="1"/>
    <col min="12571" max="12571" width="18.28515625" style="20" customWidth="1"/>
    <col min="12572" max="12572" width="13.7109375" style="20" customWidth="1"/>
    <col min="12573" max="12573" width="16" style="20" customWidth="1"/>
    <col min="12574" max="12574" width="17.140625" style="20" customWidth="1"/>
    <col min="12575" max="12575" width="18.28515625" style="20" customWidth="1"/>
    <col min="12576" max="12576" width="13.7109375" style="20" customWidth="1"/>
    <col min="12577" max="12577" width="16" style="20" customWidth="1"/>
    <col min="12578" max="12578" width="17.140625" style="20" customWidth="1"/>
    <col min="12579" max="12582" width="18.28515625" style="20" customWidth="1"/>
    <col min="12583" max="12583" width="15" style="20" customWidth="1"/>
    <col min="12584" max="12584" width="15.7109375" style="20" customWidth="1"/>
    <col min="12585" max="12585" width="49" style="20" customWidth="1"/>
    <col min="12586" max="12586" width="19.42578125" style="20" customWidth="1"/>
    <col min="12587" max="12587" width="14.5703125" style="20" customWidth="1"/>
    <col min="12588" max="12588" width="12.28515625" style="20" customWidth="1"/>
    <col min="12589" max="12589" width="14.5703125" style="20" customWidth="1"/>
    <col min="12590" max="12590" width="11.7109375" style="20" customWidth="1"/>
    <col min="12591" max="12591" width="14" style="20" customWidth="1"/>
    <col min="12592" max="12592" width="20.5703125" style="20" customWidth="1"/>
    <col min="12593" max="12593" width="11.7109375" style="20" customWidth="1"/>
    <col min="12594" max="12594" width="10.85546875" style="20" customWidth="1"/>
    <col min="12595" max="12788" width="9.140625" style="20"/>
    <col min="12789" max="12789" width="7.42578125" style="20" customWidth="1"/>
    <col min="12790" max="12790" width="20.28515625" style="20" customWidth="1"/>
    <col min="12791" max="12791" width="24.7109375" style="20" customWidth="1"/>
    <col min="12792" max="12792" width="35.7109375" style="20" customWidth="1"/>
    <col min="12793" max="12793" width="5" style="20" customWidth="1"/>
    <col min="12794" max="12794" width="12.85546875" style="20" customWidth="1"/>
    <col min="12795" max="12795" width="10.7109375" style="20" customWidth="1"/>
    <col min="12796" max="12796" width="7" style="20" customWidth="1"/>
    <col min="12797" max="12797" width="12.28515625" style="20" customWidth="1"/>
    <col min="12798" max="12798" width="10.7109375" style="20" customWidth="1"/>
    <col min="12799" max="12799" width="10.85546875" style="20" customWidth="1"/>
    <col min="12800" max="12800" width="8.85546875" style="20" customWidth="1"/>
    <col min="12801" max="12801" width="13.85546875" style="20" customWidth="1"/>
    <col min="12802" max="12802" width="20.42578125" style="20" customWidth="1"/>
    <col min="12803" max="12803" width="12.28515625" style="20" customWidth="1"/>
    <col min="12804" max="12804" width="19.28515625" style="20" customWidth="1"/>
    <col min="12805" max="12805" width="11.85546875" style="20" customWidth="1"/>
    <col min="12806" max="12806" width="9.140625" style="20" customWidth="1"/>
    <col min="12807" max="12807" width="13.42578125" style="20" customWidth="1"/>
    <col min="12808" max="12808" width="15.28515625" style="20" customWidth="1"/>
    <col min="12809" max="12809" width="15.42578125" style="20" customWidth="1"/>
    <col min="12810" max="12811" width="14.42578125" style="20" customWidth="1"/>
    <col min="12812" max="12812" width="5" style="20" customWidth="1"/>
    <col min="12813" max="12815" width="15.140625" style="20" customWidth="1"/>
    <col min="12816" max="12816" width="4.28515625" style="20" customWidth="1"/>
    <col min="12817" max="12817" width="16" style="20" customWidth="1"/>
    <col min="12818" max="12818" width="17.140625" style="20" customWidth="1"/>
    <col min="12819" max="12819" width="18.28515625" style="20" customWidth="1"/>
    <col min="12820" max="12820" width="4.85546875" style="20" customWidth="1"/>
    <col min="12821" max="12821" width="16" style="20" customWidth="1"/>
    <col min="12822" max="12822" width="17.140625" style="20" customWidth="1"/>
    <col min="12823" max="12823" width="18.28515625" style="20" customWidth="1"/>
    <col min="12824" max="12824" width="13.7109375" style="20" customWidth="1"/>
    <col min="12825" max="12825" width="16" style="20" customWidth="1"/>
    <col min="12826" max="12826" width="17.140625" style="20" customWidth="1"/>
    <col min="12827" max="12827" width="18.28515625" style="20" customWidth="1"/>
    <col min="12828" max="12828" width="13.7109375" style="20" customWidth="1"/>
    <col min="12829" max="12829" width="16" style="20" customWidth="1"/>
    <col min="12830" max="12830" width="17.140625" style="20" customWidth="1"/>
    <col min="12831" max="12831" width="18.28515625" style="20" customWidth="1"/>
    <col min="12832" max="12832" width="13.7109375" style="20" customWidth="1"/>
    <col min="12833" max="12833" width="16" style="20" customWidth="1"/>
    <col min="12834" max="12834" width="17.140625" style="20" customWidth="1"/>
    <col min="12835" max="12838" width="18.28515625" style="20" customWidth="1"/>
    <col min="12839" max="12839" width="15" style="20" customWidth="1"/>
    <col min="12840" max="12840" width="15.7109375" style="20" customWidth="1"/>
    <col min="12841" max="12841" width="49" style="20" customWidth="1"/>
    <col min="12842" max="12842" width="19.42578125" style="20" customWidth="1"/>
    <col min="12843" max="12843" width="14.5703125" style="20" customWidth="1"/>
    <col min="12844" max="12844" width="12.28515625" style="20" customWidth="1"/>
    <col min="12845" max="12845" width="14.5703125" style="20" customWidth="1"/>
    <col min="12846" max="12846" width="11.7109375" style="20" customWidth="1"/>
    <col min="12847" max="12847" width="14" style="20" customWidth="1"/>
    <col min="12848" max="12848" width="20.5703125" style="20" customWidth="1"/>
    <col min="12849" max="12849" width="11.7109375" style="20" customWidth="1"/>
    <col min="12850" max="12850" width="10.85546875" style="20" customWidth="1"/>
    <col min="12851" max="13044" width="9.140625" style="20"/>
    <col min="13045" max="13045" width="7.42578125" style="20" customWidth="1"/>
    <col min="13046" max="13046" width="20.28515625" style="20" customWidth="1"/>
    <col min="13047" max="13047" width="24.7109375" style="20" customWidth="1"/>
    <col min="13048" max="13048" width="35.7109375" style="20" customWidth="1"/>
    <col min="13049" max="13049" width="5" style="20" customWidth="1"/>
    <col min="13050" max="13050" width="12.85546875" style="20" customWidth="1"/>
    <col min="13051" max="13051" width="10.7109375" style="20" customWidth="1"/>
    <col min="13052" max="13052" width="7" style="20" customWidth="1"/>
    <col min="13053" max="13053" width="12.28515625" style="20" customWidth="1"/>
    <col min="13054" max="13054" width="10.7109375" style="20" customWidth="1"/>
    <col min="13055" max="13055" width="10.85546875" style="20" customWidth="1"/>
    <col min="13056" max="13056" width="8.85546875" style="20" customWidth="1"/>
    <col min="13057" max="13057" width="13.85546875" style="20" customWidth="1"/>
    <col min="13058" max="13058" width="20.42578125" style="20" customWidth="1"/>
    <col min="13059" max="13059" width="12.28515625" style="20" customWidth="1"/>
    <col min="13060" max="13060" width="19.28515625" style="20" customWidth="1"/>
    <col min="13061" max="13061" width="11.85546875" style="20" customWidth="1"/>
    <col min="13062" max="13062" width="9.140625" style="20" customWidth="1"/>
    <col min="13063" max="13063" width="13.42578125" style="20" customWidth="1"/>
    <col min="13064" max="13064" width="15.28515625" style="20" customWidth="1"/>
    <col min="13065" max="13065" width="15.42578125" style="20" customWidth="1"/>
    <col min="13066" max="13067" width="14.42578125" style="20" customWidth="1"/>
    <col min="13068" max="13068" width="5" style="20" customWidth="1"/>
    <col min="13069" max="13071" width="15.140625" style="20" customWidth="1"/>
    <col min="13072" max="13072" width="4.28515625" style="20" customWidth="1"/>
    <col min="13073" max="13073" width="16" style="20" customWidth="1"/>
    <col min="13074" max="13074" width="17.140625" style="20" customWidth="1"/>
    <col min="13075" max="13075" width="18.28515625" style="20" customWidth="1"/>
    <col min="13076" max="13076" width="4.85546875" style="20" customWidth="1"/>
    <col min="13077" max="13077" width="16" style="20" customWidth="1"/>
    <col min="13078" max="13078" width="17.140625" style="20" customWidth="1"/>
    <col min="13079" max="13079" width="18.28515625" style="20" customWidth="1"/>
    <col min="13080" max="13080" width="13.7109375" style="20" customWidth="1"/>
    <col min="13081" max="13081" width="16" style="20" customWidth="1"/>
    <col min="13082" max="13082" width="17.140625" style="20" customWidth="1"/>
    <col min="13083" max="13083" width="18.28515625" style="20" customWidth="1"/>
    <col min="13084" max="13084" width="13.7109375" style="20" customWidth="1"/>
    <col min="13085" max="13085" width="16" style="20" customWidth="1"/>
    <col min="13086" max="13086" width="17.140625" style="20" customWidth="1"/>
    <col min="13087" max="13087" width="18.28515625" style="20" customWidth="1"/>
    <col min="13088" max="13088" width="13.7109375" style="20" customWidth="1"/>
    <col min="13089" max="13089" width="16" style="20" customWidth="1"/>
    <col min="13090" max="13090" width="17.140625" style="20" customWidth="1"/>
    <col min="13091" max="13094" width="18.28515625" style="20" customWidth="1"/>
    <col min="13095" max="13095" width="15" style="20" customWidth="1"/>
    <col min="13096" max="13096" width="15.7109375" style="20" customWidth="1"/>
    <col min="13097" max="13097" width="49" style="20" customWidth="1"/>
    <col min="13098" max="13098" width="19.42578125" style="20" customWidth="1"/>
    <col min="13099" max="13099" width="14.5703125" style="20" customWidth="1"/>
    <col min="13100" max="13100" width="12.28515625" style="20" customWidth="1"/>
    <col min="13101" max="13101" width="14.5703125" style="20" customWidth="1"/>
    <col min="13102" max="13102" width="11.7109375" style="20" customWidth="1"/>
    <col min="13103" max="13103" width="14" style="20" customWidth="1"/>
    <col min="13104" max="13104" width="20.5703125" style="20" customWidth="1"/>
    <col min="13105" max="13105" width="11.7109375" style="20" customWidth="1"/>
    <col min="13106" max="13106" width="10.85546875" style="20" customWidth="1"/>
    <col min="13107" max="13300" width="9.140625" style="20"/>
    <col min="13301" max="13301" width="7.42578125" style="20" customWidth="1"/>
    <col min="13302" max="13302" width="20.28515625" style="20" customWidth="1"/>
    <col min="13303" max="13303" width="24.7109375" style="20" customWidth="1"/>
    <col min="13304" max="13304" width="35.7109375" style="20" customWidth="1"/>
    <col min="13305" max="13305" width="5" style="20" customWidth="1"/>
    <col min="13306" max="13306" width="12.85546875" style="20" customWidth="1"/>
    <col min="13307" max="13307" width="10.7109375" style="20" customWidth="1"/>
    <col min="13308" max="13308" width="7" style="20" customWidth="1"/>
    <col min="13309" max="13309" width="12.28515625" style="20" customWidth="1"/>
    <col min="13310" max="13310" width="10.7109375" style="20" customWidth="1"/>
    <col min="13311" max="13311" width="10.85546875" style="20" customWidth="1"/>
    <col min="13312" max="13312" width="8.85546875" style="20" customWidth="1"/>
    <col min="13313" max="13313" width="13.85546875" style="20" customWidth="1"/>
    <col min="13314" max="13314" width="20.42578125" style="20" customWidth="1"/>
    <col min="13315" max="13315" width="12.28515625" style="20" customWidth="1"/>
    <col min="13316" max="13316" width="19.28515625" style="20" customWidth="1"/>
    <col min="13317" max="13317" width="11.85546875" style="20" customWidth="1"/>
    <col min="13318" max="13318" width="9.140625" style="20" customWidth="1"/>
    <col min="13319" max="13319" width="13.42578125" style="20" customWidth="1"/>
    <col min="13320" max="13320" width="15.28515625" style="20" customWidth="1"/>
    <col min="13321" max="13321" width="15.42578125" style="20" customWidth="1"/>
    <col min="13322" max="13323" width="14.42578125" style="20" customWidth="1"/>
    <col min="13324" max="13324" width="5" style="20" customWidth="1"/>
    <col min="13325" max="13327" width="15.140625" style="20" customWidth="1"/>
    <col min="13328" max="13328" width="4.28515625" style="20" customWidth="1"/>
    <col min="13329" max="13329" width="16" style="20" customWidth="1"/>
    <col min="13330" max="13330" width="17.140625" style="20" customWidth="1"/>
    <col min="13331" max="13331" width="18.28515625" style="20" customWidth="1"/>
    <col min="13332" max="13332" width="4.85546875" style="20" customWidth="1"/>
    <col min="13333" max="13333" width="16" style="20" customWidth="1"/>
    <col min="13334" max="13334" width="17.140625" style="20" customWidth="1"/>
    <col min="13335" max="13335" width="18.28515625" style="20" customWidth="1"/>
    <col min="13336" max="13336" width="13.7109375" style="20" customWidth="1"/>
    <col min="13337" max="13337" width="16" style="20" customWidth="1"/>
    <col min="13338" max="13338" width="17.140625" style="20" customWidth="1"/>
    <col min="13339" max="13339" width="18.28515625" style="20" customWidth="1"/>
    <col min="13340" max="13340" width="13.7109375" style="20" customWidth="1"/>
    <col min="13341" max="13341" width="16" style="20" customWidth="1"/>
    <col min="13342" max="13342" width="17.140625" style="20" customWidth="1"/>
    <col min="13343" max="13343" width="18.28515625" style="20" customWidth="1"/>
    <col min="13344" max="13344" width="13.7109375" style="20" customWidth="1"/>
    <col min="13345" max="13345" width="16" style="20" customWidth="1"/>
    <col min="13346" max="13346" width="17.140625" style="20" customWidth="1"/>
    <col min="13347" max="13350" width="18.28515625" style="20" customWidth="1"/>
    <col min="13351" max="13351" width="15" style="20" customWidth="1"/>
    <col min="13352" max="13352" width="15.7109375" style="20" customWidth="1"/>
    <col min="13353" max="13353" width="49" style="20" customWidth="1"/>
    <col min="13354" max="13354" width="19.42578125" style="20" customWidth="1"/>
    <col min="13355" max="13355" width="14.5703125" style="20" customWidth="1"/>
    <col min="13356" max="13356" width="12.28515625" style="20" customWidth="1"/>
    <col min="13357" max="13357" width="14.5703125" style="20" customWidth="1"/>
    <col min="13358" max="13358" width="11.7109375" style="20" customWidth="1"/>
    <col min="13359" max="13359" width="14" style="20" customWidth="1"/>
    <col min="13360" max="13360" width="20.5703125" style="20" customWidth="1"/>
    <col min="13361" max="13361" width="11.7109375" style="20" customWidth="1"/>
    <col min="13362" max="13362" width="10.85546875" style="20" customWidth="1"/>
    <col min="13363" max="13556" width="9.140625" style="20"/>
    <col min="13557" max="13557" width="7.42578125" style="20" customWidth="1"/>
    <col min="13558" max="13558" width="20.28515625" style="20" customWidth="1"/>
    <col min="13559" max="13559" width="24.7109375" style="20" customWidth="1"/>
    <col min="13560" max="13560" width="35.7109375" style="20" customWidth="1"/>
    <col min="13561" max="13561" width="5" style="20" customWidth="1"/>
    <col min="13562" max="13562" width="12.85546875" style="20" customWidth="1"/>
    <col min="13563" max="13563" width="10.7109375" style="20" customWidth="1"/>
    <col min="13564" max="13564" width="7" style="20" customWidth="1"/>
    <col min="13565" max="13565" width="12.28515625" style="20" customWidth="1"/>
    <col min="13566" max="13566" width="10.7109375" style="20" customWidth="1"/>
    <col min="13567" max="13567" width="10.85546875" style="20" customWidth="1"/>
    <col min="13568" max="13568" width="8.85546875" style="20" customWidth="1"/>
    <col min="13569" max="13569" width="13.85546875" style="20" customWidth="1"/>
    <col min="13570" max="13570" width="20.42578125" style="20" customWidth="1"/>
    <col min="13571" max="13571" width="12.28515625" style="20" customWidth="1"/>
    <col min="13572" max="13572" width="19.28515625" style="20" customWidth="1"/>
    <col min="13573" max="13573" width="11.85546875" style="20" customWidth="1"/>
    <col min="13574" max="13574" width="9.140625" style="20" customWidth="1"/>
    <col min="13575" max="13575" width="13.42578125" style="20" customWidth="1"/>
    <col min="13576" max="13576" width="15.28515625" style="20" customWidth="1"/>
    <col min="13577" max="13577" width="15.42578125" style="20" customWidth="1"/>
    <col min="13578" max="13579" width="14.42578125" style="20" customWidth="1"/>
    <col min="13580" max="13580" width="5" style="20" customWidth="1"/>
    <col min="13581" max="13583" width="15.140625" style="20" customWidth="1"/>
    <col min="13584" max="13584" width="4.28515625" style="20" customWidth="1"/>
    <col min="13585" max="13585" width="16" style="20" customWidth="1"/>
    <col min="13586" max="13586" width="17.140625" style="20" customWidth="1"/>
    <col min="13587" max="13587" width="18.28515625" style="20" customWidth="1"/>
    <col min="13588" max="13588" width="4.85546875" style="20" customWidth="1"/>
    <col min="13589" max="13589" width="16" style="20" customWidth="1"/>
    <col min="13590" max="13590" width="17.140625" style="20" customWidth="1"/>
    <col min="13591" max="13591" width="18.28515625" style="20" customWidth="1"/>
    <col min="13592" max="13592" width="13.7109375" style="20" customWidth="1"/>
    <col min="13593" max="13593" width="16" style="20" customWidth="1"/>
    <col min="13594" max="13594" width="17.140625" style="20" customWidth="1"/>
    <col min="13595" max="13595" width="18.28515625" style="20" customWidth="1"/>
    <col min="13596" max="13596" width="13.7109375" style="20" customWidth="1"/>
    <col min="13597" max="13597" width="16" style="20" customWidth="1"/>
    <col min="13598" max="13598" width="17.140625" style="20" customWidth="1"/>
    <col min="13599" max="13599" width="18.28515625" style="20" customWidth="1"/>
    <col min="13600" max="13600" width="13.7109375" style="20" customWidth="1"/>
    <col min="13601" max="13601" width="16" style="20" customWidth="1"/>
    <col min="13602" max="13602" width="17.140625" style="20" customWidth="1"/>
    <col min="13603" max="13606" width="18.28515625" style="20" customWidth="1"/>
    <col min="13607" max="13607" width="15" style="20" customWidth="1"/>
    <col min="13608" max="13608" width="15.7109375" style="20" customWidth="1"/>
    <col min="13609" max="13609" width="49" style="20" customWidth="1"/>
    <col min="13610" max="13610" width="19.42578125" style="20" customWidth="1"/>
    <col min="13611" max="13611" width="14.5703125" style="20" customWidth="1"/>
    <col min="13612" max="13612" width="12.28515625" style="20" customWidth="1"/>
    <col min="13613" max="13613" width="14.5703125" style="20" customWidth="1"/>
    <col min="13614" max="13614" width="11.7109375" style="20" customWidth="1"/>
    <col min="13615" max="13615" width="14" style="20" customWidth="1"/>
    <col min="13616" max="13616" width="20.5703125" style="20" customWidth="1"/>
    <col min="13617" max="13617" width="11.7109375" style="20" customWidth="1"/>
    <col min="13618" max="13618" width="10.85546875" style="20" customWidth="1"/>
    <col min="13619" max="13812" width="9.140625" style="20"/>
    <col min="13813" max="13813" width="7.42578125" style="20" customWidth="1"/>
    <col min="13814" max="13814" width="20.28515625" style="20" customWidth="1"/>
    <col min="13815" max="13815" width="24.7109375" style="20" customWidth="1"/>
    <col min="13816" max="13816" width="35.7109375" style="20" customWidth="1"/>
    <col min="13817" max="13817" width="5" style="20" customWidth="1"/>
    <col min="13818" max="13818" width="12.85546875" style="20" customWidth="1"/>
    <col min="13819" max="13819" width="10.7109375" style="20" customWidth="1"/>
    <col min="13820" max="13820" width="7" style="20" customWidth="1"/>
    <col min="13821" max="13821" width="12.28515625" style="20" customWidth="1"/>
    <col min="13822" max="13822" width="10.7109375" style="20" customWidth="1"/>
    <col min="13823" max="13823" width="10.85546875" style="20" customWidth="1"/>
    <col min="13824" max="13824" width="8.85546875" style="20" customWidth="1"/>
    <col min="13825" max="13825" width="13.85546875" style="20" customWidth="1"/>
    <col min="13826" max="13826" width="20.42578125" style="20" customWidth="1"/>
    <col min="13827" max="13827" width="12.28515625" style="20" customWidth="1"/>
    <col min="13828" max="13828" width="19.28515625" style="20" customWidth="1"/>
    <col min="13829" max="13829" width="11.85546875" style="20" customWidth="1"/>
    <col min="13830" max="13830" width="9.140625" style="20" customWidth="1"/>
    <col min="13831" max="13831" width="13.42578125" style="20" customWidth="1"/>
    <col min="13832" max="13832" width="15.28515625" style="20" customWidth="1"/>
    <col min="13833" max="13833" width="15.42578125" style="20" customWidth="1"/>
    <col min="13834" max="13835" width="14.42578125" style="20" customWidth="1"/>
    <col min="13836" max="13836" width="5" style="20" customWidth="1"/>
    <col min="13837" max="13839" width="15.140625" style="20" customWidth="1"/>
    <col min="13840" max="13840" width="4.28515625" style="20" customWidth="1"/>
    <col min="13841" max="13841" width="16" style="20" customWidth="1"/>
    <col min="13842" max="13842" width="17.140625" style="20" customWidth="1"/>
    <col min="13843" max="13843" width="18.28515625" style="20" customWidth="1"/>
    <col min="13844" max="13844" width="4.85546875" style="20" customWidth="1"/>
    <col min="13845" max="13845" width="16" style="20" customWidth="1"/>
    <col min="13846" max="13846" width="17.140625" style="20" customWidth="1"/>
    <col min="13847" max="13847" width="18.28515625" style="20" customWidth="1"/>
    <col min="13848" max="13848" width="13.7109375" style="20" customWidth="1"/>
    <col min="13849" max="13849" width="16" style="20" customWidth="1"/>
    <col min="13850" max="13850" width="17.140625" style="20" customWidth="1"/>
    <col min="13851" max="13851" width="18.28515625" style="20" customWidth="1"/>
    <col min="13852" max="13852" width="13.7109375" style="20" customWidth="1"/>
    <col min="13853" max="13853" width="16" style="20" customWidth="1"/>
    <col min="13854" max="13854" width="17.140625" style="20" customWidth="1"/>
    <col min="13855" max="13855" width="18.28515625" style="20" customWidth="1"/>
    <col min="13856" max="13856" width="13.7109375" style="20" customWidth="1"/>
    <col min="13857" max="13857" width="16" style="20" customWidth="1"/>
    <col min="13858" max="13858" width="17.140625" style="20" customWidth="1"/>
    <col min="13859" max="13862" width="18.28515625" style="20" customWidth="1"/>
    <col min="13863" max="13863" width="15" style="20" customWidth="1"/>
    <col min="13864" max="13864" width="15.7109375" style="20" customWidth="1"/>
    <col min="13865" max="13865" width="49" style="20" customWidth="1"/>
    <col min="13866" max="13866" width="19.42578125" style="20" customWidth="1"/>
    <col min="13867" max="13867" width="14.5703125" style="20" customWidth="1"/>
    <col min="13868" max="13868" width="12.28515625" style="20" customWidth="1"/>
    <col min="13869" max="13869" width="14.5703125" style="20" customWidth="1"/>
    <col min="13870" max="13870" width="11.7109375" style="20" customWidth="1"/>
    <col min="13871" max="13871" width="14" style="20" customWidth="1"/>
    <col min="13872" max="13872" width="20.5703125" style="20" customWidth="1"/>
    <col min="13873" max="13873" width="11.7109375" style="20" customWidth="1"/>
    <col min="13874" max="13874" width="10.85546875" style="20" customWidth="1"/>
    <col min="13875" max="14068" width="9.140625" style="20"/>
    <col min="14069" max="14069" width="7.42578125" style="20" customWidth="1"/>
    <col min="14070" max="14070" width="20.28515625" style="20" customWidth="1"/>
    <col min="14071" max="14071" width="24.7109375" style="20" customWidth="1"/>
    <col min="14072" max="14072" width="35.7109375" style="20" customWidth="1"/>
    <col min="14073" max="14073" width="5" style="20" customWidth="1"/>
    <col min="14074" max="14074" width="12.85546875" style="20" customWidth="1"/>
    <col min="14075" max="14075" width="10.7109375" style="20" customWidth="1"/>
    <col min="14076" max="14076" width="7" style="20" customWidth="1"/>
    <col min="14077" max="14077" width="12.28515625" style="20" customWidth="1"/>
    <col min="14078" max="14078" width="10.7109375" style="20" customWidth="1"/>
    <col min="14079" max="14079" width="10.85546875" style="20" customWidth="1"/>
    <col min="14080" max="14080" width="8.85546875" style="20" customWidth="1"/>
    <col min="14081" max="14081" width="13.85546875" style="20" customWidth="1"/>
    <col min="14082" max="14082" width="20.42578125" style="20" customWidth="1"/>
    <col min="14083" max="14083" width="12.28515625" style="20" customWidth="1"/>
    <col min="14084" max="14084" width="19.28515625" style="20" customWidth="1"/>
    <col min="14085" max="14085" width="11.85546875" style="20" customWidth="1"/>
    <col min="14086" max="14086" width="9.140625" style="20" customWidth="1"/>
    <col min="14087" max="14087" width="13.42578125" style="20" customWidth="1"/>
    <col min="14088" max="14088" width="15.28515625" style="20" customWidth="1"/>
    <col min="14089" max="14089" width="15.42578125" style="20" customWidth="1"/>
    <col min="14090" max="14091" width="14.42578125" style="20" customWidth="1"/>
    <col min="14092" max="14092" width="5" style="20" customWidth="1"/>
    <col min="14093" max="14095" width="15.140625" style="20" customWidth="1"/>
    <col min="14096" max="14096" width="4.28515625" style="20" customWidth="1"/>
    <col min="14097" max="14097" width="16" style="20" customWidth="1"/>
    <col min="14098" max="14098" width="17.140625" style="20" customWidth="1"/>
    <col min="14099" max="14099" width="18.28515625" style="20" customWidth="1"/>
    <col min="14100" max="14100" width="4.85546875" style="20" customWidth="1"/>
    <col min="14101" max="14101" width="16" style="20" customWidth="1"/>
    <col min="14102" max="14102" width="17.140625" style="20" customWidth="1"/>
    <col min="14103" max="14103" width="18.28515625" style="20" customWidth="1"/>
    <col min="14104" max="14104" width="13.7109375" style="20" customWidth="1"/>
    <col min="14105" max="14105" width="16" style="20" customWidth="1"/>
    <col min="14106" max="14106" width="17.140625" style="20" customWidth="1"/>
    <col min="14107" max="14107" width="18.28515625" style="20" customWidth="1"/>
    <col min="14108" max="14108" width="13.7109375" style="20" customWidth="1"/>
    <col min="14109" max="14109" width="16" style="20" customWidth="1"/>
    <col min="14110" max="14110" width="17.140625" style="20" customWidth="1"/>
    <col min="14111" max="14111" width="18.28515625" style="20" customWidth="1"/>
    <col min="14112" max="14112" width="13.7109375" style="20" customWidth="1"/>
    <col min="14113" max="14113" width="16" style="20" customWidth="1"/>
    <col min="14114" max="14114" width="17.140625" style="20" customWidth="1"/>
    <col min="14115" max="14118" width="18.28515625" style="20" customWidth="1"/>
    <col min="14119" max="14119" width="15" style="20" customWidth="1"/>
    <col min="14120" max="14120" width="15.7109375" style="20" customWidth="1"/>
    <col min="14121" max="14121" width="49" style="20" customWidth="1"/>
    <col min="14122" max="14122" width="19.42578125" style="20" customWidth="1"/>
    <col min="14123" max="14123" width="14.5703125" style="20" customWidth="1"/>
    <col min="14124" max="14124" width="12.28515625" style="20" customWidth="1"/>
    <col min="14125" max="14125" width="14.5703125" style="20" customWidth="1"/>
    <col min="14126" max="14126" width="11.7109375" style="20" customWidth="1"/>
    <col min="14127" max="14127" width="14" style="20" customWidth="1"/>
    <col min="14128" max="14128" width="20.5703125" style="20" customWidth="1"/>
    <col min="14129" max="14129" width="11.7109375" style="20" customWidth="1"/>
    <col min="14130" max="14130" width="10.85546875" style="20" customWidth="1"/>
    <col min="14131" max="14324" width="9.140625" style="20"/>
    <col min="14325" max="14325" width="7.42578125" style="20" customWidth="1"/>
    <col min="14326" max="14326" width="20.28515625" style="20" customWidth="1"/>
    <col min="14327" max="14327" width="24.7109375" style="20" customWidth="1"/>
    <col min="14328" max="14328" width="35.7109375" style="20" customWidth="1"/>
    <col min="14329" max="14329" width="5" style="20" customWidth="1"/>
    <col min="14330" max="14330" width="12.85546875" style="20" customWidth="1"/>
    <col min="14331" max="14331" width="10.7109375" style="20" customWidth="1"/>
    <col min="14332" max="14332" width="7" style="20" customWidth="1"/>
    <col min="14333" max="14333" width="12.28515625" style="20" customWidth="1"/>
    <col min="14334" max="14334" width="10.7109375" style="20" customWidth="1"/>
    <col min="14335" max="14335" width="10.85546875" style="20" customWidth="1"/>
    <col min="14336" max="14336" width="8.85546875" style="20" customWidth="1"/>
    <col min="14337" max="14337" width="13.85546875" style="20" customWidth="1"/>
    <col min="14338" max="14338" width="20.42578125" style="20" customWidth="1"/>
    <col min="14339" max="14339" width="12.28515625" style="20" customWidth="1"/>
    <col min="14340" max="14340" width="19.28515625" style="20" customWidth="1"/>
    <col min="14341" max="14341" width="11.85546875" style="20" customWidth="1"/>
    <col min="14342" max="14342" width="9.140625" style="20" customWidth="1"/>
    <col min="14343" max="14343" width="13.42578125" style="20" customWidth="1"/>
    <col min="14344" max="14344" width="15.28515625" style="20" customWidth="1"/>
    <col min="14345" max="14345" width="15.42578125" style="20" customWidth="1"/>
    <col min="14346" max="14347" width="14.42578125" style="20" customWidth="1"/>
    <col min="14348" max="14348" width="5" style="20" customWidth="1"/>
    <col min="14349" max="14351" width="15.140625" style="20" customWidth="1"/>
    <col min="14352" max="14352" width="4.28515625" style="20" customWidth="1"/>
    <col min="14353" max="14353" width="16" style="20" customWidth="1"/>
    <col min="14354" max="14354" width="17.140625" style="20" customWidth="1"/>
    <col min="14355" max="14355" width="18.28515625" style="20" customWidth="1"/>
    <col min="14356" max="14356" width="4.85546875" style="20" customWidth="1"/>
    <col min="14357" max="14357" width="16" style="20" customWidth="1"/>
    <col min="14358" max="14358" width="17.140625" style="20" customWidth="1"/>
    <col min="14359" max="14359" width="18.28515625" style="20" customWidth="1"/>
    <col min="14360" max="14360" width="13.7109375" style="20" customWidth="1"/>
    <col min="14361" max="14361" width="16" style="20" customWidth="1"/>
    <col min="14362" max="14362" width="17.140625" style="20" customWidth="1"/>
    <col min="14363" max="14363" width="18.28515625" style="20" customWidth="1"/>
    <col min="14364" max="14364" width="13.7109375" style="20" customWidth="1"/>
    <col min="14365" max="14365" width="16" style="20" customWidth="1"/>
    <col min="14366" max="14366" width="17.140625" style="20" customWidth="1"/>
    <col min="14367" max="14367" width="18.28515625" style="20" customWidth="1"/>
    <col min="14368" max="14368" width="13.7109375" style="20" customWidth="1"/>
    <col min="14369" max="14369" width="16" style="20" customWidth="1"/>
    <col min="14370" max="14370" width="17.140625" style="20" customWidth="1"/>
    <col min="14371" max="14374" width="18.28515625" style="20" customWidth="1"/>
    <col min="14375" max="14375" width="15" style="20" customWidth="1"/>
    <col min="14376" max="14376" width="15.7109375" style="20" customWidth="1"/>
    <col min="14377" max="14377" width="49" style="20" customWidth="1"/>
    <col min="14378" max="14378" width="19.42578125" style="20" customWidth="1"/>
    <col min="14379" max="14379" width="14.5703125" style="20" customWidth="1"/>
    <col min="14380" max="14380" width="12.28515625" style="20" customWidth="1"/>
    <col min="14381" max="14381" width="14.5703125" style="20" customWidth="1"/>
    <col min="14382" max="14382" width="11.7109375" style="20" customWidth="1"/>
    <col min="14383" max="14383" width="14" style="20" customWidth="1"/>
    <col min="14384" max="14384" width="20.5703125" style="20" customWidth="1"/>
    <col min="14385" max="14385" width="11.7109375" style="20" customWidth="1"/>
    <col min="14386" max="14386" width="10.85546875" style="20" customWidth="1"/>
    <col min="14387" max="14580" width="9.140625" style="20"/>
    <col min="14581" max="14581" width="7.42578125" style="20" customWidth="1"/>
    <col min="14582" max="14582" width="20.28515625" style="20" customWidth="1"/>
    <col min="14583" max="14583" width="24.7109375" style="20" customWidth="1"/>
    <col min="14584" max="14584" width="35.7109375" style="20" customWidth="1"/>
    <col min="14585" max="14585" width="5" style="20" customWidth="1"/>
    <col min="14586" max="14586" width="12.85546875" style="20" customWidth="1"/>
    <col min="14587" max="14587" width="10.7109375" style="20" customWidth="1"/>
    <col min="14588" max="14588" width="7" style="20" customWidth="1"/>
    <col min="14589" max="14589" width="12.28515625" style="20" customWidth="1"/>
    <col min="14590" max="14590" width="10.7109375" style="20" customWidth="1"/>
    <col min="14591" max="14591" width="10.85546875" style="20" customWidth="1"/>
    <col min="14592" max="14592" width="8.85546875" style="20" customWidth="1"/>
    <col min="14593" max="14593" width="13.85546875" style="20" customWidth="1"/>
    <col min="14594" max="14594" width="20.42578125" style="20" customWidth="1"/>
    <col min="14595" max="14595" width="12.28515625" style="20" customWidth="1"/>
    <col min="14596" max="14596" width="19.28515625" style="20" customWidth="1"/>
    <col min="14597" max="14597" width="11.85546875" style="20" customWidth="1"/>
    <col min="14598" max="14598" width="9.140625" style="20" customWidth="1"/>
    <col min="14599" max="14599" width="13.42578125" style="20" customWidth="1"/>
    <col min="14600" max="14600" width="15.28515625" style="20" customWidth="1"/>
    <col min="14601" max="14601" width="15.42578125" style="20" customWidth="1"/>
    <col min="14602" max="14603" width="14.42578125" style="20" customWidth="1"/>
    <col min="14604" max="14604" width="5" style="20" customWidth="1"/>
    <col min="14605" max="14607" width="15.140625" style="20" customWidth="1"/>
    <col min="14608" max="14608" width="4.28515625" style="20" customWidth="1"/>
    <col min="14609" max="14609" width="16" style="20" customWidth="1"/>
    <col min="14610" max="14610" width="17.140625" style="20" customWidth="1"/>
    <col min="14611" max="14611" width="18.28515625" style="20" customWidth="1"/>
    <col min="14612" max="14612" width="4.85546875" style="20" customWidth="1"/>
    <col min="14613" max="14613" width="16" style="20" customWidth="1"/>
    <col min="14614" max="14614" width="17.140625" style="20" customWidth="1"/>
    <col min="14615" max="14615" width="18.28515625" style="20" customWidth="1"/>
    <col min="14616" max="14616" width="13.7109375" style="20" customWidth="1"/>
    <col min="14617" max="14617" width="16" style="20" customWidth="1"/>
    <col min="14618" max="14618" width="17.140625" style="20" customWidth="1"/>
    <col min="14619" max="14619" width="18.28515625" style="20" customWidth="1"/>
    <col min="14620" max="14620" width="13.7109375" style="20" customWidth="1"/>
    <col min="14621" max="14621" width="16" style="20" customWidth="1"/>
    <col min="14622" max="14622" width="17.140625" style="20" customWidth="1"/>
    <col min="14623" max="14623" width="18.28515625" style="20" customWidth="1"/>
    <col min="14624" max="14624" width="13.7109375" style="20" customWidth="1"/>
    <col min="14625" max="14625" width="16" style="20" customWidth="1"/>
    <col min="14626" max="14626" width="17.140625" style="20" customWidth="1"/>
    <col min="14627" max="14630" width="18.28515625" style="20" customWidth="1"/>
    <col min="14631" max="14631" width="15" style="20" customWidth="1"/>
    <col min="14632" max="14632" width="15.7109375" style="20" customWidth="1"/>
    <col min="14633" max="14633" width="49" style="20" customWidth="1"/>
    <col min="14634" max="14634" width="19.42578125" style="20" customWidth="1"/>
    <col min="14635" max="14635" width="14.5703125" style="20" customWidth="1"/>
    <col min="14636" max="14636" width="12.28515625" style="20" customWidth="1"/>
    <col min="14637" max="14637" width="14.5703125" style="20" customWidth="1"/>
    <col min="14638" max="14638" width="11.7109375" style="20" customWidth="1"/>
    <col min="14639" max="14639" width="14" style="20" customWidth="1"/>
    <col min="14640" max="14640" width="20.5703125" style="20" customWidth="1"/>
    <col min="14641" max="14641" width="11.7109375" style="20" customWidth="1"/>
    <col min="14642" max="14642" width="10.85546875" style="20" customWidth="1"/>
    <col min="14643" max="14836" width="9.140625" style="20"/>
    <col min="14837" max="14837" width="7.42578125" style="20" customWidth="1"/>
    <col min="14838" max="14838" width="20.28515625" style="20" customWidth="1"/>
    <col min="14839" max="14839" width="24.7109375" style="20" customWidth="1"/>
    <col min="14840" max="14840" width="35.7109375" style="20" customWidth="1"/>
    <col min="14841" max="14841" width="5" style="20" customWidth="1"/>
    <col min="14842" max="14842" width="12.85546875" style="20" customWidth="1"/>
    <col min="14843" max="14843" width="10.7109375" style="20" customWidth="1"/>
    <col min="14844" max="14844" width="7" style="20" customWidth="1"/>
    <col min="14845" max="14845" width="12.28515625" style="20" customWidth="1"/>
    <col min="14846" max="14846" width="10.7109375" style="20" customWidth="1"/>
    <col min="14847" max="14847" width="10.85546875" style="20" customWidth="1"/>
    <col min="14848" max="14848" width="8.85546875" style="20" customWidth="1"/>
    <col min="14849" max="14849" width="13.85546875" style="20" customWidth="1"/>
    <col min="14850" max="14850" width="20.42578125" style="20" customWidth="1"/>
    <col min="14851" max="14851" width="12.28515625" style="20" customWidth="1"/>
    <col min="14852" max="14852" width="19.28515625" style="20" customWidth="1"/>
    <col min="14853" max="14853" width="11.85546875" style="20" customWidth="1"/>
    <col min="14854" max="14854" width="9.140625" style="20" customWidth="1"/>
    <col min="14855" max="14855" width="13.42578125" style="20" customWidth="1"/>
    <col min="14856" max="14856" width="15.28515625" style="20" customWidth="1"/>
    <col min="14857" max="14857" width="15.42578125" style="20" customWidth="1"/>
    <col min="14858" max="14859" width="14.42578125" style="20" customWidth="1"/>
    <col min="14860" max="14860" width="5" style="20" customWidth="1"/>
    <col min="14861" max="14863" width="15.140625" style="20" customWidth="1"/>
    <col min="14864" max="14864" width="4.28515625" style="20" customWidth="1"/>
    <col min="14865" max="14865" width="16" style="20" customWidth="1"/>
    <col min="14866" max="14866" width="17.140625" style="20" customWidth="1"/>
    <col min="14867" max="14867" width="18.28515625" style="20" customWidth="1"/>
    <col min="14868" max="14868" width="4.85546875" style="20" customWidth="1"/>
    <col min="14869" max="14869" width="16" style="20" customWidth="1"/>
    <col min="14870" max="14870" width="17.140625" style="20" customWidth="1"/>
    <col min="14871" max="14871" width="18.28515625" style="20" customWidth="1"/>
    <col min="14872" max="14872" width="13.7109375" style="20" customWidth="1"/>
    <col min="14873" max="14873" width="16" style="20" customWidth="1"/>
    <col min="14874" max="14874" width="17.140625" style="20" customWidth="1"/>
    <col min="14875" max="14875" width="18.28515625" style="20" customWidth="1"/>
    <col min="14876" max="14876" width="13.7109375" style="20" customWidth="1"/>
    <col min="14877" max="14877" width="16" style="20" customWidth="1"/>
    <col min="14878" max="14878" width="17.140625" style="20" customWidth="1"/>
    <col min="14879" max="14879" width="18.28515625" style="20" customWidth="1"/>
    <col min="14880" max="14880" width="13.7109375" style="20" customWidth="1"/>
    <col min="14881" max="14881" width="16" style="20" customWidth="1"/>
    <col min="14882" max="14882" width="17.140625" style="20" customWidth="1"/>
    <col min="14883" max="14886" width="18.28515625" style="20" customWidth="1"/>
    <col min="14887" max="14887" width="15" style="20" customWidth="1"/>
    <col min="14888" max="14888" width="15.7109375" style="20" customWidth="1"/>
    <col min="14889" max="14889" width="49" style="20" customWidth="1"/>
    <col min="14890" max="14890" width="19.42578125" style="20" customWidth="1"/>
    <col min="14891" max="14891" width="14.5703125" style="20" customWidth="1"/>
    <col min="14892" max="14892" width="12.28515625" style="20" customWidth="1"/>
    <col min="14893" max="14893" width="14.5703125" style="20" customWidth="1"/>
    <col min="14894" max="14894" width="11.7109375" style="20" customWidth="1"/>
    <col min="14895" max="14895" width="14" style="20" customWidth="1"/>
    <col min="14896" max="14896" width="20.5703125" style="20" customWidth="1"/>
    <col min="14897" max="14897" width="11.7109375" style="20" customWidth="1"/>
    <col min="14898" max="14898" width="10.85546875" style="20" customWidth="1"/>
    <col min="14899" max="15092" width="9.140625" style="20"/>
    <col min="15093" max="15093" width="7.42578125" style="20" customWidth="1"/>
    <col min="15094" max="15094" width="20.28515625" style="20" customWidth="1"/>
    <col min="15095" max="15095" width="24.7109375" style="20" customWidth="1"/>
    <col min="15096" max="15096" width="35.7109375" style="20" customWidth="1"/>
    <col min="15097" max="15097" width="5" style="20" customWidth="1"/>
    <col min="15098" max="15098" width="12.85546875" style="20" customWidth="1"/>
    <col min="15099" max="15099" width="10.7109375" style="20" customWidth="1"/>
    <col min="15100" max="15100" width="7" style="20" customWidth="1"/>
    <col min="15101" max="15101" width="12.28515625" style="20" customWidth="1"/>
    <col min="15102" max="15102" width="10.7109375" style="20" customWidth="1"/>
    <col min="15103" max="15103" width="10.85546875" style="20" customWidth="1"/>
    <col min="15104" max="15104" width="8.85546875" style="20" customWidth="1"/>
    <col min="15105" max="15105" width="13.85546875" style="20" customWidth="1"/>
    <col min="15106" max="15106" width="20.42578125" style="20" customWidth="1"/>
    <col min="15107" max="15107" width="12.28515625" style="20" customWidth="1"/>
    <col min="15108" max="15108" width="19.28515625" style="20" customWidth="1"/>
    <col min="15109" max="15109" width="11.85546875" style="20" customWidth="1"/>
    <col min="15110" max="15110" width="9.140625" style="20" customWidth="1"/>
    <col min="15111" max="15111" width="13.42578125" style="20" customWidth="1"/>
    <col min="15112" max="15112" width="15.28515625" style="20" customWidth="1"/>
    <col min="15113" max="15113" width="15.42578125" style="20" customWidth="1"/>
    <col min="15114" max="15115" width="14.42578125" style="20" customWidth="1"/>
    <col min="15116" max="15116" width="5" style="20" customWidth="1"/>
    <col min="15117" max="15119" width="15.140625" style="20" customWidth="1"/>
    <col min="15120" max="15120" width="4.28515625" style="20" customWidth="1"/>
    <col min="15121" max="15121" width="16" style="20" customWidth="1"/>
    <col min="15122" max="15122" width="17.140625" style="20" customWidth="1"/>
    <col min="15123" max="15123" width="18.28515625" style="20" customWidth="1"/>
    <col min="15124" max="15124" width="4.85546875" style="20" customWidth="1"/>
    <col min="15125" max="15125" width="16" style="20" customWidth="1"/>
    <col min="15126" max="15126" width="17.140625" style="20" customWidth="1"/>
    <col min="15127" max="15127" width="18.28515625" style="20" customWidth="1"/>
    <col min="15128" max="15128" width="13.7109375" style="20" customWidth="1"/>
    <col min="15129" max="15129" width="16" style="20" customWidth="1"/>
    <col min="15130" max="15130" width="17.140625" style="20" customWidth="1"/>
    <col min="15131" max="15131" width="18.28515625" style="20" customWidth="1"/>
    <col min="15132" max="15132" width="13.7109375" style="20" customWidth="1"/>
    <col min="15133" max="15133" width="16" style="20" customWidth="1"/>
    <col min="15134" max="15134" width="17.140625" style="20" customWidth="1"/>
    <col min="15135" max="15135" width="18.28515625" style="20" customWidth="1"/>
    <col min="15136" max="15136" width="13.7109375" style="20" customWidth="1"/>
    <col min="15137" max="15137" width="16" style="20" customWidth="1"/>
    <col min="15138" max="15138" width="17.140625" style="20" customWidth="1"/>
    <col min="15139" max="15142" width="18.28515625" style="20" customWidth="1"/>
    <col min="15143" max="15143" width="15" style="20" customWidth="1"/>
    <col min="15144" max="15144" width="15.7109375" style="20" customWidth="1"/>
    <col min="15145" max="15145" width="49" style="20" customWidth="1"/>
    <col min="15146" max="15146" width="19.42578125" style="20" customWidth="1"/>
    <col min="15147" max="15147" width="14.5703125" style="20" customWidth="1"/>
    <col min="15148" max="15148" width="12.28515625" style="20" customWidth="1"/>
    <col min="15149" max="15149" width="14.5703125" style="20" customWidth="1"/>
    <col min="15150" max="15150" width="11.7109375" style="20" customWidth="1"/>
    <col min="15151" max="15151" width="14" style="20" customWidth="1"/>
    <col min="15152" max="15152" width="20.5703125" style="20" customWidth="1"/>
    <col min="15153" max="15153" width="11.7109375" style="20" customWidth="1"/>
    <col min="15154" max="15154" width="10.85546875" style="20" customWidth="1"/>
    <col min="15155" max="15348" width="9.140625" style="20"/>
    <col min="15349" max="15349" width="7.42578125" style="20" customWidth="1"/>
    <col min="15350" max="15350" width="20.28515625" style="20" customWidth="1"/>
    <col min="15351" max="15351" width="24.7109375" style="20" customWidth="1"/>
    <col min="15352" max="15352" width="35.7109375" style="20" customWidth="1"/>
    <col min="15353" max="15353" width="5" style="20" customWidth="1"/>
    <col min="15354" max="15354" width="12.85546875" style="20" customWidth="1"/>
    <col min="15355" max="15355" width="10.7109375" style="20" customWidth="1"/>
    <col min="15356" max="15356" width="7" style="20" customWidth="1"/>
    <col min="15357" max="15357" width="12.28515625" style="20" customWidth="1"/>
    <col min="15358" max="15358" width="10.7109375" style="20" customWidth="1"/>
    <col min="15359" max="15359" width="10.85546875" style="20" customWidth="1"/>
    <col min="15360" max="15360" width="8.85546875" style="20" customWidth="1"/>
    <col min="15361" max="15361" width="13.85546875" style="20" customWidth="1"/>
    <col min="15362" max="15362" width="20.42578125" style="20" customWidth="1"/>
    <col min="15363" max="15363" width="12.28515625" style="20" customWidth="1"/>
    <col min="15364" max="15364" width="19.28515625" style="20" customWidth="1"/>
    <col min="15365" max="15365" width="11.85546875" style="20" customWidth="1"/>
    <col min="15366" max="15366" width="9.140625" style="20" customWidth="1"/>
    <col min="15367" max="15367" width="13.42578125" style="20" customWidth="1"/>
    <col min="15368" max="15368" width="15.28515625" style="20" customWidth="1"/>
    <col min="15369" max="15369" width="15.42578125" style="20" customWidth="1"/>
    <col min="15370" max="15371" width="14.42578125" style="20" customWidth="1"/>
    <col min="15372" max="15372" width="5" style="20" customWidth="1"/>
    <col min="15373" max="15375" width="15.140625" style="20" customWidth="1"/>
    <col min="15376" max="15376" width="4.28515625" style="20" customWidth="1"/>
    <col min="15377" max="15377" width="16" style="20" customWidth="1"/>
    <col min="15378" max="15378" width="17.140625" style="20" customWidth="1"/>
    <col min="15379" max="15379" width="18.28515625" style="20" customWidth="1"/>
    <col min="15380" max="15380" width="4.85546875" style="20" customWidth="1"/>
    <col min="15381" max="15381" width="16" style="20" customWidth="1"/>
    <col min="15382" max="15382" width="17.140625" style="20" customWidth="1"/>
    <col min="15383" max="15383" width="18.28515625" style="20" customWidth="1"/>
    <col min="15384" max="15384" width="13.7109375" style="20" customWidth="1"/>
    <col min="15385" max="15385" width="16" style="20" customWidth="1"/>
    <col min="15386" max="15386" width="17.140625" style="20" customWidth="1"/>
    <col min="15387" max="15387" width="18.28515625" style="20" customWidth="1"/>
    <col min="15388" max="15388" width="13.7109375" style="20" customWidth="1"/>
    <col min="15389" max="15389" width="16" style="20" customWidth="1"/>
    <col min="15390" max="15390" width="17.140625" style="20" customWidth="1"/>
    <col min="15391" max="15391" width="18.28515625" style="20" customWidth="1"/>
    <col min="15392" max="15392" width="13.7109375" style="20" customWidth="1"/>
    <col min="15393" max="15393" width="16" style="20" customWidth="1"/>
    <col min="15394" max="15394" width="17.140625" style="20" customWidth="1"/>
    <col min="15395" max="15398" width="18.28515625" style="20" customWidth="1"/>
    <col min="15399" max="15399" width="15" style="20" customWidth="1"/>
    <col min="15400" max="15400" width="15.7109375" style="20" customWidth="1"/>
    <col min="15401" max="15401" width="49" style="20" customWidth="1"/>
    <col min="15402" max="15402" width="19.42578125" style="20" customWidth="1"/>
    <col min="15403" max="15403" width="14.5703125" style="20" customWidth="1"/>
    <col min="15404" max="15404" width="12.28515625" style="20" customWidth="1"/>
    <col min="15405" max="15405" width="14.5703125" style="20" customWidth="1"/>
    <col min="15406" max="15406" width="11.7109375" style="20" customWidth="1"/>
    <col min="15407" max="15407" width="14" style="20" customWidth="1"/>
    <col min="15408" max="15408" width="20.5703125" style="20" customWidth="1"/>
    <col min="15409" max="15409" width="11.7109375" style="20" customWidth="1"/>
    <col min="15410" max="15410" width="10.85546875" style="20" customWidth="1"/>
    <col min="15411" max="15604" width="9.140625" style="20"/>
    <col min="15605" max="15605" width="7.42578125" style="20" customWidth="1"/>
    <col min="15606" max="15606" width="20.28515625" style="20" customWidth="1"/>
    <col min="15607" max="15607" width="24.7109375" style="20" customWidth="1"/>
    <col min="15608" max="15608" width="35.7109375" style="20" customWidth="1"/>
    <col min="15609" max="15609" width="5" style="20" customWidth="1"/>
    <col min="15610" max="15610" width="12.85546875" style="20" customWidth="1"/>
    <col min="15611" max="15611" width="10.7109375" style="20" customWidth="1"/>
    <col min="15612" max="15612" width="7" style="20" customWidth="1"/>
    <col min="15613" max="15613" width="12.28515625" style="20" customWidth="1"/>
    <col min="15614" max="15614" width="10.7109375" style="20" customWidth="1"/>
    <col min="15615" max="15615" width="10.85546875" style="20" customWidth="1"/>
    <col min="15616" max="15616" width="8.85546875" style="20" customWidth="1"/>
    <col min="15617" max="15617" width="13.85546875" style="20" customWidth="1"/>
    <col min="15618" max="15618" width="20.42578125" style="20" customWidth="1"/>
    <col min="15619" max="15619" width="12.28515625" style="20" customWidth="1"/>
    <col min="15620" max="15620" width="19.28515625" style="20" customWidth="1"/>
    <col min="15621" max="15621" width="11.85546875" style="20" customWidth="1"/>
    <col min="15622" max="15622" width="9.140625" style="20" customWidth="1"/>
    <col min="15623" max="15623" width="13.42578125" style="20" customWidth="1"/>
    <col min="15624" max="15624" width="15.28515625" style="20" customWidth="1"/>
    <col min="15625" max="15625" width="15.42578125" style="20" customWidth="1"/>
    <col min="15626" max="15627" width="14.42578125" style="20" customWidth="1"/>
    <col min="15628" max="15628" width="5" style="20" customWidth="1"/>
    <col min="15629" max="15631" width="15.140625" style="20" customWidth="1"/>
    <col min="15632" max="15632" width="4.28515625" style="20" customWidth="1"/>
    <col min="15633" max="15633" width="16" style="20" customWidth="1"/>
    <col min="15634" max="15634" width="17.140625" style="20" customWidth="1"/>
    <col min="15635" max="15635" width="18.28515625" style="20" customWidth="1"/>
    <col min="15636" max="15636" width="4.85546875" style="20" customWidth="1"/>
    <col min="15637" max="15637" width="16" style="20" customWidth="1"/>
    <col min="15638" max="15638" width="17.140625" style="20" customWidth="1"/>
    <col min="15639" max="15639" width="18.28515625" style="20" customWidth="1"/>
    <col min="15640" max="15640" width="13.7109375" style="20" customWidth="1"/>
    <col min="15641" max="15641" width="16" style="20" customWidth="1"/>
    <col min="15642" max="15642" width="17.140625" style="20" customWidth="1"/>
    <col min="15643" max="15643" width="18.28515625" style="20" customWidth="1"/>
    <col min="15644" max="15644" width="13.7109375" style="20" customWidth="1"/>
    <col min="15645" max="15645" width="16" style="20" customWidth="1"/>
    <col min="15646" max="15646" width="17.140625" style="20" customWidth="1"/>
    <col min="15647" max="15647" width="18.28515625" style="20" customWidth="1"/>
    <col min="15648" max="15648" width="13.7109375" style="20" customWidth="1"/>
    <col min="15649" max="15649" width="16" style="20" customWidth="1"/>
    <col min="15650" max="15650" width="17.140625" style="20" customWidth="1"/>
    <col min="15651" max="15654" width="18.28515625" style="20" customWidth="1"/>
    <col min="15655" max="15655" width="15" style="20" customWidth="1"/>
    <col min="15656" max="15656" width="15.7109375" style="20" customWidth="1"/>
    <col min="15657" max="15657" width="49" style="20" customWidth="1"/>
    <col min="15658" max="15658" width="19.42578125" style="20" customWidth="1"/>
    <col min="15659" max="15659" width="14.5703125" style="20" customWidth="1"/>
    <col min="15660" max="15660" width="12.28515625" style="20" customWidth="1"/>
    <col min="15661" max="15661" width="14.5703125" style="20" customWidth="1"/>
    <col min="15662" max="15662" width="11.7109375" style="20" customWidth="1"/>
    <col min="15663" max="15663" width="14" style="20" customWidth="1"/>
    <col min="15664" max="15664" width="20.5703125" style="20" customWidth="1"/>
    <col min="15665" max="15665" width="11.7109375" style="20" customWidth="1"/>
    <col min="15666" max="15666" width="10.85546875" style="20" customWidth="1"/>
    <col min="15667" max="15860" width="9.140625" style="20"/>
    <col min="15861" max="15861" width="7.42578125" style="20" customWidth="1"/>
    <col min="15862" max="15862" width="20.28515625" style="20" customWidth="1"/>
    <col min="15863" max="15863" width="24.7109375" style="20" customWidth="1"/>
    <col min="15864" max="15864" width="35.7109375" style="20" customWidth="1"/>
    <col min="15865" max="15865" width="5" style="20" customWidth="1"/>
    <col min="15866" max="15866" width="12.85546875" style="20" customWidth="1"/>
    <col min="15867" max="15867" width="10.7109375" style="20" customWidth="1"/>
    <col min="15868" max="15868" width="7" style="20" customWidth="1"/>
    <col min="15869" max="15869" width="12.28515625" style="20" customWidth="1"/>
    <col min="15870" max="15870" width="10.7109375" style="20" customWidth="1"/>
    <col min="15871" max="15871" width="10.85546875" style="20" customWidth="1"/>
    <col min="15872" max="15872" width="8.85546875" style="20" customWidth="1"/>
    <col min="15873" max="15873" width="13.85546875" style="20" customWidth="1"/>
    <col min="15874" max="15874" width="20.42578125" style="20" customWidth="1"/>
    <col min="15875" max="15875" width="12.28515625" style="20" customWidth="1"/>
    <col min="15876" max="15876" width="19.28515625" style="20" customWidth="1"/>
    <col min="15877" max="15877" width="11.85546875" style="20" customWidth="1"/>
    <col min="15878" max="15878" width="9.140625" style="20" customWidth="1"/>
    <col min="15879" max="15879" width="13.42578125" style="20" customWidth="1"/>
    <col min="15880" max="15880" width="15.28515625" style="20" customWidth="1"/>
    <col min="15881" max="15881" width="15.42578125" style="20" customWidth="1"/>
    <col min="15882" max="15883" width="14.42578125" style="20" customWidth="1"/>
    <col min="15884" max="15884" width="5" style="20" customWidth="1"/>
    <col min="15885" max="15887" width="15.140625" style="20" customWidth="1"/>
    <col min="15888" max="15888" width="4.28515625" style="20" customWidth="1"/>
    <col min="15889" max="15889" width="16" style="20" customWidth="1"/>
    <col min="15890" max="15890" width="17.140625" style="20" customWidth="1"/>
    <col min="15891" max="15891" width="18.28515625" style="20" customWidth="1"/>
    <col min="15892" max="15892" width="4.85546875" style="20" customWidth="1"/>
    <col min="15893" max="15893" width="16" style="20" customWidth="1"/>
    <col min="15894" max="15894" width="17.140625" style="20" customWidth="1"/>
    <col min="15895" max="15895" width="18.28515625" style="20" customWidth="1"/>
    <col min="15896" max="15896" width="13.7109375" style="20" customWidth="1"/>
    <col min="15897" max="15897" width="16" style="20" customWidth="1"/>
    <col min="15898" max="15898" width="17.140625" style="20" customWidth="1"/>
    <col min="15899" max="15899" width="18.28515625" style="20" customWidth="1"/>
    <col min="15900" max="15900" width="13.7109375" style="20" customWidth="1"/>
    <col min="15901" max="15901" width="16" style="20" customWidth="1"/>
    <col min="15902" max="15902" width="17.140625" style="20" customWidth="1"/>
    <col min="15903" max="15903" width="18.28515625" style="20" customWidth="1"/>
    <col min="15904" max="15904" width="13.7109375" style="20" customWidth="1"/>
    <col min="15905" max="15905" width="16" style="20" customWidth="1"/>
    <col min="15906" max="15906" width="17.140625" style="20" customWidth="1"/>
    <col min="15907" max="15910" width="18.28515625" style="20" customWidth="1"/>
    <col min="15911" max="15911" width="15" style="20" customWidth="1"/>
    <col min="15912" max="15912" width="15.7109375" style="20" customWidth="1"/>
    <col min="15913" max="15913" width="49" style="20" customWidth="1"/>
    <col min="15914" max="15914" width="19.42578125" style="20" customWidth="1"/>
    <col min="15915" max="15915" width="14.5703125" style="20" customWidth="1"/>
    <col min="15916" max="15916" width="12.28515625" style="20" customWidth="1"/>
    <col min="15917" max="15917" width="14.5703125" style="20" customWidth="1"/>
    <col min="15918" max="15918" width="11.7109375" style="20" customWidth="1"/>
    <col min="15919" max="15919" width="14" style="20" customWidth="1"/>
    <col min="15920" max="15920" width="20.5703125" style="20" customWidth="1"/>
    <col min="15921" max="15921" width="11.7109375" style="20" customWidth="1"/>
    <col min="15922" max="15922" width="10.85546875" style="20" customWidth="1"/>
    <col min="15923" max="16116" width="9.140625" style="20"/>
    <col min="16117" max="16117" width="7.42578125" style="20" customWidth="1"/>
    <col min="16118" max="16118" width="20.28515625" style="20" customWidth="1"/>
    <col min="16119" max="16119" width="24.7109375" style="20" customWidth="1"/>
    <col min="16120" max="16120" width="35.7109375" style="20" customWidth="1"/>
    <col min="16121" max="16121" width="5" style="20" customWidth="1"/>
    <col min="16122" max="16122" width="12.85546875" style="20" customWidth="1"/>
    <col min="16123" max="16123" width="10.7109375" style="20" customWidth="1"/>
    <col min="16124" max="16124" width="7" style="20" customWidth="1"/>
    <col min="16125" max="16125" width="12.28515625" style="20" customWidth="1"/>
    <col min="16126" max="16126" width="10.7109375" style="20" customWidth="1"/>
    <col min="16127" max="16127" width="10.85546875" style="20" customWidth="1"/>
    <col min="16128" max="16128" width="8.85546875" style="20" customWidth="1"/>
    <col min="16129" max="16129" width="13.85546875" style="20" customWidth="1"/>
    <col min="16130" max="16130" width="20.42578125" style="20" customWidth="1"/>
    <col min="16131" max="16131" width="12.28515625" style="20" customWidth="1"/>
    <col min="16132" max="16132" width="19.28515625" style="20" customWidth="1"/>
    <col min="16133" max="16133" width="11.85546875" style="20" customWidth="1"/>
    <col min="16134" max="16134" width="9.140625" style="20" customWidth="1"/>
    <col min="16135" max="16135" width="13.42578125" style="20" customWidth="1"/>
    <col min="16136" max="16136" width="15.28515625" style="20" customWidth="1"/>
    <col min="16137" max="16137" width="15.42578125" style="20" customWidth="1"/>
    <col min="16138" max="16139" width="14.42578125" style="20" customWidth="1"/>
    <col min="16140" max="16140" width="5" style="20" customWidth="1"/>
    <col min="16141" max="16143" width="15.140625" style="20" customWidth="1"/>
    <col min="16144" max="16144" width="4.28515625" style="20" customWidth="1"/>
    <col min="16145" max="16145" width="16" style="20" customWidth="1"/>
    <col min="16146" max="16146" width="17.140625" style="20" customWidth="1"/>
    <col min="16147" max="16147" width="18.28515625" style="20" customWidth="1"/>
    <col min="16148" max="16148" width="4.85546875" style="20" customWidth="1"/>
    <col min="16149" max="16149" width="16" style="20" customWidth="1"/>
    <col min="16150" max="16150" width="17.140625" style="20" customWidth="1"/>
    <col min="16151" max="16151" width="18.28515625" style="20" customWidth="1"/>
    <col min="16152" max="16152" width="13.7109375" style="20" customWidth="1"/>
    <col min="16153" max="16153" width="16" style="20" customWidth="1"/>
    <col min="16154" max="16154" width="17.140625" style="20" customWidth="1"/>
    <col min="16155" max="16155" width="18.28515625" style="20" customWidth="1"/>
    <col min="16156" max="16156" width="13.7109375" style="20" customWidth="1"/>
    <col min="16157" max="16157" width="16" style="20" customWidth="1"/>
    <col min="16158" max="16158" width="17.140625" style="20" customWidth="1"/>
    <col min="16159" max="16159" width="18.28515625" style="20" customWidth="1"/>
    <col min="16160" max="16160" width="13.7109375" style="20" customWidth="1"/>
    <col min="16161" max="16161" width="16" style="20" customWidth="1"/>
    <col min="16162" max="16162" width="17.140625" style="20" customWidth="1"/>
    <col min="16163" max="16166" width="18.28515625" style="20" customWidth="1"/>
    <col min="16167" max="16167" width="15" style="20" customWidth="1"/>
    <col min="16168" max="16168" width="15.7109375" style="20" customWidth="1"/>
    <col min="16169" max="16169" width="49" style="20" customWidth="1"/>
    <col min="16170" max="16170" width="19.42578125" style="20" customWidth="1"/>
    <col min="16171" max="16171" width="14.5703125" style="20" customWidth="1"/>
    <col min="16172" max="16172" width="12.28515625" style="20" customWidth="1"/>
    <col min="16173" max="16173" width="14.5703125" style="20" customWidth="1"/>
    <col min="16174" max="16174" width="11.7109375" style="20" customWidth="1"/>
    <col min="16175" max="16175" width="14" style="20" customWidth="1"/>
    <col min="16176" max="16176" width="20.5703125" style="20" customWidth="1"/>
    <col min="16177" max="16177" width="11.7109375" style="20" customWidth="1"/>
    <col min="16178" max="16178" width="10.85546875" style="20" customWidth="1"/>
    <col min="16179" max="16384" width="9.140625" style="20"/>
  </cols>
  <sheetData>
    <row r="1" spans="1:63" ht="22.5" hidden="1" customHeight="1" x14ac:dyDescent="0.25">
      <c r="A1" s="35"/>
      <c r="B1" s="35"/>
      <c r="C1" s="35"/>
      <c r="D1" s="35"/>
      <c r="E1" s="35"/>
      <c r="F1" s="31"/>
      <c r="G1" s="31"/>
      <c r="H1" s="31"/>
      <c r="I1" s="31"/>
      <c r="J1" s="31"/>
      <c r="K1" s="31"/>
      <c r="L1" s="31"/>
      <c r="M1" s="31"/>
      <c r="N1" s="31"/>
      <c r="O1" s="31"/>
      <c r="P1" s="31"/>
      <c r="Q1" s="31"/>
      <c r="R1" s="31"/>
      <c r="S1" s="31"/>
      <c r="T1" s="31"/>
      <c r="U1" s="31"/>
      <c r="V1" s="31"/>
      <c r="W1" s="31"/>
      <c r="X1" s="31"/>
      <c r="Y1" s="31"/>
      <c r="Z1" s="31"/>
      <c r="AA1" s="31"/>
      <c r="AB1" s="31"/>
      <c r="AC1" s="31"/>
      <c r="AD1" s="168" t="s">
        <v>791</v>
      </c>
      <c r="AE1" s="31"/>
      <c r="AF1" s="31"/>
      <c r="AG1" s="31"/>
      <c r="AH1" s="31"/>
      <c r="AI1" s="31"/>
      <c r="AJ1" s="31"/>
      <c r="AK1" s="31"/>
      <c r="AL1" s="31"/>
      <c r="AM1" s="31"/>
      <c r="AN1" s="31"/>
      <c r="AO1" s="31"/>
      <c r="AP1" s="31"/>
      <c r="AQ1" s="31"/>
      <c r="AR1" s="31"/>
      <c r="AS1" s="31"/>
      <c r="AT1" s="31"/>
      <c r="AU1" s="31"/>
      <c r="AV1" s="49"/>
      <c r="AW1" s="49"/>
      <c r="AX1" s="49"/>
      <c r="AY1" s="31"/>
      <c r="BA1" s="36"/>
      <c r="BD1" s="35"/>
      <c r="BE1" s="35"/>
      <c r="BF1" s="35"/>
      <c r="BG1" s="35"/>
      <c r="BH1" s="35"/>
      <c r="BI1" s="35"/>
      <c r="BJ1" s="35"/>
      <c r="BK1" s="35"/>
    </row>
    <row r="2" spans="1:63" ht="22.5" hidden="1" customHeight="1" x14ac:dyDescent="0.25">
      <c r="A2" s="35"/>
      <c r="B2" s="35"/>
      <c r="C2" s="35"/>
      <c r="D2" s="35"/>
      <c r="E2" s="31"/>
      <c r="F2" s="31"/>
      <c r="G2" s="31"/>
      <c r="H2" s="31"/>
      <c r="I2" s="31"/>
      <c r="J2" s="31"/>
      <c r="K2" s="31"/>
      <c r="L2" s="31"/>
      <c r="M2" s="31"/>
      <c r="N2" s="31"/>
      <c r="O2" s="31"/>
      <c r="P2" s="31"/>
      <c r="Q2" s="31"/>
      <c r="R2" s="31"/>
      <c r="S2" s="31"/>
      <c r="T2" s="31"/>
      <c r="U2" s="31"/>
      <c r="V2" s="31"/>
      <c r="W2" s="31"/>
      <c r="X2" s="31"/>
      <c r="Y2" s="31"/>
      <c r="Z2" s="31"/>
      <c r="AA2" s="31"/>
      <c r="AB2" s="31"/>
      <c r="AC2" s="31"/>
      <c r="AD2" s="169" t="s">
        <v>792</v>
      </c>
      <c r="AE2" s="31"/>
      <c r="AF2" s="31"/>
      <c r="AG2" s="31"/>
      <c r="AH2" s="31"/>
      <c r="AI2" s="31"/>
      <c r="AJ2" s="31"/>
      <c r="AK2" s="31"/>
      <c r="AL2" s="31"/>
      <c r="AM2" s="31"/>
      <c r="AN2" s="31"/>
      <c r="AO2" s="31"/>
      <c r="AP2" s="31"/>
      <c r="AQ2" s="31"/>
      <c r="AR2" s="31"/>
      <c r="AS2" s="31"/>
      <c r="AT2" s="31"/>
      <c r="AU2" s="31"/>
      <c r="AV2" s="49"/>
      <c r="AW2" s="49"/>
      <c r="AX2" s="49"/>
      <c r="AY2" s="31"/>
      <c r="BA2" s="36"/>
      <c r="BD2" s="35"/>
      <c r="BE2" s="35"/>
      <c r="BF2" s="35"/>
      <c r="BG2" s="35"/>
      <c r="BH2" s="35"/>
      <c r="BI2" s="35"/>
      <c r="BJ2" s="35"/>
      <c r="BK2" s="35"/>
    </row>
    <row r="3" spans="1:63" ht="22.5" hidden="1" customHeight="1" x14ac:dyDescent="0.25">
      <c r="A3" s="35"/>
      <c r="B3" s="35"/>
      <c r="C3" s="35"/>
      <c r="D3" s="35"/>
      <c r="E3" s="31"/>
      <c r="F3" s="31"/>
      <c r="G3" s="31"/>
      <c r="H3" s="31"/>
      <c r="I3" s="31"/>
      <c r="J3" s="31"/>
      <c r="K3" s="31"/>
      <c r="L3" s="31"/>
      <c r="M3" s="31"/>
      <c r="N3" s="31"/>
      <c r="O3" s="31"/>
      <c r="P3" s="31"/>
      <c r="Q3" s="31"/>
      <c r="R3" s="31"/>
      <c r="S3" s="31"/>
      <c r="T3" s="31"/>
      <c r="U3" s="31"/>
      <c r="V3" s="31"/>
      <c r="W3" s="31"/>
      <c r="X3" s="31"/>
      <c r="Y3" s="31"/>
      <c r="Z3" s="31"/>
      <c r="AA3" s="31"/>
      <c r="AB3" s="31"/>
      <c r="AC3" s="31"/>
      <c r="AD3" s="169" t="s">
        <v>793</v>
      </c>
      <c r="AE3" s="31"/>
      <c r="AF3" s="31"/>
      <c r="AG3" s="31"/>
      <c r="AH3" s="31"/>
      <c r="AI3" s="31"/>
      <c r="AJ3" s="31"/>
      <c r="AK3" s="31"/>
      <c r="AL3" s="31"/>
      <c r="AM3" s="31"/>
      <c r="AN3" s="31"/>
      <c r="AO3" s="31"/>
      <c r="AP3" s="31"/>
      <c r="AQ3" s="31"/>
      <c r="AR3" s="31"/>
      <c r="AS3" s="31"/>
      <c r="AT3" s="31"/>
      <c r="AU3" s="31"/>
      <c r="AV3" s="49"/>
      <c r="AW3" s="49"/>
      <c r="AX3" s="49"/>
      <c r="AY3" s="31"/>
      <c r="BA3" s="36"/>
      <c r="BD3" s="35"/>
      <c r="BE3" s="35"/>
      <c r="BF3" s="35"/>
      <c r="BG3" s="35"/>
      <c r="BH3" s="35"/>
      <c r="BI3" s="35"/>
      <c r="BJ3" s="35"/>
      <c r="BK3" s="35"/>
    </row>
    <row r="4" spans="1:63" ht="22.5" hidden="1" customHeight="1" x14ac:dyDescent="0.25">
      <c r="A4" s="35"/>
      <c r="B4" s="35"/>
      <c r="C4" s="35"/>
      <c r="D4" s="35"/>
      <c r="E4" s="31"/>
      <c r="F4" s="31"/>
      <c r="G4" s="31"/>
      <c r="H4" s="31"/>
      <c r="I4" s="31"/>
      <c r="J4" s="31"/>
      <c r="K4" s="31"/>
      <c r="L4" s="31"/>
      <c r="M4" s="31"/>
      <c r="N4" s="31"/>
      <c r="O4" s="31"/>
      <c r="P4" s="31"/>
      <c r="Q4" s="31"/>
      <c r="R4" s="31"/>
      <c r="S4" s="31"/>
      <c r="T4" s="31"/>
      <c r="U4" s="31"/>
      <c r="V4" s="31"/>
      <c r="W4" s="31"/>
      <c r="X4" s="31"/>
      <c r="Y4" s="31"/>
      <c r="Z4" s="31"/>
      <c r="AA4" s="31"/>
      <c r="AB4" s="31"/>
      <c r="AC4" s="31"/>
      <c r="AD4" s="169" t="s">
        <v>794</v>
      </c>
      <c r="AE4" s="31"/>
      <c r="AF4" s="31"/>
      <c r="AG4" s="31"/>
      <c r="AH4" s="31"/>
      <c r="AI4" s="31"/>
      <c r="AJ4" s="31"/>
      <c r="AK4" s="31"/>
      <c r="AL4" s="31"/>
      <c r="AM4" s="31"/>
      <c r="AN4" s="31"/>
      <c r="AO4" s="31"/>
      <c r="AP4" s="31"/>
      <c r="AQ4" s="31"/>
      <c r="AR4" s="31"/>
      <c r="AS4" s="31"/>
      <c r="AT4" s="31"/>
      <c r="AU4" s="31"/>
      <c r="AV4" s="49"/>
      <c r="AW4" s="49"/>
      <c r="AX4" s="49"/>
      <c r="AY4" s="31"/>
      <c r="BA4" s="36"/>
      <c r="BD4" s="35"/>
      <c r="BE4" s="35"/>
      <c r="BF4" s="35"/>
      <c r="BG4" s="35"/>
      <c r="BH4" s="35"/>
      <c r="BI4" s="35"/>
      <c r="BJ4" s="35"/>
      <c r="BK4" s="35"/>
    </row>
    <row r="5" spans="1:63" ht="22.5" hidden="1" customHeight="1" x14ac:dyDescent="0.25">
      <c r="A5" s="35"/>
      <c r="B5" s="35"/>
      <c r="C5" s="35"/>
      <c r="D5" s="35"/>
      <c r="E5" s="31"/>
      <c r="F5" s="31"/>
      <c r="G5" s="31"/>
      <c r="H5" s="31"/>
      <c r="I5" s="31"/>
      <c r="J5" s="31"/>
      <c r="K5" s="31"/>
      <c r="L5" s="31"/>
      <c r="M5" s="31"/>
      <c r="N5" s="31"/>
      <c r="O5" s="31"/>
      <c r="P5" s="31"/>
      <c r="Q5" s="31"/>
      <c r="R5" s="31"/>
      <c r="S5" s="31"/>
      <c r="T5" s="31"/>
      <c r="U5" s="31"/>
      <c r="V5" s="31"/>
      <c r="W5" s="31"/>
      <c r="X5" s="31"/>
      <c r="Y5" s="31"/>
      <c r="Z5" s="31"/>
      <c r="AA5" s="31"/>
      <c r="AB5" s="31"/>
      <c r="AC5" s="31"/>
      <c r="AD5" s="169" t="s">
        <v>795</v>
      </c>
      <c r="AE5" s="31"/>
      <c r="AF5" s="31"/>
      <c r="AG5" s="31"/>
      <c r="AH5" s="31"/>
      <c r="AI5" s="31"/>
      <c r="AJ5" s="31"/>
      <c r="AK5" s="31"/>
      <c r="AL5" s="31"/>
      <c r="AM5" s="31"/>
      <c r="AN5" s="31"/>
      <c r="AO5" s="31"/>
      <c r="AP5" s="31"/>
      <c r="AQ5" s="31"/>
      <c r="AR5" s="31"/>
      <c r="AS5" s="31"/>
      <c r="AT5" s="31"/>
      <c r="AU5" s="31"/>
      <c r="AV5" s="49"/>
      <c r="AW5" s="49"/>
      <c r="AX5" s="49"/>
      <c r="AY5" s="31"/>
      <c r="BA5" s="36"/>
      <c r="BD5" s="35"/>
      <c r="BE5" s="35"/>
      <c r="BF5" s="35"/>
      <c r="BG5" s="35"/>
      <c r="BH5" s="35"/>
      <c r="BI5" s="35"/>
      <c r="BJ5" s="35"/>
      <c r="BK5" s="35"/>
    </row>
    <row r="6" spans="1:63" ht="22.5" hidden="1" customHeight="1" x14ac:dyDescent="0.25">
      <c r="A6" s="35"/>
      <c r="B6" s="35"/>
      <c r="C6" s="35"/>
      <c r="D6" s="35"/>
      <c r="E6" s="31"/>
      <c r="F6" s="31"/>
      <c r="G6" s="31"/>
      <c r="H6" s="31"/>
      <c r="I6" s="31"/>
      <c r="J6" s="31"/>
      <c r="K6" s="31"/>
      <c r="L6" s="31"/>
      <c r="M6" s="31"/>
      <c r="N6" s="31"/>
      <c r="O6" s="31"/>
      <c r="P6" s="31"/>
      <c r="Q6" s="31"/>
      <c r="R6" s="31"/>
      <c r="S6" s="31"/>
      <c r="T6" s="31"/>
      <c r="U6" s="31"/>
      <c r="V6" s="31"/>
      <c r="W6" s="31"/>
      <c r="X6" s="31"/>
      <c r="Y6" s="31"/>
      <c r="Z6" s="31"/>
      <c r="AA6" s="31"/>
      <c r="AB6" s="31"/>
      <c r="AC6" s="31"/>
      <c r="AD6" s="169" t="s">
        <v>796</v>
      </c>
      <c r="AE6" s="31"/>
      <c r="AF6" s="31"/>
      <c r="AG6" s="31"/>
      <c r="AH6" s="31"/>
      <c r="AI6" s="31"/>
      <c r="AJ6" s="31"/>
      <c r="AK6" s="31"/>
      <c r="AL6" s="31"/>
      <c r="AM6" s="31"/>
      <c r="AN6" s="31"/>
      <c r="AO6" s="31"/>
      <c r="AP6" s="31"/>
      <c r="AQ6" s="31"/>
      <c r="AR6" s="31"/>
      <c r="AS6" s="31"/>
      <c r="AT6" s="31"/>
      <c r="AU6" s="31"/>
      <c r="AV6" s="49"/>
      <c r="AW6" s="49"/>
      <c r="AX6" s="49"/>
      <c r="AY6" s="31"/>
      <c r="BA6" s="36"/>
      <c r="BD6" s="35"/>
      <c r="BE6" s="35"/>
      <c r="BF6" s="35"/>
      <c r="BG6" s="35"/>
      <c r="BH6" s="35"/>
      <c r="BI6" s="35"/>
      <c r="BJ6" s="35"/>
      <c r="BK6" s="35"/>
    </row>
    <row r="7" spans="1:63" ht="22.5" hidden="1" customHeight="1" x14ac:dyDescent="0.25">
      <c r="A7" s="35"/>
      <c r="B7" s="35"/>
      <c r="C7" s="35"/>
      <c r="D7" s="35"/>
      <c r="E7" s="31"/>
      <c r="F7" s="31"/>
      <c r="G7" s="31"/>
      <c r="H7" s="31"/>
      <c r="I7" s="31"/>
      <c r="J7" s="31"/>
      <c r="K7" s="31"/>
      <c r="L7" s="31"/>
      <c r="M7" s="31"/>
      <c r="N7" s="31"/>
      <c r="O7" s="31"/>
      <c r="P7" s="31"/>
      <c r="Q7" s="31"/>
      <c r="R7" s="31"/>
      <c r="S7" s="31"/>
      <c r="T7" s="31"/>
      <c r="U7" s="31"/>
      <c r="V7" s="31"/>
      <c r="W7" s="31"/>
      <c r="X7" s="31"/>
      <c r="Y7" s="31"/>
      <c r="Z7" s="31"/>
      <c r="AA7" s="31"/>
      <c r="AB7" s="31"/>
      <c r="AC7" s="31"/>
      <c r="AD7" s="169" t="s">
        <v>797</v>
      </c>
      <c r="AE7" s="31"/>
      <c r="AF7" s="31"/>
      <c r="AG7" s="31"/>
      <c r="AH7" s="31"/>
      <c r="AI7" s="31"/>
      <c r="AJ7" s="31"/>
      <c r="AK7" s="31"/>
      <c r="AL7" s="31"/>
      <c r="AM7" s="31"/>
      <c r="AN7" s="31"/>
      <c r="AO7" s="31"/>
      <c r="AP7" s="31"/>
      <c r="AQ7" s="31"/>
      <c r="AR7" s="31"/>
      <c r="AS7" s="31"/>
      <c r="AT7" s="31"/>
      <c r="AU7" s="31"/>
      <c r="AV7" s="49"/>
      <c r="AW7" s="49"/>
      <c r="AX7" s="49"/>
      <c r="AY7" s="31"/>
      <c r="BA7" s="36"/>
      <c r="BD7" s="35"/>
      <c r="BE7" s="35"/>
      <c r="BF7" s="35"/>
      <c r="BG7" s="35"/>
      <c r="BH7" s="35"/>
      <c r="BI7" s="35"/>
      <c r="BJ7" s="35"/>
      <c r="BK7" s="35"/>
    </row>
    <row r="8" spans="1:63" ht="22.5" hidden="1" customHeight="1" x14ac:dyDescent="0.25">
      <c r="A8" s="35"/>
      <c r="B8" s="35"/>
      <c r="C8" s="35"/>
      <c r="D8" s="35"/>
      <c r="E8" s="31"/>
      <c r="F8" s="31"/>
      <c r="G8" s="31"/>
      <c r="H8" s="31"/>
      <c r="I8" s="31"/>
      <c r="J8" s="31"/>
      <c r="K8" s="31"/>
      <c r="L8" s="31"/>
      <c r="M8" s="31"/>
      <c r="N8" s="31"/>
      <c r="O8" s="31"/>
      <c r="P8" s="31"/>
      <c r="Q8" s="31"/>
      <c r="R8" s="31"/>
      <c r="S8" s="31"/>
      <c r="T8" s="31"/>
      <c r="U8" s="31"/>
      <c r="V8" s="31"/>
      <c r="W8" s="31"/>
      <c r="X8" s="31"/>
      <c r="Y8" s="31"/>
      <c r="Z8" s="31"/>
      <c r="AA8" s="31"/>
      <c r="AB8" s="31"/>
      <c r="AC8" s="31"/>
      <c r="AD8" s="169" t="s">
        <v>798</v>
      </c>
      <c r="AE8" s="31"/>
      <c r="AF8" s="31"/>
      <c r="AG8" s="31"/>
      <c r="AH8" s="31"/>
      <c r="AI8" s="31"/>
      <c r="AJ8" s="31"/>
      <c r="AK8" s="31"/>
      <c r="AL8" s="31"/>
      <c r="AM8" s="31"/>
      <c r="AN8" s="31"/>
      <c r="AO8" s="31"/>
      <c r="AP8" s="31"/>
      <c r="AQ8" s="31"/>
      <c r="AR8" s="31"/>
      <c r="AS8" s="31"/>
      <c r="AT8" s="31"/>
      <c r="AU8" s="31"/>
      <c r="AV8" s="49"/>
      <c r="AW8" s="49"/>
      <c r="AX8" s="49"/>
      <c r="AY8" s="31"/>
      <c r="BA8" s="36"/>
      <c r="BD8" s="35"/>
      <c r="BE8" s="35"/>
      <c r="BF8" s="35"/>
      <c r="BG8" s="35"/>
      <c r="BH8" s="35"/>
      <c r="BI8" s="35"/>
      <c r="BJ8" s="35"/>
      <c r="BK8" s="35"/>
    </row>
    <row r="9" spans="1:63" ht="22.5" hidden="1" customHeight="1" x14ac:dyDescent="0.25">
      <c r="A9" s="35"/>
      <c r="B9" s="35"/>
      <c r="C9" s="35"/>
      <c r="D9" s="35"/>
      <c r="E9" s="35"/>
      <c r="F9" s="37"/>
      <c r="G9" s="37"/>
      <c r="H9" s="37"/>
      <c r="I9" s="37"/>
      <c r="J9" s="37"/>
      <c r="K9" s="37"/>
      <c r="L9" s="37"/>
      <c r="M9" s="37"/>
      <c r="N9" s="37"/>
      <c r="O9" s="37"/>
      <c r="P9" s="37"/>
      <c r="Q9" s="37"/>
      <c r="R9" s="37"/>
      <c r="S9" s="37"/>
      <c r="T9" s="37"/>
      <c r="U9" s="37"/>
      <c r="V9" s="37"/>
      <c r="W9" s="37"/>
      <c r="X9" s="37"/>
      <c r="Y9" s="37"/>
      <c r="Z9" s="37"/>
      <c r="AA9" s="37"/>
      <c r="AB9" s="37"/>
      <c r="AC9" s="37"/>
      <c r="AD9" s="169" t="s">
        <v>799</v>
      </c>
      <c r="AE9" s="37"/>
      <c r="AF9" s="37"/>
      <c r="AG9" s="37"/>
      <c r="AH9" s="37"/>
      <c r="AI9" s="37"/>
      <c r="AJ9" s="37"/>
      <c r="AK9" s="37"/>
      <c r="AL9" s="37"/>
      <c r="AM9" s="37"/>
      <c r="AN9" s="37"/>
      <c r="AO9" s="37"/>
      <c r="AP9" s="37"/>
      <c r="AQ9" s="37"/>
      <c r="AR9" s="37"/>
      <c r="AS9" s="37"/>
      <c r="AT9" s="37"/>
      <c r="AU9" s="37"/>
      <c r="AY9" s="35"/>
      <c r="BD9" s="35"/>
      <c r="BE9" s="35"/>
      <c r="BF9" s="35"/>
      <c r="BG9" s="35"/>
      <c r="BH9" s="35"/>
      <c r="BI9" s="35"/>
      <c r="BJ9" s="35"/>
      <c r="BK9" s="35"/>
    </row>
    <row r="10" spans="1:63" ht="22.5" hidden="1" customHeight="1" x14ac:dyDescent="0.25">
      <c r="A10" s="35"/>
      <c r="B10" s="35"/>
      <c r="C10" s="35"/>
      <c r="D10" s="35"/>
      <c r="E10" s="35"/>
      <c r="F10" s="37"/>
      <c r="G10" s="37"/>
      <c r="H10" s="37"/>
      <c r="I10" s="37"/>
      <c r="J10" s="37"/>
      <c r="K10" s="37"/>
      <c r="L10" s="37"/>
      <c r="M10" s="37"/>
      <c r="N10" s="37"/>
      <c r="O10" s="37"/>
      <c r="P10" s="37"/>
      <c r="Q10" s="37"/>
      <c r="R10" s="37"/>
      <c r="S10" s="37"/>
      <c r="T10" s="37"/>
      <c r="U10" s="37"/>
      <c r="V10" s="37"/>
      <c r="W10" s="37"/>
      <c r="X10" s="37"/>
      <c r="Y10" s="37"/>
      <c r="Z10" s="37"/>
      <c r="AA10" s="37"/>
      <c r="AB10" s="37"/>
      <c r="AC10" s="37"/>
      <c r="AD10" s="169" t="s">
        <v>810</v>
      </c>
      <c r="AE10" s="37"/>
      <c r="AF10" s="37"/>
      <c r="AG10" s="37"/>
      <c r="AH10" s="37"/>
      <c r="AI10" s="37"/>
      <c r="AJ10" s="37"/>
      <c r="AK10" s="37"/>
      <c r="AL10" s="37"/>
      <c r="AM10" s="37"/>
      <c r="AN10" s="37"/>
      <c r="AO10" s="37"/>
      <c r="AP10" s="37"/>
      <c r="AQ10" s="37"/>
      <c r="AR10" s="37"/>
      <c r="AS10" s="37"/>
      <c r="AT10" s="37"/>
      <c r="AU10" s="37"/>
      <c r="AY10" s="35"/>
      <c r="BD10" s="35"/>
      <c r="BE10" s="35"/>
      <c r="BF10" s="35"/>
      <c r="BG10" s="35"/>
      <c r="BH10" s="35"/>
      <c r="BI10" s="35"/>
      <c r="BJ10" s="35"/>
      <c r="BK10" s="35"/>
    </row>
    <row r="11" spans="1:63" ht="18" hidden="1" customHeight="1" x14ac:dyDescent="0.25">
      <c r="A11" s="35"/>
      <c r="B11" s="35"/>
      <c r="C11" s="35"/>
      <c r="D11" s="35"/>
      <c r="E11" s="35"/>
      <c r="F11" s="37"/>
      <c r="G11" s="37"/>
      <c r="H11" s="37"/>
      <c r="I11" s="37"/>
      <c r="J11" s="37"/>
      <c r="K11" s="37"/>
      <c r="L11" s="37"/>
      <c r="M11" s="37"/>
      <c r="N11" s="37"/>
      <c r="O11" s="37"/>
      <c r="P11" s="37"/>
      <c r="Q11" s="37"/>
      <c r="R11" s="37"/>
      <c r="S11" s="37"/>
      <c r="T11" s="37"/>
      <c r="U11" s="37"/>
      <c r="V11" s="37"/>
      <c r="W11" s="37"/>
      <c r="X11" s="37"/>
      <c r="Y11" s="37"/>
      <c r="Z11" s="37"/>
      <c r="AA11" s="37"/>
      <c r="AB11" s="37"/>
      <c r="AC11" s="37"/>
      <c r="AD11" s="169" t="s">
        <v>850</v>
      </c>
      <c r="AE11" s="37"/>
      <c r="AF11" s="37"/>
      <c r="AG11" s="37"/>
      <c r="AH11" s="37"/>
      <c r="AI11" s="37"/>
      <c r="AJ11" s="37"/>
      <c r="AK11" s="37"/>
      <c r="AL11" s="37"/>
      <c r="AM11" s="37"/>
      <c r="AN11" s="37"/>
      <c r="AO11" s="37"/>
      <c r="AP11" s="37"/>
      <c r="AQ11" s="37"/>
      <c r="AR11" s="37"/>
      <c r="AS11" s="37"/>
      <c r="AT11" s="37"/>
      <c r="AU11" s="37"/>
      <c r="AY11" s="35"/>
      <c r="BD11" s="35"/>
      <c r="BE11" s="35"/>
      <c r="BF11" s="35"/>
      <c r="BG11" s="35"/>
      <c r="BH11" s="35"/>
      <c r="BI11" s="35"/>
      <c r="BJ11" s="35"/>
      <c r="BK11" s="35"/>
    </row>
    <row r="12" spans="1:63" ht="18" hidden="1" customHeight="1" x14ac:dyDescent="0.25">
      <c r="A12" s="35"/>
      <c r="B12" s="35"/>
      <c r="C12" s="35"/>
      <c r="D12" s="35"/>
      <c r="E12" s="35"/>
      <c r="F12" s="37"/>
      <c r="G12" s="37"/>
      <c r="H12" s="37"/>
      <c r="I12" s="37"/>
      <c r="J12" s="37"/>
      <c r="K12" s="37"/>
      <c r="L12" s="37"/>
      <c r="M12" s="37"/>
      <c r="N12" s="37"/>
      <c r="O12" s="37"/>
      <c r="P12" s="37"/>
      <c r="Q12" s="37"/>
      <c r="R12" s="37"/>
      <c r="S12" s="37"/>
      <c r="T12" s="37"/>
      <c r="U12" s="37"/>
      <c r="V12" s="37"/>
      <c r="W12" s="37"/>
      <c r="X12" s="37"/>
      <c r="Y12" s="37"/>
      <c r="Z12" s="37"/>
      <c r="AA12" s="37"/>
      <c r="AB12" s="37"/>
      <c r="AC12" s="37"/>
      <c r="AD12" s="169" t="s">
        <v>851</v>
      </c>
      <c r="AE12" s="37"/>
      <c r="AF12" s="37"/>
      <c r="AG12" s="37"/>
      <c r="AH12" s="37"/>
      <c r="AI12" s="37"/>
      <c r="AJ12" s="37"/>
      <c r="AK12" s="37"/>
      <c r="AL12" s="37"/>
      <c r="AM12" s="37"/>
      <c r="AN12" s="37"/>
      <c r="AO12" s="37"/>
      <c r="AP12" s="37"/>
      <c r="AQ12" s="37"/>
      <c r="AR12" s="37"/>
      <c r="AS12" s="37"/>
      <c r="AT12" s="37"/>
      <c r="AU12" s="37"/>
      <c r="AY12" s="35"/>
      <c r="BD12" s="35"/>
      <c r="BE12" s="35"/>
      <c r="BF12" s="35"/>
      <c r="BG12" s="35"/>
      <c r="BH12" s="35"/>
      <c r="BI12" s="35"/>
      <c r="BJ12" s="35"/>
      <c r="BK12" s="35"/>
    </row>
    <row r="13" spans="1:63" ht="18" hidden="1" customHeight="1" x14ac:dyDescent="0.25">
      <c r="A13" s="35"/>
      <c r="B13" s="35"/>
      <c r="C13" s="35"/>
      <c r="D13" s="35"/>
      <c r="E13" s="35"/>
      <c r="F13" s="37"/>
      <c r="G13" s="37"/>
      <c r="H13" s="37"/>
      <c r="I13" s="37"/>
      <c r="J13" s="37"/>
      <c r="K13" s="37"/>
      <c r="L13" s="37"/>
      <c r="M13" s="37"/>
      <c r="N13" s="37"/>
      <c r="O13" s="37"/>
      <c r="P13" s="37"/>
      <c r="Q13" s="37"/>
      <c r="R13" s="37"/>
      <c r="S13" s="37"/>
      <c r="T13" s="37"/>
      <c r="U13" s="37"/>
      <c r="V13" s="37"/>
      <c r="W13" s="37"/>
      <c r="X13" s="37"/>
      <c r="Y13" s="37"/>
      <c r="Z13" s="37"/>
      <c r="AA13" s="37"/>
      <c r="AB13" s="37"/>
      <c r="AC13" s="37"/>
      <c r="AD13" s="169" t="s">
        <v>889</v>
      </c>
      <c r="AE13" s="37"/>
      <c r="AF13" s="37"/>
      <c r="AG13" s="37"/>
      <c r="AH13" s="37"/>
      <c r="AI13" s="37"/>
      <c r="AJ13" s="37"/>
      <c r="AK13" s="37"/>
      <c r="AL13" s="37"/>
      <c r="AM13" s="37"/>
      <c r="AN13" s="37"/>
      <c r="AO13" s="37"/>
      <c r="AP13" s="37"/>
      <c r="AQ13" s="37"/>
      <c r="AR13" s="37"/>
      <c r="AS13" s="37"/>
      <c r="AT13" s="37"/>
      <c r="AU13" s="37"/>
      <c r="AY13" s="35"/>
      <c r="BD13" s="35"/>
      <c r="BE13" s="35"/>
      <c r="BF13" s="35"/>
      <c r="BG13" s="35"/>
      <c r="BH13" s="35"/>
      <c r="BI13" s="35"/>
      <c r="BJ13" s="35"/>
      <c r="BK13" s="35"/>
    </row>
    <row r="14" spans="1:63" ht="12.75" x14ac:dyDescent="0.25">
      <c r="A14" s="35"/>
      <c r="B14" s="35"/>
      <c r="C14" s="35"/>
      <c r="D14" s="35"/>
      <c r="E14" s="35"/>
      <c r="F14" s="37"/>
      <c r="G14" s="37"/>
      <c r="H14" s="37"/>
      <c r="I14" s="37"/>
      <c r="J14" s="37"/>
      <c r="K14" s="37"/>
      <c r="L14" s="37"/>
      <c r="M14" s="31" t="s">
        <v>115</v>
      </c>
      <c r="N14" s="37"/>
      <c r="O14" s="37"/>
      <c r="P14" s="37"/>
      <c r="Q14" s="37"/>
      <c r="R14" s="37"/>
      <c r="S14" s="37"/>
      <c r="T14" s="37"/>
      <c r="U14" s="37"/>
      <c r="V14" s="37"/>
      <c r="W14" s="37"/>
      <c r="X14" s="37"/>
      <c r="Y14" s="37"/>
      <c r="Z14" s="37"/>
      <c r="AA14" s="37"/>
      <c r="AB14" s="37"/>
      <c r="AC14" s="37"/>
      <c r="AD14" s="169" t="s">
        <v>890</v>
      </c>
      <c r="AE14" s="37"/>
      <c r="AF14" s="37"/>
      <c r="AG14" s="37"/>
      <c r="AH14" s="37"/>
      <c r="AI14" s="37"/>
      <c r="AJ14" s="37"/>
      <c r="AK14" s="37"/>
      <c r="AL14" s="37"/>
      <c r="AM14" s="37"/>
      <c r="AN14" s="37"/>
      <c r="AO14" s="37"/>
      <c r="AP14" s="37"/>
      <c r="AQ14" s="37"/>
      <c r="AR14" s="37"/>
      <c r="AS14" s="37"/>
      <c r="AT14" s="37"/>
      <c r="AU14" s="37"/>
      <c r="AY14" s="35"/>
      <c r="BD14" s="35"/>
      <c r="BE14" s="35"/>
      <c r="BF14" s="35"/>
      <c r="BG14" s="35"/>
      <c r="BH14" s="35"/>
      <c r="BI14" s="35"/>
      <c r="BJ14" s="35"/>
      <c r="BK14" s="35"/>
    </row>
    <row r="15" spans="1:63" ht="12.75" x14ac:dyDescent="0.25">
      <c r="A15" s="35"/>
      <c r="B15" s="35"/>
      <c r="C15" s="35"/>
      <c r="D15" s="35"/>
      <c r="E15" s="35"/>
      <c r="F15" s="37"/>
      <c r="G15" s="37"/>
      <c r="H15" s="37"/>
      <c r="I15" s="37"/>
      <c r="J15" s="37"/>
      <c r="K15" s="37"/>
      <c r="L15" s="37"/>
      <c r="M15" s="37"/>
      <c r="N15" s="37"/>
      <c r="O15" s="37"/>
      <c r="P15" s="37"/>
      <c r="Q15" s="37"/>
      <c r="R15" s="37"/>
      <c r="S15" s="37"/>
      <c r="T15" s="37"/>
      <c r="U15" s="37"/>
      <c r="V15" s="37"/>
      <c r="W15" s="37"/>
      <c r="X15" s="37"/>
      <c r="Y15" s="37"/>
      <c r="Z15" s="37"/>
      <c r="AA15" s="37"/>
      <c r="AB15" s="37"/>
      <c r="AC15" s="37"/>
      <c r="AD15" s="169" t="s">
        <v>929</v>
      </c>
      <c r="AE15" s="37"/>
      <c r="AF15" s="37"/>
      <c r="AG15" s="37"/>
      <c r="AH15" s="37"/>
      <c r="AI15" s="37"/>
      <c r="AJ15" s="37"/>
      <c r="AK15" s="37"/>
      <c r="AL15" s="37"/>
      <c r="AM15" s="37"/>
      <c r="AN15" s="37"/>
      <c r="AO15" s="37"/>
      <c r="AP15" s="37"/>
      <c r="AQ15" s="37"/>
      <c r="AR15" s="37"/>
      <c r="AS15" s="37"/>
      <c r="AT15" s="37"/>
      <c r="AU15" s="37"/>
      <c r="AY15" s="35"/>
      <c r="BD15" s="35"/>
      <c r="BE15" s="35"/>
      <c r="BF15" s="35"/>
      <c r="BG15" s="35"/>
      <c r="BH15" s="35"/>
      <c r="BI15" s="35"/>
      <c r="BJ15" s="35"/>
      <c r="BK15" s="35"/>
    </row>
    <row r="16" spans="1:63" ht="12.75" x14ac:dyDescent="0.25">
      <c r="A16" s="35"/>
      <c r="B16" s="35"/>
      <c r="C16" s="35"/>
      <c r="D16" s="35"/>
      <c r="E16" s="35"/>
      <c r="F16" s="37"/>
      <c r="G16" s="37"/>
      <c r="H16" s="37"/>
      <c r="I16" s="37"/>
      <c r="J16" s="37"/>
      <c r="K16" s="37"/>
      <c r="L16" s="37"/>
      <c r="M16" s="37"/>
      <c r="N16" s="37"/>
      <c r="O16" s="37"/>
      <c r="P16" s="37"/>
      <c r="Q16" s="37"/>
      <c r="R16" s="37"/>
      <c r="S16" s="37"/>
      <c r="T16" s="37"/>
      <c r="U16" s="37"/>
      <c r="V16" s="37"/>
      <c r="W16" s="37"/>
      <c r="X16" s="37"/>
      <c r="Y16" s="37"/>
      <c r="Z16" s="37"/>
      <c r="AA16" s="37"/>
      <c r="AB16" s="37"/>
      <c r="AC16" s="37"/>
      <c r="AD16" s="169" t="s">
        <v>949</v>
      </c>
      <c r="AE16" s="37"/>
      <c r="AF16" s="37"/>
      <c r="AG16" s="37"/>
      <c r="AH16" s="37"/>
      <c r="AI16" s="37"/>
      <c r="AJ16" s="37"/>
      <c r="AK16" s="37"/>
      <c r="AL16" s="37"/>
      <c r="AM16" s="37"/>
      <c r="AN16" s="37"/>
      <c r="AO16" s="37"/>
      <c r="AP16" s="37"/>
      <c r="AQ16" s="37"/>
      <c r="AR16" s="37"/>
      <c r="AS16" s="37"/>
      <c r="AT16" s="37"/>
      <c r="AU16" s="37"/>
      <c r="AY16" s="35"/>
      <c r="BD16" s="35"/>
      <c r="BE16" s="35"/>
      <c r="BF16" s="35"/>
      <c r="BG16" s="35"/>
      <c r="BH16" s="35"/>
      <c r="BI16" s="35"/>
      <c r="BJ16" s="35"/>
      <c r="BK16" s="35"/>
    </row>
    <row r="17" spans="1:63" ht="12.75" x14ac:dyDescent="0.25">
      <c r="A17" s="35"/>
      <c r="B17" s="35"/>
      <c r="C17" s="35"/>
      <c r="D17" s="35"/>
      <c r="E17" s="35"/>
      <c r="F17" s="37"/>
      <c r="G17" s="37"/>
      <c r="H17" s="37"/>
      <c r="I17" s="37"/>
      <c r="J17" s="37"/>
      <c r="K17" s="37"/>
      <c r="L17" s="37"/>
      <c r="M17" s="37"/>
      <c r="N17" s="37"/>
      <c r="O17" s="37"/>
      <c r="P17" s="37"/>
      <c r="Q17" s="37"/>
      <c r="R17" s="37"/>
      <c r="S17" s="37"/>
      <c r="T17" s="37"/>
      <c r="U17" s="37"/>
      <c r="V17" s="37"/>
      <c r="W17" s="37"/>
      <c r="X17" s="37"/>
      <c r="Y17" s="37"/>
      <c r="Z17" s="37"/>
      <c r="AA17" s="37"/>
      <c r="AB17" s="37"/>
      <c r="AC17" s="37"/>
      <c r="AD17" s="169" t="s">
        <v>952</v>
      </c>
      <c r="AE17" s="37"/>
      <c r="AF17" s="37"/>
      <c r="AG17" s="37"/>
      <c r="AH17" s="37"/>
      <c r="AI17" s="37"/>
      <c r="AJ17" s="37"/>
      <c r="AK17" s="37"/>
      <c r="AL17" s="37"/>
      <c r="AM17" s="37"/>
      <c r="AN17" s="37"/>
      <c r="AO17" s="37"/>
      <c r="AP17" s="37"/>
      <c r="AQ17" s="37"/>
      <c r="AR17" s="37"/>
      <c r="AS17" s="37"/>
      <c r="AT17" s="37"/>
      <c r="AU17" s="37"/>
      <c r="AY17" s="35"/>
      <c r="BD17" s="35"/>
      <c r="BE17" s="35"/>
      <c r="BF17" s="35"/>
      <c r="BG17" s="35"/>
      <c r="BH17" s="35"/>
      <c r="BI17" s="35"/>
      <c r="BJ17" s="35"/>
      <c r="BK17" s="35"/>
    </row>
    <row r="18" spans="1:63" ht="12.75" x14ac:dyDescent="0.25">
      <c r="A18" s="35"/>
      <c r="B18" s="35"/>
      <c r="C18" s="35"/>
      <c r="D18" s="35"/>
      <c r="E18" s="35"/>
      <c r="F18" s="37"/>
      <c r="G18" s="37"/>
      <c r="H18" s="37"/>
      <c r="I18" s="37"/>
      <c r="J18" s="37"/>
      <c r="K18" s="37"/>
      <c r="L18" s="37"/>
      <c r="M18" s="37"/>
      <c r="N18" s="37"/>
      <c r="O18" s="37"/>
      <c r="P18" s="37"/>
      <c r="Q18" s="37"/>
      <c r="R18" s="37"/>
      <c r="S18" s="37"/>
      <c r="T18" s="37"/>
      <c r="U18" s="37"/>
      <c r="V18" s="37"/>
      <c r="W18" s="37"/>
      <c r="X18" s="37"/>
      <c r="Y18" s="37"/>
      <c r="Z18" s="37"/>
      <c r="AA18" s="37"/>
      <c r="AB18" s="37"/>
      <c r="AC18" s="37"/>
      <c r="AD18" s="169" t="s">
        <v>956</v>
      </c>
      <c r="AE18" s="37"/>
      <c r="AF18" s="37"/>
      <c r="AG18" s="37"/>
      <c r="AH18" s="37"/>
      <c r="AI18" s="37"/>
      <c r="AJ18" s="37"/>
      <c r="AK18" s="37"/>
      <c r="AL18" s="37"/>
      <c r="AM18" s="37"/>
      <c r="AN18" s="37"/>
      <c r="AO18" s="37"/>
      <c r="AP18" s="37"/>
      <c r="AQ18" s="37"/>
      <c r="AR18" s="37"/>
      <c r="AS18" s="37"/>
      <c r="AT18" s="37"/>
      <c r="AU18" s="37"/>
      <c r="AY18" s="35"/>
      <c r="BD18" s="35"/>
      <c r="BE18" s="35"/>
      <c r="BF18" s="35"/>
      <c r="BG18" s="35"/>
      <c r="BH18" s="35"/>
      <c r="BI18" s="35"/>
      <c r="BJ18" s="35"/>
      <c r="BK18" s="35"/>
    </row>
    <row r="19" spans="1:63" ht="12.75" x14ac:dyDescent="0.25">
      <c r="A19" s="35"/>
      <c r="B19" s="35"/>
      <c r="C19" s="35"/>
      <c r="D19" s="35"/>
      <c r="E19" s="35"/>
      <c r="F19" s="37"/>
      <c r="G19" s="37"/>
      <c r="H19" s="37"/>
      <c r="I19" s="37"/>
      <c r="J19" s="37"/>
      <c r="K19" s="37"/>
      <c r="L19" s="37"/>
      <c r="M19" s="37"/>
      <c r="N19" s="37"/>
      <c r="O19" s="37"/>
      <c r="P19" s="37"/>
      <c r="Q19" s="37"/>
      <c r="R19" s="37"/>
      <c r="S19" s="37"/>
      <c r="T19" s="37"/>
      <c r="U19" s="37"/>
      <c r="V19" s="37"/>
      <c r="W19" s="37"/>
      <c r="X19" s="37"/>
      <c r="Y19" s="37"/>
      <c r="Z19" s="37"/>
      <c r="AA19" s="37"/>
      <c r="AB19" s="37"/>
      <c r="AC19" s="37"/>
      <c r="AD19" s="169" t="s">
        <v>959</v>
      </c>
      <c r="AE19" s="37"/>
      <c r="AF19" s="37"/>
      <c r="AG19" s="37"/>
      <c r="AH19" s="37"/>
      <c r="AI19" s="37"/>
      <c r="AJ19" s="37"/>
      <c r="AK19" s="37"/>
      <c r="AL19" s="37"/>
      <c r="AM19" s="37"/>
      <c r="AN19" s="37"/>
      <c r="AO19" s="37"/>
      <c r="AP19" s="37"/>
      <c r="AQ19" s="37"/>
      <c r="AR19" s="37"/>
      <c r="AS19" s="37"/>
      <c r="AT19" s="37"/>
      <c r="AU19" s="37"/>
      <c r="AY19" s="35"/>
      <c r="BD19" s="35"/>
      <c r="BE19" s="35"/>
      <c r="BF19" s="35"/>
      <c r="BG19" s="35"/>
      <c r="BH19" s="35"/>
      <c r="BI19" s="35"/>
      <c r="BJ19" s="35"/>
      <c r="BK19" s="35"/>
    </row>
    <row r="20" spans="1:63" ht="12.75" x14ac:dyDescent="0.25">
      <c r="A20" s="35"/>
      <c r="B20" s="35"/>
      <c r="C20" s="35"/>
      <c r="D20" s="35"/>
      <c r="E20" s="35"/>
      <c r="F20" s="37"/>
      <c r="G20" s="37"/>
      <c r="H20" s="37"/>
      <c r="I20" s="37"/>
      <c r="J20" s="37"/>
      <c r="K20" s="37"/>
      <c r="L20" s="37"/>
      <c r="M20" s="37"/>
      <c r="N20" s="37"/>
      <c r="O20" s="37"/>
      <c r="P20" s="37"/>
      <c r="Q20" s="37"/>
      <c r="R20" s="37"/>
      <c r="S20" s="37"/>
      <c r="T20" s="37"/>
      <c r="U20" s="37"/>
      <c r="V20" s="37"/>
      <c r="W20" s="37"/>
      <c r="X20" s="37"/>
      <c r="Y20" s="37"/>
      <c r="Z20" s="37"/>
      <c r="AA20" s="37"/>
      <c r="AB20" s="37"/>
      <c r="AC20" s="37"/>
      <c r="AD20" s="169" t="s">
        <v>962</v>
      </c>
      <c r="AE20" s="37"/>
      <c r="AF20" s="37"/>
      <c r="AG20" s="37"/>
      <c r="AH20" s="37"/>
      <c r="AI20" s="37"/>
      <c r="AJ20" s="37"/>
      <c r="AK20" s="37"/>
      <c r="AL20" s="37"/>
      <c r="AM20" s="37"/>
      <c r="AN20" s="37"/>
      <c r="AO20" s="37"/>
      <c r="AP20" s="37"/>
      <c r="AQ20" s="37"/>
      <c r="AR20" s="37"/>
      <c r="AS20" s="37"/>
      <c r="AT20" s="37"/>
      <c r="AU20" s="37"/>
      <c r="AY20" s="35"/>
      <c r="BD20" s="35"/>
      <c r="BE20" s="35"/>
      <c r="BF20" s="35"/>
      <c r="BG20" s="35"/>
      <c r="BH20" s="35"/>
      <c r="BI20" s="35"/>
      <c r="BJ20" s="35"/>
      <c r="BK20" s="35"/>
    </row>
    <row r="21" spans="1:63" ht="13.5" thickBot="1" x14ac:dyDescent="0.3">
      <c r="A21" s="35"/>
      <c r="B21" s="35"/>
      <c r="C21" s="35"/>
      <c r="D21" s="35"/>
      <c r="E21" s="35"/>
      <c r="F21" s="37"/>
      <c r="G21" s="37"/>
      <c r="H21" s="37"/>
      <c r="I21" s="37"/>
      <c r="J21" s="37"/>
      <c r="K21" s="37"/>
      <c r="L21" s="37"/>
      <c r="M21" s="37"/>
      <c r="N21" s="37"/>
      <c r="O21" s="37"/>
      <c r="P21" s="37"/>
      <c r="Q21" s="37"/>
      <c r="R21" s="37"/>
      <c r="S21" s="37"/>
      <c r="T21" s="37"/>
      <c r="U21" s="37"/>
      <c r="V21" s="37"/>
      <c r="W21" s="37"/>
      <c r="X21" s="37"/>
      <c r="Y21" s="37"/>
      <c r="Z21" s="37"/>
      <c r="AA21" s="37"/>
      <c r="AB21" s="37"/>
      <c r="AC21" s="37"/>
      <c r="AD21" s="169" t="s">
        <v>965</v>
      </c>
      <c r="AE21" s="37"/>
      <c r="AF21" s="37"/>
      <c r="AG21" s="37"/>
      <c r="AH21" s="37"/>
      <c r="AI21" s="37"/>
      <c r="AJ21" s="37"/>
      <c r="AK21" s="37"/>
      <c r="AL21" s="37"/>
      <c r="AM21" s="37"/>
      <c r="AN21" s="37"/>
      <c r="AO21" s="37"/>
      <c r="AP21" s="37"/>
      <c r="AQ21" s="37"/>
      <c r="AR21" s="37"/>
      <c r="AS21" s="37"/>
      <c r="AT21" s="37"/>
      <c r="AU21" s="37"/>
      <c r="AY21" s="35"/>
      <c r="BD21" s="35"/>
      <c r="BE21" s="35"/>
      <c r="BF21" s="35"/>
      <c r="BG21" s="35"/>
      <c r="BH21" s="35"/>
      <c r="BI21" s="35"/>
      <c r="BJ21" s="35"/>
      <c r="BK21" s="35"/>
    </row>
    <row r="22" spans="1:63" ht="12.95" customHeight="1" x14ac:dyDescent="0.25">
      <c r="A22" s="119" t="s">
        <v>0</v>
      </c>
      <c r="B22" s="119" t="s">
        <v>186</v>
      </c>
      <c r="C22" s="119" t="s">
        <v>184</v>
      </c>
      <c r="D22" s="119" t="s">
        <v>185</v>
      </c>
      <c r="E22" s="203" t="s">
        <v>1</v>
      </c>
      <c r="F22" s="120" t="s">
        <v>2</v>
      </c>
      <c r="G22" s="120" t="s">
        <v>3</v>
      </c>
      <c r="H22" s="120" t="s">
        <v>4</v>
      </c>
      <c r="I22" s="120" t="s">
        <v>5</v>
      </c>
      <c r="J22" s="120" t="s">
        <v>6</v>
      </c>
      <c r="K22" s="120" t="s">
        <v>7</v>
      </c>
      <c r="L22" s="120" t="s">
        <v>8</v>
      </c>
      <c r="M22" s="120" t="s">
        <v>9</v>
      </c>
      <c r="N22" s="120" t="s">
        <v>10</v>
      </c>
      <c r="O22" s="120" t="s">
        <v>11</v>
      </c>
      <c r="P22" s="120" t="s">
        <v>12</v>
      </c>
      <c r="Q22" s="120" t="s">
        <v>13</v>
      </c>
      <c r="R22" s="120" t="s">
        <v>14</v>
      </c>
      <c r="S22" s="120" t="s">
        <v>15</v>
      </c>
      <c r="T22" s="120" t="s">
        <v>16</v>
      </c>
      <c r="U22" s="120"/>
      <c r="V22" s="120"/>
      <c r="W22" s="120" t="s">
        <v>17</v>
      </c>
      <c r="X22" s="120"/>
      <c r="Y22" s="120"/>
      <c r="Z22" s="120" t="s">
        <v>18</v>
      </c>
      <c r="AA22" s="120" t="s">
        <v>19</v>
      </c>
      <c r="AB22" s="120" t="s">
        <v>20</v>
      </c>
      <c r="AC22" s="120"/>
      <c r="AD22" s="120"/>
      <c r="AE22" s="120"/>
      <c r="AF22" s="120" t="s">
        <v>21</v>
      </c>
      <c r="AG22" s="120"/>
      <c r="AH22" s="120"/>
      <c r="AI22" s="120"/>
      <c r="AJ22" s="120" t="s">
        <v>22</v>
      </c>
      <c r="AK22" s="120"/>
      <c r="AL22" s="120"/>
      <c r="AM22" s="120"/>
      <c r="AN22" s="120" t="s">
        <v>113</v>
      </c>
      <c r="AO22" s="120"/>
      <c r="AP22" s="120"/>
      <c r="AQ22" s="120"/>
      <c r="AR22" s="120" t="s">
        <v>114</v>
      </c>
      <c r="AS22" s="120"/>
      <c r="AT22" s="120"/>
      <c r="AU22" s="120"/>
      <c r="AV22" s="121" t="s">
        <v>23</v>
      </c>
      <c r="AW22" s="121"/>
      <c r="AX22" s="121"/>
      <c r="AY22" s="120" t="s">
        <v>24</v>
      </c>
      <c r="AZ22" s="120" t="s">
        <v>25</v>
      </c>
      <c r="BA22" s="120"/>
      <c r="BB22" s="120" t="s">
        <v>26</v>
      </c>
      <c r="BC22" s="120"/>
      <c r="BD22" s="120"/>
      <c r="BE22" s="120"/>
      <c r="BF22" s="120"/>
      <c r="BG22" s="120"/>
      <c r="BH22" s="120"/>
      <c r="BI22" s="120"/>
      <c r="BJ22" s="122"/>
      <c r="BK22" s="126" t="s">
        <v>27</v>
      </c>
    </row>
    <row r="23" spans="1:63" ht="12.95" customHeight="1" x14ac:dyDescent="0.25">
      <c r="A23" s="123"/>
      <c r="B23" s="123"/>
      <c r="C23" s="123"/>
      <c r="D23" s="123"/>
      <c r="E23" s="44"/>
      <c r="F23" s="124"/>
      <c r="G23" s="124"/>
      <c r="H23" s="124"/>
      <c r="I23" s="124"/>
      <c r="J23" s="124"/>
      <c r="K23" s="124"/>
      <c r="L23" s="124"/>
      <c r="M23" s="124"/>
      <c r="N23" s="124"/>
      <c r="O23" s="124"/>
      <c r="P23" s="124"/>
      <c r="Q23" s="124"/>
      <c r="R23" s="124"/>
      <c r="S23" s="124"/>
      <c r="T23" s="124" t="s">
        <v>28</v>
      </c>
      <c r="U23" s="124" t="s">
        <v>29</v>
      </c>
      <c r="V23" s="124"/>
      <c r="W23" s="124"/>
      <c r="X23" s="124"/>
      <c r="Y23" s="124"/>
      <c r="Z23" s="124"/>
      <c r="AA23" s="124"/>
      <c r="AB23" s="124" t="s">
        <v>30</v>
      </c>
      <c r="AC23" s="124" t="s">
        <v>31</v>
      </c>
      <c r="AD23" s="124" t="s">
        <v>32</v>
      </c>
      <c r="AE23" s="124" t="s">
        <v>33</v>
      </c>
      <c r="AF23" s="124" t="s">
        <v>30</v>
      </c>
      <c r="AG23" s="124" t="s">
        <v>31</v>
      </c>
      <c r="AH23" s="124" t="s">
        <v>32</v>
      </c>
      <c r="AI23" s="124" t="s">
        <v>33</v>
      </c>
      <c r="AJ23" s="124" t="s">
        <v>30</v>
      </c>
      <c r="AK23" s="124" t="s">
        <v>31</v>
      </c>
      <c r="AL23" s="124" t="s">
        <v>32</v>
      </c>
      <c r="AM23" s="124" t="s">
        <v>33</v>
      </c>
      <c r="AN23" s="124" t="s">
        <v>30</v>
      </c>
      <c r="AO23" s="124" t="s">
        <v>31</v>
      </c>
      <c r="AP23" s="124" t="s">
        <v>32</v>
      </c>
      <c r="AQ23" s="124" t="s">
        <v>33</v>
      </c>
      <c r="AR23" s="124" t="s">
        <v>30</v>
      </c>
      <c r="AS23" s="124" t="s">
        <v>31</v>
      </c>
      <c r="AT23" s="124" t="s">
        <v>32</v>
      </c>
      <c r="AU23" s="124" t="s">
        <v>33</v>
      </c>
      <c r="AV23" s="125" t="s">
        <v>30</v>
      </c>
      <c r="AW23" s="125" t="s">
        <v>32</v>
      </c>
      <c r="AX23" s="125" t="s">
        <v>33</v>
      </c>
      <c r="AY23" s="124"/>
      <c r="AZ23" s="124" t="s">
        <v>34</v>
      </c>
      <c r="BA23" s="124" t="s">
        <v>35</v>
      </c>
      <c r="BB23" s="124" t="s">
        <v>36</v>
      </c>
      <c r="BC23" s="124"/>
      <c r="BD23" s="124"/>
      <c r="BE23" s="124" t="s">
        <v>37</v>
      </c>
      <c r="BF23" s="124"/>
      <c r="BG23" s="124"/>
      <c r="BH23" s="124" t="s">
        <v>38</v>
      </c>
      <c r="BI23" s="124"/>
      <c r="BJ23" s="126"/>
      <c r="BK23" s="126"/>
    </row>
    <row r="24" spans="1:63" s="164" customFormat="1" ht="12.95" customHeight="1" thickBot="1" x14ac:dyDescent="0.3">
      <c r="A24" s="127"/>
      <c r="B24" s="127"/>
      <c r="C24" s="127"/>
      <c r="D24" s="127"/>
      <c r="E24" s="204"/>
      <c r="F24" s="128"/>
      <c r="G24" s="128"/>
      <c r="H24" s="128"/>
      <c r="I24" s="128"/>
      <c r="J24" s="128"/>
      <c r="K24" s="128"/>
      <c r="L24" s="128"/>
      <c r="M24" s="128"/>
      <c r="N24" s="128"/>
      <c r="O24" s="128"/>
      <c r="P24" s="128"/>
      <c r="Q24" s="128"/>
      <c r="R24" s="128"/>
      <c r="S24" s="128"/>
      <c r="T24" s="128" t="s">
        <v>39</v>
      </c>
      <c r="U24" s="128" t="s">
        <v>40</v>
      </c>
      <c r="V24" s="128" t="s">
        <v>39</v>
      </c>
      <c r="W24" s="128" t="s">
        <v>41</v>
      </c>
      <c r="X24" s="128" t="s">
        <v>42</v>
      </c>
      <c r="Y24" s="128" t="s">
        <v>43</v>
      </c>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9"/>
      <c r="AW24" s="129"/>
      <c r="AX24" s="129"/>
      <c r="AY24" s="128"/>
      <c r="AZ24" s="128"/>
      <c r="BA24" s="128"/>
      <c r="BB24" s="128" t="s">
        <v>44</v>
      </c>
      <c r="BC24" s="128" t="s">
        <v>45</v>
      </c>
      <c r="BD24" s="128" t="s">
        <v>46</v>
      </c>
      <c r="BE24" s="128" t="s">
        <v>44</v>
      </c>
      <c r="BF24" s="128" t="s">
        <v>45</v>
      </c>
      <c r="BG24" s="128" t="s">
        <v>46</v>
      </c>
      <c r="BH24" s="128" t="s">
        <v>44</v>
      </c>
      <c r="BI24" s="128" t="s">
        <v>45</v>
      </c>
      <c r="BJ24" s="130" t="s">
        <v>46</v>
      </c>
      <c r="BK24" s="126"/>
    </row>
    <row r="25" spans="1:63" s="164" customFormat="1" ht="12.95" customHeight="1" thickBot="1" x14ac:dyDescent="0.3">
      <c r="A25" s="131"/>
      <c r="B25" s="132" t="s">
        <v>47</v>
      </c>
      <c r="C25" s="132" t="s">
        <v>48</v>
      </c>
      <c r="D25" s="132" t="s">
        <v>49</v>
      </c>
      <c r="E25" s="205" t="s">
        <v>50</v>
      </c>
      <c r="F25" s="133" t="s">
        <v>51</v>
      </c>
      <c r="G25" s="133" t="s">
        <v>52</v>
      </c>
      <c r="H25" s="133" t="s">
        <v>53</v>
      </c>
      <c r="I25" s="133" t="s">
        <v>54</v>
      </c>
      <c r="J25" s="133" t="s">
        <v>55</v>
      </c>
      <c r="K25" s="133" t="s">
        <v>56</v>
      </c>
      <c r="L25" s="133" t="s">
        <v>57</v>
      </c>
      <c r="M25" s="133" t="s">
        <v>58</v>
      </c>
      <c r="N25" s="133" t="s">
        <v>59</v>
      </c>
      <c r="O25" s="133" t="s">
        <v>60</v>
      </c>
      <c r="P25" s="133" t="s">
        <v>61</v>
      </c>
      <c r="Q25" s="133" t="s">
        <v>62</v>
      </c>
      <c r="R25" s="133" t="s">
        <v>63</v>
      </c>
      <c r="S25" s="133" t="s">
        <v>64</v>
      </c>
      <c r="T25" s="133" t="s">
        <v>65</v>
      </c>
      <c r="U25" s="133" t="s">
        <v>66</v>
      </c>
      <c r="V25" s="133" t="s">
        <v>67</v>
      </c>
      <c r="W25" s="133" t="s">
        <v>68</v>
      </c>
      <c r="X25" s="133" t="s">
        <v>69</v>
      </c>
      <c r="Y25" s="133" t="s">
        <v>70</v>
      </c>
      <c r="Z25" s="133" t="s">
        <v>71</v>
      </c>
      <c r="AA25" s="133" t="s">
        <v>72</v>
      </c>
      <c r="AB25" s="133" t="s">
        <v>73</v>
      </c>
      <c r="AC25" s="133" t="s">
        <v>74</v>
      </c>
      <c r="AD25" s="133" t="s">
        <v>75</v>
      </c>
      <c r="AE25" s="133" t="s">
        <v>76</v>
      </c>
      <c r="AF25" s="133" t="s">
        <v>77</v>
      </c>
      <c r="AG25" s="133" t="s">
        <v>78</v>
      </c>
      <c r="AH25" s="133" t="s">
        <v>79</v>
      </c>
      <c r="AI25" s="133" t="s">
        <v>80</v>
      </c>
      <c r="AJ25" s="133" t="s">
        <v>81</v>
      </c>
      <c r="AK25" s="133" t="s">
        <v>82</v>
      </c>
      <c r="AL25" s="133" t="s">
        <v>83</v>
      </c>
      <c r="AM25" s="133" t="s">
        <v>84</v>
      </c>
      <c r="AN25" s="133" t="s">
        <v>85</v>
      </c>
      <c r="AO25" s="133" t="s">
        <v>86</v>
      </c>
      <c r="AP25" s="133" t="s">
        <v>87</v>
      </c>
      <c r="AQ25" s="133" t="s">
        <v>88</v>
      </c>
      <c r="AR25" s="133" t="s">
        <v>89</v>
      </c>
      <c r="AS25" s="133" t="s">
        <v>90</v>
      </c>
      <c r="AT25" s="133" t="s">
        <v>91</v>
      </c>
      <c r="AU25" s="133" t="s">
        <v>92</v>
      </c>
      <c r="AV25" s="134" t="s">
        <v>93</v>
      </c>
      <c r="AW25" s="134" t="s">
        <v>94</v>
      </c>
      <c r="AX25" s="134" t="s">
        <v>95</v>
      </c>
      <c r="AY25" s="133" t="s">
        <v>96</v>
      </c>
      <c r="AZ25" s="133" t="s">
        <v>97</v>
      </c>
      <c r="BA25" s="133" t="s">
        <v>98</v>
      </c>
      <c r="BB25" s="133" t="s">
        <v>99</v>
      </c>
      <c r="BC25" s="133" t="s">
        <v>100</v>
      </c>
      <c r="BD25" s="133" t="s">
        <v>101</v>
      </c>
      <c r="BE25" s="133" t="s">
        <v>102</v>
      </c>
      <c r="BF25" s="133" t="s">
        <v>103</v>
      </c>
      <c r="BG25" s="133" t="s">
        <v>104</v>
      </c>
      <c r="BH25" s="133" t="s">
        <v>105</v>
      </c>
      <c r="BI25" s="133" t="s">
        <v>106</v>
      </c>
      <c r="BJ25" s="163" t="s">
        <v>107</v>
      </c>
      <c r="BK25" s="126" t="s">
        <v>108</v>
      </c>
    </row>
    <row r="26" spans="1:63" ht="12.95" customHeight="1" x14ac:dyDescent="0.25">
      <c r="A26" s="135"/>
      <c r="B26" s="135"/>
      <c r="C26" s="135"/>
      <c r="D26" s="135"/>
      <c r="E26" s="44" t="s">
        <v>109</v>
      </c>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6"/>
      <c r="AW26" s="136"/>
      <c r="AX26" s="136"/>
      <c r="AY26" s="135"/>
      <c r="AZ26" s="135"/>
      <c r="BA26" s="135"/>
      <c r="BB26" s="135"/>
      <c r="BC26" s="135"/>
      <c r="BD26" s="135"/>
      <c r="BE26" s="135"/>
      <c r="BF26" s="135"/>
      <c r="BG26" s="135"/>
      <c r="BH26" s="135"/>
      <c r="BI26" s="135"/>
      <c r="BJ26" s="141"/>
      <c r="BK26" s="141"/>
    </row>
    <row r="27" spans="1:63" s="165" customFormat="1" ht="12.95" customHeight="1" x14ac:dyDescent="0.25">
      <c r="A27" s="15" t="s">
        <v>191</v>
      </c>
      <c r="B27" s="15"/>
      <c r="C27" s="4" t="s">
        <v>192</v>
      </c>
      <c r="D27" s="15"/>
      <c r="E27" s="206" t="s">
        <v>192</v>
      </c>
      <c r="F27" s="22" t="s">
        <v>193</v>
      </c>
      <c r="G27" s="22" t="s">
        <v>194</v>
      </c>
      <c r="H27" s="22" t="s">
        <v>195</v>
      </c>
      <c r="I27" s="23" t="s">
        <v>143</v>
      </c>
      <c r="J27" s="23" t="s">
        <v>149</v>
      </c>
      <c r="K27" s="23" t="s">
        <v>196</v>
      </c>
      <c r="L27" s="22">
        <v>30</v>
      </c>
      <c r="M27" s="5" t="s">
        <v>197</v>
      </c>
      <c r="N27" s="5" t="s">
        <v>198</v>
      </c>
      <c r="O27" s="5" t="s">
        <v>199</v>
      </c>
      <c r="P27" s="23" t="s">
        <v>125</v>
      </c>
      <c r="Q27" s="24" t="s">
        <v>122</v>
      </c>
      <c r="R27" s="25" t="s">
        <v>200</v>
      </c>
      <c r="S27" s="25" t="s">
        <v>201</v>
      </c>
      <c r="T27" s="23"/>
      <c r="U27" s="5" t="s">
        <v>126</v>
      </c>
      <c r="V27" s="23" t="s">
        <v>146</v>
      </c>
      <c r="W27" s="23" t="s">
        <v>76</v>
      </c>
      <c r="X27" s="23" t="s">
        <v>106</v>
      </c>
      <c r="Y27" s="23" t="s">
        <v>56</v>
      </c>
      <c r="Z27" s="39" t="s">
        <v>202</v>
      </c>
      <c r="AA27" s="5" t="s">
        <v>138</v>
      </c>
      <c r="AB27" s="26">
        <v>1161</v>
      </c>
      <c r="AC27" s="26">
        <v>7500</v>
      </c>
      <c r="AD27" s="26">
        <v>8707500</v>
      </c>
      <c r="AE27" s="26">
        <v>9752400</v>
      </c>
      <c r="AF27" s="26">
        <v>3636</v>
      </c>
      <c r="AG27" s="26">
        <v>7500</v>
      </c>
      <c r="AH27" s="26">
        <v>27270000</v>
      </c>
      <c r="AI27" s="26">
        <v>30542400.000000004</v>
      </c>
      <c r="AJ27" s="19">
        <v>0</v>
      </c>
      <c r="AK27" s="19">
        <v>0</v>
      </c>
      <c r="AL27" s="19">
        <v>0</v>
      </c>
      <c r="AM27" s="19">
        <v>0</v>
      </c>
      <c r="AN27" s="19">
        <v>0</v>
      </c>
      <c r="AO27" s="19">
        <v>0</v>
      </c>
      <c r="AP27" s="19">
        <v>0</v>
      </c>
      <c r="AQ27" s="19">
        <v>0</v>
      </c>
      <c r="AR27" s="19">
        <v>0</v>
      </c>
      <c r="AS27" s="19">
        <v>0</v>
      </c>
      <c r="AT27" s="19">
        <v>0</v>
      </c>
      <c r="AU27" s="19">
        <v>0</v>
      </c>
      <c r="AV27" s="41">
        <f t="shared" ref="AV27:AV45" si="0">AB27+AF27+AJ27+AN27+AR27</f>
        <v>4797</v>
      </c>
      <c r="AW27" s="41">
        <v>0</v>
      </c>
      <c r="AX27" s="41">
        <f t="shared" ref="AX27" si="1">AW27*1.12</f>
        <v>0</v>
      </c>
      <c r="AY27" s="5" t="s">
        <v>203</v>
      </c>
      <c r="AZ27" s="5"/>
      <c r="BA27" s="5"/>
      <c r="BB27" s="5"/>
      <c r="BC27" s="5" t="s">
        <v>204</v>
      </c>
      <c r="BD27" s="5" t="s">
        <v>204</v>
      </c>
      <c r="BE27" s="5"/>
      <c r="BF27" s="5"/>
      <c r="BG27" s="5"/>
      <c r="BH27" s="5"/>
      <c r="BI27" s="5"/>
      <c r="BJ27" s="167"/>
      <c r="BK27" s="27"/>
    </row>
    <row r="28" spans="1:63" s="165" customFormat="1" ht="12.95" customHeight="1" x14ac:dyDescent="0.25">
      <c r="A28" s="15" t="s">
        <v>191</v>
      </c>
      <c r="B28" s="15"/>
      <c r="C28" s="4" t="s">
        <v>397</v>
      </c>
      <c r="D28" s="15"/>
      <c r="E28" s="207" t="s">
        <v>192</v>
      </c>
      <c r="F28" s="54" t="s">
        <v>193</v>
      </c>
      <c r="G28" s="54" t="s">
        <v>194</v>
      </c>
      <c r="H28" s="54" t="s">
        <v>195</v>
      </c>
      <c r="I28" s="55" t="s">
        <v>143</v>
      </c>
      <c r="J28" s="55" t="s">
        <v>149</v>
      </c>
      <c r="K28" s="55" t="s">
        <v>196</v>
      </c>
      <c r="L28" s="54">
        <v>30</v>
      </c>
      <c r="M28" s="56" t="s">
        <v>197</v>
      </c>
      <c r="N28" s="56" t="s">
        <v>198</v>
      </c>
      <c r="O28" s="57" t="s">
        <v>126</v>
      </c>
      <c r="P28" s="55" t="s">
        <v>125</v>
      </c>
      <c r="Q28" s="58" t="s">
        <v>122</v>
      </c>
      <c r="R28" s="59" t="s">
        <v>200</v>
      </c>
      <c r="S28" s="59" t="s">
        <v>201</v>
      </c>
      <c r="T28" s="55"/>
      <c r="U28" s="56" t="s">
        <v>398</v>
      </c>
      <c r="V28" s="55" t="s">
        <v>146</v>
      </c>
      <c r="W28" s="55" t="s">
        <v>76</v>
      </c>
      <c r="X28" s="55" t="s">
        <v>106</v>
      </c>
      <c r="Y28" s="55" t="s">
        <v>56</v>
      </c>
      <c r="Z28" s="60" t="s">
        <v>202</v>
      </c>
      <c r="AA28" s="56" t="s">
        <v>138</v>
      </c>
      <c r="AB28" s="61">
        <v>1161</v>
      </c>
      <c r="AC28" s="61">
        <v>7500</v>
      </c>
      <c r="AD28" s="61">
        <v>8707500</v>
      </c>
      <c r="AE28" s="61">
        <v>9752400</v>
      </c>
      <c r="AF28" s="61">
        <v>3636</v>
      </c>
      <c r="AG28" s="61">
        <v>7500</v>
      </c>
      <c r="AH28" s="61">
        <v>27270000</v>
      </c>
      <c r="AI28" s="61">
        <v>30542400.000000004</v>
      </c>
      <c r="AJ28" s="62">
        <v>0</v>
      </c>
      <c r="AK28" s="62">
        <v>0</v>
      </c>
      <c r="AL28" s="62">
        <v>0</v>
      </c>
      <c r="AM28" s="62">
        <v>0</v>
      </c>
      <c r="AN28" s="62">
        <v>0</v>
      </c>
      <c r="AO28" s="62">
        <v>0</v>
      </c>
      <c r="AP28" s="62">
        <v>0</v>
      </c>
      <c r="AQ28" s="62">
        <v>0</v>
      </c>
      <c r="AR28" s="62">
        <v>0</v>
      </c>
      <c r="AS28" s="62">
        <v>0</v>
      </c>
      <c r="AT28" s="62">
        <v>0</v>
      </c>
      <c r="AU28" s="62">
        <v>0</v>
      </c>
      <c r="AV28" s="63">
        <f t="shared" si="0"/>
        <v>4797</v>
      </c>
      <c r="AW28" s="41">
        <v>0</v>
      </c>
      <c r="AX28" s="41">
        <f t="shared" ref="AX28" si="2">AW28*1.12</f>
        <v>0</v>
      </c>
      <c r="AY28" s="56" t="s">
        <v>203</v>
      </c>
      <c r="AZ28" s="56"/>
      <c r="BA28" s="5"/>
      <c r="BB28" s="5"/>
      <c r="BC28" s="5" t="s">
        <v>204</v>
      </c>
      <c r="BD28" s="5" t="s">
        <v>204</v>
      </c>
      <c r="BE28" s="5"/>
      <c r="BF28" s="5"/>
      <c r="BG28" s="5"/>
      <c r="BH28" s="5"/>
      <c r="BI28" s="5"/>
      <c r="BJ28" s="167"/>
      <c r="BK28" s="289">
        <v>14.2</v>
      </c>
    </row>
    <row r="29" spans="1:63" s="165" customFormat="1" ht="12.95" customHeight="1" x14ac:dyDescent="0.25">
      <c r="A29" s="88" t="s">
        <v>191</v>
      </c>
      <c r="B29" s="88"/>
      <c r="C29" s="173" t="s">
        <v>647</v>
      </c>
      <c r="D29" s="88"/>
      <c r="E29" s="208" t="s">
        <v>192</v>
      </c>
      <c r="F29" s="89" t="s">
        <v>193</v>
      </c>
      <c r="G29" s="89" t="s">
        <v>194</v>
      </c>
      <c r="H29" s="89" t="s">
        <v>195</v>
      </c>
      <c r="I29" s="90" t="s">
        <v>143</v>
      </c>
      <c r="J29" s="90" t="s">
        <v>149</v>
      </c>
      <c r="K29" s="90" t="s">
        <v>196</v>
      </c>
      <c r="L29" s="89">
        <v>30</v>
      </c>
      <c r="M29" s="91" t="s">
        <v>197</v>
      </c>
      <c r="N29" s="91" t="s">
        <v>198</v>
      </c>
      <c r="O29" s="92" t="s">
        <v>166</v>
      </c>
      <c r="P29" s="90" t="s">
        <v>125</v>
      </c>
      <c r="Q29" s="93" t="s">
        <v>122</v>
      </c>
      <c r="R29" s="94" t="s">
        <v>200</v>
      </c>
      <c r="S29" s="94" t="s">
        <v>201</v>
      </c>
      <c r="T29" s="90"/>
      <c r="U29" s="91" t="s">
        <v>398</v>
      </c>
      <c r="V29" s="90" t="s">
        <v>146</v>
      </c>
      <c r="W29" s="90" t="s">
        <v>76</v>
      </c>
      <c r="X29" s="90" t="s">
        <v>106</v>
      </c>
      <c r="Y29" s="90" t="s">
        <v>56</v>
      </c>
      <c r="Z29" s="95" t="s">
        <v>202</v>
      </c>
      <c r="AA29" s="91" t="s">
        <v>138</v>
      </c>
      <c r="AB29" s="96">
        <v>1161</v>
      </c>
      <c r="AC29" s="96">
        <v>7500</v>
      </c>
      <c r="AD29" s="97">
        <f t="shared" ref="AD29" si="3">AB29*AC29</f>
        <v>8707500</v>
      </c>
      <c r="AE29" s="97">
        <f t="shared" ref="AE29" si="4">AD29*1.12</f>
        <v>9752400</v>
      </c>
      <c r="AF29" s="96">
        <v>3636</v>
      </c>
      <c r="AG29" s="96">
        <v>7500</v>
      </c>
      <c r="AH29" s="97">
        <f t="shared" ref="AH29" si="5">AF29*AG29</f>
        <v>27270000</v>
      </c>
      <c r="AI29" s="97">
        <f t="shared" ref="AI29" si="6">AH29*1.12</f>
        <v>30542400.000000004</v>
      </c>
      <c r="AJ29" s="98">
        <v>0</v>
      </c>
      <c r="AK29" s="98">
        <v>0</v>
      </c>
      <c r="AL29" s="98">
        <v>0</v>
      </c>
      <c r="AM29" s="98">
        <v>0</v>
      </c>
      <c r="AN29" s="98">
        <v>0</v>
      </c>
      <c r="AO29" s="98">
        <v>0</v>
      </c>
      <c r="AP29" s="98">
        <v>0</v>
      </c>
      <c r="AQ29" s="98">
        <v>0</v>
      </c>
      <c r="AR29" s="98">
        <v>0</v>
      </c>
      <c r="AS29" s="98">
        <v>0</v>
      </c>
      <c r="AT29" s="98">
        <v>0</v>
      </c>
      <c r="AU29" s="98">
        <v>0</v>
      </c>
      <c r="AV29" s="99">
        <f t="shared" si="0"/>
        <v>4797</v>
      </c>
      <c r="AW29" s="41">
        <v>0</v>
      </c>
      <c r="AX29" s="41">
        <f t="shared" ref="AX29" si="7">AW29*1.12</f>
        <v>0</v>
      </c>
      <c r="AY29" s="91" t="s">
        <v>203</v>
      </c>
      <c r="AZ29" s="91"/>
      <c r="BA29" s="91"/>
      <c r="BB29" s="91"/>
      <c r="BC29" s="91" t="s">
        <v>204</v>
      </c>
      <c r="BD29" s="91" t="s">
        <v>204</v>
      </c>
      <c r="BE29" s="91"/>
      <c r="BF29" s="91"/>
      <c r="BG29" s="91"/>
      <c r="BH29" s="91"/>
      <c r="BI29" s="91"/>
      <c r="BJ29" s="167"/>
      <c r="BK29" s="27">
        <v>14</v>
      </c>
    </row>
    <row r="30" spans="1:63" s="187" customFormat="1" ht="12.95" customHeight="1" x14ac:dyDescent="0.25">
      <c r="A30" s="158" t="s">
        <v>191</v>
      </c>
      <c r="B30" s="158">
        <v>270007383</v>
      </c>
      <c r="C30" s="158" t="s">
        <v>652</v>
      </c>
      <c r="D30" s="158"/>
      <c r="E30" s="158" t="s">
        <v>192</v>
      </c>
      <c r="F30" s="179" t="s">
        <v>193</v>
      </c>
      <c r="G30" s="179" t="s">
        <v>194</v>
      </c>
      <c r="H30" s="179" t="s">
        <v>195</v>
      </c>
      <c r="I30" s="180" t="s">
        <v>143</v>
      </c>
      <c r="J30" s="180" t="s">
        <v>149</v>
      </c>
      <c r="K30" s="180" t="s">
        <v>196</v>
      </c>
      <c r="L30" s="179">
        <v>30</v>
      </c>
      <c r="M30" s="181" t="s">
        <v>197</v>
      </c>
      <c r="N30" s="181" t="s">
        <v>198</v>
      </c>
      <c r="O30" s="152" t="s">
        <v>166</v>
      </c>
      <c r="P30" s="180" t="s">
        <v>125</v>
      </c>
      <c r="Q30" s="182" t="s">
        <v>122</v>
      </c>
      <c r="R30" s="183" t="s">
        <v>200</v>
      </c>
      <c r="S30" s="183" t="s">
        <v>201</v>
      </c>
      <c r="T30" s="180"/>
      <c r="U30" s="181" t="s">
        <v>398</v>
      </c>
      <c r="V30" s="180" t="s">
        <v>146</v>
      </c>
      <c r="W30" s="180" t="s">
        <v>76</v>
      </c>
      <c r="X30" s="180" t="s">
        <v>106</v>
      </c>
      <c r="Y30" s="180" t="s">
        <v>56</v>
      </c>
      <c r="Z30" s="184" t="s">
        <v>202</v>
      </c>
      <c r="AA30" s="181" t="s">
        <v>138</v>
      </c>
      <c r="AB30" s="185">
        <v>141</v>
      </c>
      <c r="AC30" s="185">
        <v>7125</v>
      </c>
      <c r="AD30" s="185">
        <v>1004625</v>
      </c>
      <c r="AE30" s="185">
        <v>1125180</v>
      </c>
      <c r="AF30" s="185">
        <v>3636</v>
      </c>
      <c r="AG30" s="185">
        <v>7500</v>
      </c>
      <c r="AH30" s="185">
        <v>27270000</v>
      </c>
      <c r="AI30" s="185">
        <v>30542400.000000004</v>
      </c>
      <c r="AJ30" s="186">
        <v>0</v>
      </c>
      <c r="AK30" s="186">
        <v>0</v>
      </c>
      <c r="AL30" s="186">
        <v>0</v>
      </c>
      <c r="AM30" s="186">
        <v>0</v>
      </c>
      <c r="AN30" s="186">
        <v>0</v>
      </c>
      <c r="AO30" s="186">
        <v>0</v>
      </c>
      <c r="AP30" s="186">
        <v>0</v>
      </c>
      <c r="AQ30" s="186">
        <v>0</v>
      </c>
      <c r="AR30" s="186">
        <v>0</v>
      </c>
      <c r="AS30" s="186">
        <v>0</v>
      </c>
      <c r="AT30" s="186">
        <v>0</v>
      </c>
      <c r="AU30" s="186">
        <v>0</v>
      </c>
      <c r="AV30" s="186">
        <f>AB30+AF30+AJ30+AN30+AR30</f>
        <v>3777</v>
      </c>
      <c r="AW30" s="185">
        <f>AD30+AH30+AL30+AP30+AT30</f>
        <v>28274625</v>
      </c>
      <c r="AX30" s="185">
        <f>AW30*1.12</f>
        <v>31667580.000000004</v>
      </c>
      <c r="AY30" s="181" t="s">
        <v>203</v>
      </c>
      <c r="AZ30" s="181"/>
      <c r="BA30" s="181"/>
      <c r="BB30" s="181"/>
      <c r="BC30" s="181" t="s">
        <v>204</v>
      </c>
      <c r="BD30" s="181" t="s">
        <v>204</v>
      </c>
      <c r="BE30" s="181"/>
      <c r="BF30" s="181"/>
      <c r="BG30" s="181"/>
      <c r="BH30" s="181"/>
      <c r="BI30" s="181"/>
      <c r="BJ30" s="167"/>
      <c r="BK30" s="32" t="s">
        <v>653</v>
      </c>
    </row>
    <row r="31" spans="1:63" s="165" customFormat="1" ht="12.95" customHeight="1" x14ac:dyDescent="0.25">
      <c r="A31" s="15" t="s">
        <v>191</v>
      </c>
      <c r="B31" s="15"/>
      <c r="C31" s="4" t="s">
        <v>205</v>
      </c>
      <c r="D31" s="15"/>
      <c r="E31" s="206" t="s">
        <v>205</v>
      </c>
      <c r="F31" s="22" t="s">
        <v>206</v>
      </c>
      <c r="G31" s="22" t="s">
        <v>207</v>
      </c>
      <c r="H31" s="22" t="s">
        <v>208</v>
      </c>
      <c r="I31" s="23" t="s">
        <v>143</v>
      </c>
      <c r="J31" s="23" t="s">
        <v>149</v>
      </c>
      <c r="K31" s="23" t="s">
        <v>196</v>
      </c>
      <c r="L31" s="22">
        <v>30</v>
      </c>
      <c r="M31" s="5" t="s">
        <v>197</v>
      </c>
      <c r="N31" s="5" t="s">
        <v>198</v>
      </c>
      <c r="O31" s="5" t="s">
        <v>199</v>
      </c>
      <c r="P31" s="23" t="s">
        <v>125</v>
      </c>
      <c r="Q31" s="24" t="s">
        <v>122</v>
      </c>
      <c r="R31" s="25" t="s">
        <v>200</v>
      </c>
      <c r="S31" s="25" t="s">
        <v>201</v>
      </c>
      <c r="T31" s="23"/>
      <c r="U31" s="5" t="s">
        <v>126</v>
      </c>
      <c r="V31" s="23" t="s">
        <v>146</v>
      </c>
      <c r="W31" s="23" t="s">
        <v>76</v>
      </c>
      <c r="X31" s="23" t="s">
        <v>106</v>
      </c>
      <c r="Y31" s="23" t="s">
        <v>56</v>
      </c>
      <c r="Z31" s="39" t="s">
        <v>202</v>
      </c>
      <c r="AA31" s="5" t="s">
        <v>138</v>
      </c>
      <c r="AB31" s="26">
        <v>4416</v>
      </c>
      <c r="AC31" s="26">
        <v>11282.54</v>
      </c>
      <c r="AD31" s="26">
        <v>49823696.640000001</v>
      </c>
      <c r="AE31" s="26">
        <v>55802540.236800008</v>
      </c>
      <c r="AF31" s="26">
        <v>4458</v>
      </c>
      <c r="AG31" s="26">
        <v>11282.54</v>
      </c>
      <c r="AH31" s="26">
        <v>50297563.32</v>
      </c>
      <c r="AI31" s="26">
        <v>56333270.918400005</v>
      </c>
      <c r="AJ31" s="19">
        <v>0</v>
      </c>
      <c r="AK31" s="19">
        <v>0</v>
      </c>
      <c r="AL31" s="19">
        <v>0</v>
      </c>
      <c r="AM31" s="19">
        <v>0</v>
      </c>
      <c r="AN31" s="19">
        <v>0</v>
      </c>
      <c r="AO31" s="19">
        <v>0</v>
      </c>
      <c r="AP31" s="19">
        <v>0</v>
      </c>
      <c r="AQ31" s="19">
        <v>0</v>
      </c>
      <c r="AR31" s="19">
        <v>0</v>
      </c>
      <c r="AS31" s="19">
        <v>0</v>
      </c>
      <c r="AT31" s="19">
        <v>0</v>
      </c>
      <c r="AU31" s="19">
        <v>0</v>
      </c>
      <c r="AV31" s="41">
        <f t="shared" si="0"/>
        <v>8874</v>
      </c>
      <c r="AW31" s="41">
        <v>0</v>
      </c>
      <c r="AX31" s="41">
        <f t="shared" ref="AX31:AX33" si="8">AW31*1.12</f>
        <v>0</v>
      </c>
      <c r="AY31" s="5" t="s">
        <v>203</v>
      </c>
      <c r="AZ31" s="5"/>
      <c r="BA31" s="5"/>
      <c r="BB31" s="5"/>
      <c r="BC31" s="5" t="s">
        <v>209</v>
      </c>
      <c r="BD31" s="5" t="s">
        <v>209</v>
      </c>
      <c r="BE31" s="5"/>
      <c r="BF31" s="5"/>
      <c r="BG31" s="5"/>
      <c r="BH31" s="5"/>
      <c r="BI31" s="5"/>
      <c r="BJ31" s="167"/>
      <c r="BK31" s="27"/>
    </row>
    <row r="32" spans="1:63" s="165" customFormat="1" ht="12.95" customHeight="1" x14ac:dyDescent="0.25">
      <c r="A32" s="15" t="s">
        <v>191</v>
      </c>
      <c r="B32" s="15"/>
      <c r="C32" s="4" t="s">
        <v>399</v>
      </c>
      <c r="D32" s="15"/>
      <c r="E32" s="207" t="s">
        <v>205</v>
      </c>
      <c r="F32" s="22" t="s">
        <v>206</v>
      </c>
      <c r="G32" s="22" t="s">
        <v>207</v>
      </c>
      <c r="H32" s="22" t="s">
        <v>208</v>
      </c>
      <c r="I32" s="23" t="s">
        <v>143</v>
      </c>
      <c r="J32" s="23" t="s">
        <v>149</v>
      </c>
      <c r="K32" s="23" t="s">
        <v>196</v>
      </c>
      <c r="L32" s="22">
        <v>30</v>
      </c>
      <c r="M32" s="5" t="s">
        <v>197</v>
      </c>
      <c r="N32" s="5" t="s">
        <v>198</v>
      </c>
      <c r="O32" s="1" t="s">
        <v>126</v>
      </c>
      <c r="P32" s="23" t="s">
        <v>125</v>
      </c>
      <c r="Q32" s="24" t="s">
        <v>122</v>
      </c>
      <c r="R32" s="25" t="s">
        <v>200</v>
      </c>
      <c r="S32" s="25" t="s">
        <v>201</v>
      </c>
      <c r="T32" s="23"/>
      <c r="U32" s="5" t="s">
        <v>398</v>
      </c>
      <c r="V32" s="23" t="s">
        <v>146</v>
      </c>
      <c r="W32" s="23" t="s">
        <v>76</v>
      </c>
      <c r="X32" s="23" t="s">
        <v>106</v>
      </c>
      <c r="Y32" s="23" t="s">
        <v>56</v>
      </c>
      <c r="Z32" s="39" t="s">
        <v>202</v>
      </c>
      <c r="AA32" s="5" t="s">
        <v>138</v>
      </c>
      <c r="AB32" s="26">
        <v>4416</v>
      </c>
      <c r="AC32" s="26">
        <v>11282.54</v>
      </c>
      <c r="AD32" s="26">
        <v>49823696.640000001</v>
      </c>
      <c r="AE32" s="26">
        <v>55802540.236800008</v>
      </c>
      <c r="AF32" s="26">
        <v>4458</v>
      </c>
      <c r="AG32" s="26">
        <v>11282.54</v>
      </c>
      <c r="AH32" s="26">
        <v>50297563.32</v>
      </c>
      <c r="AI32" s="26">
        <v>56333270.918400005</v>
      </c>
      <c r="AJ32" s="19">
        <v>0</v>
      </c>
      <c r="AK32" s="19">
        <v>0</v>
      </c>
      <c r="AL32" s="19">
        <v>0</v>
      </c>
      <c r="AM32" s="19">
        <v>0</v>
      </c>
      <c r="AN32" s="19">
        <v>0</v>
      </c>
      <c r="AO32" s="19">
        <v>0</v>
      </c>
      <c r="AP32" s="19">
        <v>0</v>
      </c>
      <c r="AQ32" s="19">
        <v>0</v>
      </c>
      <c r="AR32" s="19">
        <v>0</v>
      </c>
      <c r="AS32" s="19">
        <v>0</v>
      </c>
      <c r="AT32" s="19">
        <v>0</v>
      </c>
      <c r="AU32" s="19">
        <v>0</v>
      </c>
      <c r="AV32" s="64">
        <f t="shared" si="0"/>
        <v>8874</v>
      </c>
      <c r="AW32" s="41">
        <v>0</v>
      </c>
      <c r="AX32" s="41">
        <f t="shared" si="8"/>
        <v>0</v>
      </c>
      <c r="AY32" s="5" t="s">
        <v>203</v>
      </c>
      <c r="AZ32" s="5"/>
      <c r="BA32" s="5"/>
      <c r="BB32" s="5"/>
      <c r="BC32" s="5" t="s">
        <v>209</v>
      </c>
      <c r="BD32" s="5" t="s">
        <v>209</v>
      </c>
      <c r="BE32" s="5"/>
      <c r="BF32" s="5"/>
      <c r="BG32" s="5"/>
      <c r="BH32" s="5"/>
      <c r="BI32" s="5"/>
      <c r="BJ32" s="167"/>
      <c r="BK32" s="289">
        <v>14.2</v>
      </c>
    </row>
    <row r="33" spans="1:63" s="165" customFormat="1" ht="12.95" customHeight="1" x14ac:dyDescent="0.25">
      <c r="A33" s="15" t="s">
        <v>191</v>
      </c>
      <c r="B33" s="15"/>
      <c r="C33" s="4" t="s">
        <v>648</v>
      </c>
      <c r="D33" s="15"/>
      <c r="E33" s="208" t="s">
        <v>205</v>
      </c>
      <c r="F33" s="89" t="s">
        <v>206</v>
      </c>
      <c r="G33" s="89" t="s">
        <v>207</v>
      </c>
      <c r="H33" s="89" t="s">
        <v>208</v>
      </c>
      <c r="I33" s="90" t="s">
        <v>143</v>
      </c>
      <c r="J33" s="90" t="s">
        <v>149</v>
      </c>
      <c r="K33" s="90" t="s">
        <v>196</v>
      </c>
      <c r="L33" s="89">
        <v>30</v>
      </c>
      <c r="M33" s="91" t="s">
        <v>197</v>
      </c>
      <c r="N33" s="91" t="s">
        <v>198</v>
      </c>
      <c r="O33" s="92" t="s">
        <v>166</v>
      </c>
      <c r="P33" s="90" t="s">
        <v>125</v>
      </c>
      <c r="Q33" s="93" t="s">
        <v>122</v>
      </c>
      <c r="R33" s="94" t="s">
        <v>200</v>
      </c>
      <c r="S33" s="94" t="s">
        <v>201</v>
      </c>
      <c r="T33" s="90"/>
      <c r="U33" s="91" t="s">
        <v>398</v>
      </c>
      <c r="V33" s="90" t="s">
        <v>146</v>
      </c>
      <c r="W33" s="90" t="s">
        <v>76</v>
      </c>
      <c r="X33" s="90" t="s">
        <v>106</v>
      </c>
      <c r="Y33" s="90" t="s">
        <v>56</v>
      </c>
      <c r="Z33" s="95" t="s">
        <v>202</v>
      </c>
      <c r="AA33" s="91" t="s">
        <v>138</v>
      </c>
      <c r="AB33" s="96">
        <v>4416</v>
      </c>
      <c r="AC33" s="96">
        <v>11282.54</v>
      </c>
      <c r="AD33" s="97">
        <f t="shared" ref="AD33" si="9">AB33*AC33</f>
        <v>49823696.640000001</v>
      </c>
      <c r="AE33" s="97">
        <f t="shared" ref="AE33" si="10">AD33*1.12</f>
        <v>55802540.236800008</v>
      </c>
      <c r="AF33" s="96">
        <v>4458</v>
      </c>
      <c r="AG33" s="96">
        <v>11282.54</v>
      </c>
      <c r="AH33" s="97">
        <f t="shared" ref="AH33" si="11">AF33*AG33</f>
        <v>50297563.32</v>
      </c>
      <c r="AI33" s="97">
        <f t="shared" ref="AI33" si="12">AH33*1.12</f>
        <v>56333270.918400005</v>
      </c>
      <c r="AJ33" s="98">
        <v>0</v>
      </c>
      <c r="AK33" s="98">
        <v>0</v>
      </c>
      <c r="AL33" s="98">
        <v>0</v>
      </c>
      <c r="AM33" s="98">
        <v>0</v>
      </c>
      <c r="AN33" s="98">
        <v>0</v>
      </c>
      <c r="AO33" s="98">
        <v>0</v>
      </c>
      <c r="AP33" s="98">
        <v>0</v>
      </c>
      <c r="AQ33" s="98">
        <v>0</v>
      </c>
      <c r="AR33" s="98">
        <v>0</v>
      </c>
      <c r="AS33" s="98">
        <v>0</v>
      </c>
      <c r="AT33" s="98">
        <v>0</v>
      </c>
      <c r="AU33" s="98">
        <v>0</v>
      </c>
      <c r="AV33" s="99">
        <f t="shared" si="0"/>
        <v>8874</v>
      </c>
      <c r="AW33" s="41">
        <v>0</v>
      </c>
      <c r="AX33" s="41">
        <f t="shared" si="8"/>
        <v>0</v>
      </c>
      <c r="AY33" s="91" t="s">
        <v>203</v>
      </c>
      <c r="AZ33" s="91"/>
      <c r="BA33" s="91"/>
      <c r="BB33" s="91"/>
      <c r="BC33" s="91" t="s">
        <v>209</v>
      </c>
      <c r="BD33" s="91" t="s">
        <v>209</v>
      </c>
      <c r="BE33" s="91"/>
      <c r="BF33" s="91"/>
      <c r="BG33" s="91"/>
      <c r="BH33" s="91"/>
      <c r="BI33" s="91"/>
      <c r="BJ33" s="167"/>
      <c r="BK33" s="27">
        <v>14</v>
      </c>
    </row>
    <row r="34" spans="1:63" s="187" customFormat="1" ht="12.95" customHeight="1" x14ac:dyDescent="0.25">
      <c r="A34" s="158" t="s">
        <v>191</v>
      </c>
      <c r="B34" s="158">
        <v>270000017</v>
      </c>
      <c r="C34" s="158" t="s">
        <v>654</v>
      </c>
      <c r="D34" s="158"/>
      <c r="E34" s="158" t="s">
        <v>205</v>
      </c>
      <c r="F34" s="179" t="s">
        <v>206</v>
      </c>
      <c r="G34" s="179" t="s">
        <v>207</v>
      </c>
      <c r="H34" s="179" t="s">
        <v>208</v>
      </c>
      <c r="I34" s="180" t="s">
        <v>143</v>
      </c>
      <c r="J34" s="180" t="s">
        <v>149</v>
      </c>
      <c r="K34" s="180" t="s">
        <v>196</v>
      </c>
      <c r="L34" s="179">
        <v>30</v>
      </c>
      <c r="M34" s="181" t="s">
        <v>197</v>
      </c>
      <c r="N34" s="181" t="s">
        <v>198</v>
      </c>
      <c r="O34" s="152" t="s">
        <v>166</v>
      </c>
      <c r="P34" s="180" t="s">
        <v>125</v>
      </c>
      <c r="Q34" s="182" t="s">
        <v>122</v>
      </c>
      <c r="R34" s="183" t="s">
        <v>200</v>
      </c>
      <c r="S34" s="183" t="s">
        <v>201</v>
      </c>
      <c r="T34" s="180"/>
      <c r="U34" s="181" t="s">
        <v>398</v>
      </c>
      <c r="V34" s="180" t="s">
        <v>146</v>
      </c>
      <c r="W34" s="180" t="s">
        <v>76</v>
      </c>
      <c r="X34" s="180" t="s">
        <v>106</v>
      </c>
      <c r="Y34" s="180" t="s">
        <v>56</v>
      </c>
      <c r="Z34" s="184" t="s">
        <v>202</v>
      </c>
      <c r="AA34" s="181" t="s">
        <v>138</v>
      </c>
      <c r="AB34" s="185">
        <v>2954</v>
      </c>
      <c r="AC34" s="185">
        <v>8461.9</v>
      </c>
      <c r="AD34" s="185">
        <v>24996452.599999998</v>
      </c>
      <c r="AE34" s="185">
        <v>27996026.912</v>
      </c>
      <c r="AF34" s="185">
        <v>4458</v>
      </c>
      <c r="AG34" s="185">
        <v>11282.54</v>
      </c>
      <c r="AH34" s="185">
        <v>50297563.32</v>
      </c>
      <c r="AI34" s="185">
        <v>56333270.918400005</v>
      </c>
      <c r="AJ34" s="186">
        <v>0</v>
      </c>
      <c r="AK34" s="186">
        <v>0</v>
      </c>
      <c r="AL34" s="186">
        <v>0</v>
      </c>
      <c r="AM34" s="186">
        <v>0</v>
      </c>
      <c r="AN34" s="186">
        <v>0</v>
      </c>
      <c r="AO34" s="186">
        <v>0</v>
      </c>
      <c r="AP34" s="186">
        <v>0</v>
      </c>
      <c r="AQ34" s="186">
        <v>0</v>
      </c>
      <c r="AR34" s="186">
        <v>0</v>
      </c>
      <c r="AS34" s="186">
        <v>0</v>
      </c>
      <c r="AT34" s="186">
        <v>0</v>
      </c>
      <c r="AU34" s="186">
        <v>0</v>
      </c>
      <c r="AV34" s="186">
        <f t="shared" si="0"/>
        <v>7412</v>
      </c>
      <c r="AW34" s="185">
        <f t="shared" ref="AW34" si="13">AD34+AH34+AL34+AP34+AT34</f>
        <v>75294015.920000002</v>
      </c>
      <c r="AX34" s="185">
        <f t="shared" ref="AX34" si="14">AW34*1.12</f>
        <v>84329297.830400005</v>
      </c>
      <c r="AY34" s="181" t="s">
        <v>203</v>
      </c>
      <c r="AZ34" s="181"/>
      <c r="BA34" s="181"/>
      <c r="BB34" s="181"/>
      <c r="BC34" s="181" t="s">
        <v>209</v>
      </c>
      <c r="BD34" s="181" t="s">
        <v>209</v>
      </c>
      <c r="BE34" s="181"/>
      <c r="BF34" s="181"/>
      <c r="BG34" s="181"/>
      <c r="BH34" s="181"/>
      <c r="BI34" s="181"/>
      <c r="BJ34" s="167"/>
      <c r="BK34" s="32" t="s">
        <v>653</v>
      </c>
    </row>
    <row r="35" spans="1:63" s="165" customFormat="1" ht="12.95" customHeight="1" x14ac:dyDescent="0.25">
      <c r="A35" s="15" t="s">
        <v>191</v>
      </c>
      <c r="B35" s="15"/>
      <c r="C35" s="4" t="s">
        <v>210</v>
      </c>
      <c r="D35" s="15"/>
      <c r="E35" s="206" t="s">
        <v>210</v>
      </c>
      <c r="F35" s="22" t="s">
        <v>211</v>
      </c>
      <c r="G35" s="22" t="s">
        <v>194</v>
      </c>
      <c r="H35" s="22" t="s">
        <v>208</v>
      </c>
      <c r="I35" s="23" t="s">
        <v>143</v>
      </c>
      <c r="J35" s="23" t="s">
        <v>149</v>
      </c>
      <c r="K35" s="23" t="s">
        <v>196</v>
      </c>
      <c r="L35" s="22">
        <v>30</v>
      </c>
      <c r="M35" s="5" t="s">
        <v>197</v>
      </c>
      <c r="N35" s="5" t="s">
        <v>198</v>
      </c>
      <c r="O35" s="5" t="s">
        <v>199</v>
      </c>
      <c r="P35" s="23" t="s">
        <v>125</v>
      </c>
      <c r="Q35" s="24" t="s">
        <v>122</v>
      </c>
      <c r="R35" s="25" t="s">
        <v>200</v>
      </c>
      <c r="S35" s="25" t="s">
        <v>201</v>
      </c>
      <c r="T35" s="23"/>
      <c r="U35" s="5" t="s">
        <v>126</v>
      </c>
      <c r="V35" s="23" t="s">
        <v>146</v>
      </c>
      <c r="W35" s="23" t="s">
        <v>76</v>
      </c>
      <c r="X35" s="23" t="s">
        <v>106</v>
      </c>
      <c r="Y35" s="23" t="s">
        <v>56</v>
      </c>
      <c r="Z35" s="39" t="s">
        <v>202</v>
      </c>
      <c r="AA35" s="5" t="s">
        <v>138</v>
      </c>
      <c r="AB35" s="26">
        <v>167</v>
      </c>
      <c r="AC35" s="26">
        <v>14598.57</v>
      </c>
      <c r="AD35" s="26">
        <v>2437961.19</v>
      </c>
      <c r="AE35" s="26">
        <v>2730516.5328000002</v>
      </c>
      <c r="AF35" s="26">
        <v>26</v>
      </c>
      <c r="AG35" s="26">
        <v>14598.57</v>
      </c>
      <c r="AH35" s="26">
        <v>379562.82</v>
      </c>
      <c r="AI35" s="26">
        <v>425110.35840000003</v>
      </c>
      <c r="AJ35" s="19">
        <v>0</v>
      </c>
      <c r="AK35" s="19">
        <v>0</v>
      </c>
      <c r="AL35" s="19">
        <v>0</v>
      </c>
      <c r="AM35" s="19">
        <v>0</v>
      </c>
      <c r="AN35" s="19">
        <v>0</v>
      </c>
      <c r="AO35" s="19">
        <v>0</v>
      </c>
      <c r="AP35" s="19">
        <v>0</v>
      </c>
      <c r="AQ35" s="19">
        <v>0</v>
      </c>
      <c r="AR35" s="19">
        <v>0</v>
      </c>
      <c r="AS35" s="19">
        <v>0</v>
      </c>
      <c r="AT35" s="19">
        <v>0</v>
      </c>
      <c r="AU35" s="19">
        <v>0</v>
      </c>
      <c r="AV35" s="41">
        <f t="shared" si="0"/>
        <v>193</v>
      </c>
      <c r="AW35" s="41">
        <v>0</v>
      </c>
      <c r="AX35" s="41">
        <f t="shared" ref="AX35:AX37" si="15">AW35*1.12</f>
        <v>0</v>
      </c>
      <c r="AY35" s="5" t="s">
        <v>203</v>
      </c>
      <c r="AZ35" s="5"/>
      <c r="BA35" s="5"/>
      <c r="BB35" s="5"/>
      <c r="BC35" s="5" t="s">
        <v>212</v>
      </c>
      <c r="BD35" s="5" t="s">
        <v>212</v>
      </c>
      <c r="BE35" s="5"/>
      <c r="BF35" s="5"/>
      <c r="BG35" s="5"/>
      <c r="BH35" s="5"/>
      <c r="BI35" s="5"/>
      <c r="BJ35" s="167"/>
      <c r="BK35" s="27"/>
    </row>
    <row r="36" spans="1:63" s="165" customFormat="1" ht="12.95" customHeight="1" x14ac:dyDescent="0.25">
      <c r="A36" s="15" t="s">
        <v>191</v>
      </c>
      <c r="B36" s="15"/>
      <c r="C36" s="4" t="s">
        <v>400</v>
      </c>
      <c r="D36" s="15"/>
      <c r="E36" s="209" t="s">
        <v>210</v>
      </c>
      <c r="F36" s="22" t="s">
        <v>211</v>
      </c>
      <c r="G36" s="22" t="s">
        <v>194</v>
      </c>
      <c r="H36" s="22" t="s">
        <v>208</v>
      </c>
      <c r="I36" s="23" t="s">
        <v>143</v>
      </c>
      <c r="J36" s="23" t="s">
        <v>149</v>
      </c>
      <c r="K36" s="23" t="s">
        <v>196</v>
      </c>
      <c r="L36" s="22">
        <v>30</v>
      </c>
      <c r="M36" s="5" t="s">
        <v>197</v>
      </c>
      <c r="N36" s="5" t="s">
        <v>198</v>
      </c>
      <c r="O36" s="1" t="s">
        <v>126</v>
      </c>
      <c r="P36" s="23" t="s">
        <v>125</v>
      </c>
      <c r="Q36" s="24" t="s">
        <v>122</v>
      </c>
      <c r="R36" s="25" t="s">
        <v>200</v>
      </c>
      <c r="S36" s="25" t="s">
        <v>201</v>
      </c>
      <c r="T36" s="23"/>
      <c r="U36" s="5" t="s">
        <v>398</v>
      </c>
      <c r="V36" s="23" t="s">
        <v>146</v>
      </c>
      <c r="W36" s="23" t="s">
        <v>76</v>
      </c>
      <c r="X36" s="23" t="s">
        <v>106</v>
      </c>
      <c r="Y36" s="23" t="s">
        <v>56</v>
      </c>
      <c r="Z36" s="39" t="s">
        <v>202</v>
      </c>
      <c r="AA36" s="5" t="s">
        <v>138</v>
      </c>
      <c r="AB36" s="26">
        <v>167</v>
      </c>
      <c r="AC36" s="26">
        <v>14598.57</v>
      </c>
      <c r="AD36" s="26">
        <v>2437961.19</v>
      </c>
      <c r="AE36" s="26">
        <v>2730516.5328000002</v>
      </c>
      <c r="AF36" s="26">
        <v>26</v>
      </c>
      <c r="AG36" s="26">
        <v>14598.57</v>
      </c>
      <c r="AH36" s="26">
        <v>379562.82</v>
      </c>
      <c r="AI36" s="26">
        <v>425110.35840000003</v>
      </c>
      <c r="AJ36" s="19">
        <v>0</v>
      </c>
      <c r="AK36" s="19">
        <v>0</v>
      </c>
      <c r="AL36" s="19">
        <v>0</v>
      </c>
      <c r="AM36" s="19">
        <v>0</v>
      </c>
      <c r="AN36" s="19">
        <v>0</v>
      </c>
      <c r="AO36" s="19">
        <v>0</v>
      </c>
      <c r="AP36" s="19">
        <v>0</v>
      </c>
      <c r="AQ36" s="19">
        <v>0</v>
      </c>
      <c r="AR36" s="19">
        <v>0</v>
      </c>
      <c r="AS36" s="19">
        <v>0</v>
      </c>
      <c r="AT36" s="19">
        <v>0</v>
      </c>
      <c r="AU36" s="19">
        <v>0</v>
      </c>
      <c r="AV36" s="64">
        <f t="shared" si="0"/>
        <v>193</v>
      </c>
      <c r="AW36" s="41">
        <v>0</v>
      </c>
      <c r="AX36" s="41">
        <f t="shared" si="15"/>
        <v>0</v>
      </c>
      <c r="AY36" s="5" t="s">
        <v>203</v>
      </c>
      <c r="AZ36" s="5"/>
      <c r="BA36" s="5"/>
      <c r="BB36" s="5"/>
      <c r="BC36" s="5" t="s">
        <v>212</v>
      </c>
      <c r="BD36" s="5" t="s">
        <v>212</v>
      </c>
      <c r="BE36" s="5"/>
      <c r="BF36" s="5"/>
      <c r="BG36" s="5"/>
      <c r="BH36" s="5"/>
      <c r="BI36" s="5"/>
      <c r="BJ36" s="167"/>
      <c r="BK36" s="289">
        <v>14.2</v>
      </c>
    </row>
    <row r="37" spans="1:63" s="165" customFormat="1" ht="12.95" customHeight="1" x14ac:dyDescent="0.25">
      <c r="A37" s="15" t="s">
        <v>191</v>
      </c>
      <c r="B37" s="15"/>
      <c r="C37" s="4" t="s">
        <v>649</v>
      </c>
      <c r="D37" s="15"/>
      <c r="E37" s="210" t="s">
        <v>210</v>
      </c>
      <c r="F37" s="89" t="s">
        <v>211</v>
      </c>
      <c r="G37" s="89" t="s">
        <v>194</v>
      </c>
      <c r="H37" s="89" t="s">
        <v>208</v>
      </c>
      <c r="I37" s="90" t="s">
        <v>143</v>
      </c>
      <c r="J37" s="90" t="s">
        <v>149</v>
      </c>
      <c r="K37" s="90" t="s">
        <v>196</v>
      </c>
      <c r="L37" s="89">
        <v>30</v>
      </c>
      <c r="M37" s="91" t="s">
        <v>197</v>
      </c>
      <c r="N37" s="91" t="s">
        <v>198</v>
      </c>
      <c r="O37" s="92" t="s">
        <v>166</v>
      </c>
      <c r="P37" s="90" t="s">
        <v>125</v>
      </c>
      <c r="Q37" s="93" t="s">
        <v>122</v>
      </c>
      <c r="R37" s="94" t="s">
        <v>200</v>
      </c>
      <c r="S37" s="94" t="s">
        <v>201</v>
      </c>
      <c r="T37" s="90"/>
      <c r="U37" s="91" t="s">
        <v>398</v>
      </c>
      <c r="V37" s="90" t="s">
        <v>146</v>
      </c>
      <c r="W37" s="90" t="s">
        <v>76</v>
      </c>
      <c r="X37" s="90" t="s">
        <v>106</v>
      </c>
      <c r="Y37" s="90" t="s">
        <v>56</v>
      </c>
      <c r="Z37" s="95" t="s">
        <v>202</v>
      </c>
      <c r="AA37" s="91" t="s">
        <v>138</v>
      </c>
      <c r="AB37" s="96">
        <v>167</v>
      </c>
      <c r="AC37" s="96">
        <v>14598.57</v>
      </c>
      <c r="AD37" s="97">
        <f t="shared" ref="AD37" si="16">AB37*AC37</f>
        <v>2437961.19</v>
      </c>
      <c r="AE37" s="97">
        <f t="shared" ref="AE37" si="17">AD37*1.12</f>
        <v>2730516.5328000002</v>
      </c>
      <c r="AF37" s="96">
        <v>26</v>
      </c>
      <c r="AG37" s="96">
        <v>14598.57</v>
      </c>
      <c r="AH37" s="97">
        <f t="shared" ref="AH37" si="18">AF37*AG37</f>
        <v>379562.82</v>
      </c>
      <c r="AI37" s="97">
        <f t="shared" ref="AI37" si="19">AH37*1.12</f>
        <v>425110.35840000003</v>
      </c>
      <c r="AJ37" s="98">
        <v>0</v>
      </c>
      <c r="AK37" s="98">
        <v>0</v>
      </c>
      <c r="AL37" s="98">
        <v>0</v>
      </c>
      <c r="AM37" s="98">
        <v>0</v>
      </c>
      <c r="AN37" s="98">
        <v>0</v>
      </c>
      <c r="AO37" s="98">
        <v>0</v>
      </c>
      <c r="AP37" s="98">
        <v>0</v>
      </c>
      <c r="AQ37" s="98">
        <v>0</v>
      </c>
      <c r="AR37" s="98">
        <v>0</v>
      </c>
      <c r="AS37" s="98">
        <v>0</v>
      </c>
      <c r="AT37" s="98">
        <v>0</v>
      </c>
      <c r="AU37" s="98">
        <v>0</v>
      </c>
      <c r="AV37" s="99">
        <f t="shared" si="0"/>
        <v>193</v>
      </c>
      <c r="AW37" s="41">
        <v>0</v>
      </c>
      <c r="AX37" s="41">
        <f t="shared" si="15"/>
        <v>0</v>
      </c>
      <c r="AY37" s="91" t="s">
        <v>203</v>
      </c>
      <c r="AZ37" s="91"/>
      <c r="BA37" s="91"/>
      <c r="BB37" s="91"/>
      <c r="BC37" s="91" t="s">
        <v>212</v>
      </c>
      <c r="BD37" s="91" t="s">
        <v>212</v>
      </c>
      <c r="BE37" s="91"/>
      <c r="BF37" s="91"/>
      <c r="BG37" s="91"/>
      <c r="BH37" s="91"/>
      <c r="BI37" s="91"/>
      <c r="BJ37" s="167"/>
      <c r="BK37" s="27">
        <v>14</v>
      </c>
    </row>
    <row r="38" spans="1:63" s="187" customFormat="1" ht="12.95" customHeight="1" x14ac:dyDescent="0.25">
      <c r="A38" s="158" t="s">
        <v>191</v>
      </c>
      <c r="B38" s="158">
        <v>270005786</v>
      </c>
      <c r="C38" s="158" t="s">
        <v>655</v>
      </c>
      <c r="D38" s="158"/>
      <c r="E38" s="158" t="s">
        <v>210</v>
      </c>
      <c r="F38" s="179" t="s">
        <v>211</v>
      </c>
      <c r="G38" s="179" t="s">
        <v>194</v>
      </c>
      <c r="H38" s="179" t="s">
        <v>208</v>
      </c>
      <c r="I38" s="180" t="s">
        <v>143</v>
      </c>
      <c r="J38" s="180" t="s">
        <v>149</v>
      </c>
      <c r="K38" s="180" t="s">
        <v>196</v>
      </c>
      <c r="L38" s="179">
        <v>30</v>
      </c>
      <c r="M38" s="181" t="s">
        <v>197</v>
      </c>
      <c r="N38" s="181" t="s">
        <v>198</v>
      </c>
      <c r="O38" s="152" t="s">
        <v>166</v>
      </c>
      <c r="P38" s="180" t="s">
        <v>125</v>
      </c>
      <c r="Q38" s="182" t="s">
        <v>122</v>
      </c>
      <c r="R38" s="183" t="s">
        <v>200</v>
      </c>
      <c r="S38" s="183" t="s">
        <v>201</v>
      </c>
      <c r="T38" s="180"/>
      <c r="U38" s="181" t="s">
        <v>398</v>
      </c>
      <c r="V38" s="180" t="s">
        <v>146</v>
      </c>
      <c r="W38" s="180" t="s">
        <v>76</v>
      </c>
      <c r="X38" s="180" t="s">
        <v>106</v>
      </c>
      <c r="Y38" s="180" t="s">
        <v>56</v>
      </c>
      <c r="Z38" s="184" t="s">
        <v>202</v>
      </c>
      <c r="AA38" s="181" t="s">
        <v>138</v>
      </c>
      <c r="AB38" s="188">
        <v>32</v>
      </c>
      <c r="AC38" s="185">
        <v>11824.84</v>
      </c>
      <c r="AD38" s="185">
        <v>378394.88</v>
      </c>
      <c r="AE38" s="185">
        <v>423802.26560000004</v>
      </c>
      <c r="AF38" s="185">
        <v>26</v>
      </c>
      <c r="AG38" s="185">
        <v>14598.57</v>
      </c>
      <c r="AH38" s="185">
        <v>379562.82</v>
      </c>
      <c r="AI38" s="185">
        <v>425110.35840000003</v>
      </c>
      <c r="AJ38" s="186">
        <v>0</v>
      </c>
      <c r="AK38" s="186">
        <v>0</v>
      </c>
      <c r="AL38" s="186">
        <v>0</v>
      </c>
      <c r="AM38" s="186">
        <v>0</v>
      </c>
      <c r="AN38" s="186">
        <v>0</v>
      </c>
      <c r="AO38" s="186">
        <v>0</v>
      </c>
      <c r="AP38" s="186">
        <v>0</v>
      </c>
      <c r="AQ38" s="186">
        <v>0</v>
      </c>
      <c r="AR38" s="186">
        <v>0</v>
      </c>
      <c r="AS38" s="186">
        <v>0</v>
      </c>
      <c r="AT38" s="186">
        <v>0</v>
      </c>
      <c r="AU38" s="186">
        <v>0</v>
      </c>
      <c r="AV38" s="186">
        <f t="shared" si="0"/>
        <v>58</v>
      </c>
      <c r="AW38" s="185">
        <f t="shared" ref="AW38" si="20">AD38+AH38+AL38+AP38+AT38</f>
        <v>757957.7</v>
      </c>
      <c r="AX38" s="185">
        <f t="shared" ref="AX38" si="21">AW38*1.12</f>
        <v>848912.62400000007</v>
      </c>
      <c r="AY38" s="181" t="s">
        <v>203</v>
      </c>
      <c r="AZ38" s="181"/>
      <c r="BA38" s="181"/>
      <c r="BB38" s="181"/>
      <c r="BC38" s="181" t="s">
        <v>212</v>
      </c>
      <c r="BD38" s="181" t="s">
        <v>212</v>
      </c>
      <c r="BE38" s="181"/>
      <c r="BF38" s="181"/>
      <c r="BG38" s="181"/>
      <c r="BH38" s="181"/>
      <c r="BI38" s="181"/>
      <c r="BJ38" s="167"/>
      <c r="BK38" s="32" t="s">
        <v>653</v>
      </c>
    </row>
    <row r="39" spans="1:63" s="165" customFormat="1" ht="12.95" customHeight="1" x14ac:dyDescent="0.25">
      <c r="A39" s="15" t="s">
        <v>191</v>
      </c>
      <c r="B39" s="15"/>
      <c r="C39" s="4" t="s">
        <v>213</v>
      </c>
      <c r="D39" s="15"/>
      <c r="E39" s="206" t="s">
        <v>213</v>
      </c>
      <c r="F39" s="22" t="s">
        <v>214</v>
      </c>
      <c r="G39" s="22" t="s">
        <v>194</v>
      </c>
      <c r="H39" s="22" t="s">
        <v>215</v>
      </c>
      <c r="I39" s="23" t="s">
        <v>143</v>
      </c>
      <c r="J39" s="23" t="s">
        <v>149</v>
      </c>
      <c r="K39" s="23" t="s">
        <v>196</v>
      </c>
      <c r="L39" s="22">
        <v>30</v>
      </c>
      <c r="M39" s="5" t="s">
        <v>197</v>
      </c>
      <c r="N39" s="5" t="s">
        <v>198</v>
      </c>
      <c r="O39" s="5" t="s">
        <v>199</v>
      </c>
      <c r="P39" s="23" t="s">
        <v>125</v>
      </c>
      <c r="Q39" s="24" t="s">
        <v>122</v>
      </c>
      <c r="R39" s="25" t="s">
        <v>200</v>
      </c>
      <c r="S39" s="25" t="s">
        <v>201</v>
      </c>
      <c r="T39" s="23"/>
      <c r="U39" s="5" t="s">
        <v>126</v>
      </c>
      <c r="V39" s="23" t="s">
        <v>146</v>
      </c>
      <c r="W39" s="23" t="s">
        <v>76</v>
      </c>
      <c r="X39" s="23" t="s">
        <v>106</v>
      </c>
      <c r="Y39" s="23" t="s">
        <v>56</v>
      </c>
      <c r="Z39" s="39" t="s">
        <v>202</v>
      </c>
      <c r="AA39" s="5" t="s">
        <v>138</v>
      </c>
      <c r="AB39" s="26">
        <v>2409</v>
      </c>
      <c r="AC39" s="26">
        <v>14326.11</v>
      </c>
      <c r="AD39" s="26">
        <v>34511598.990000002</v>
      </c>
      <c r="AE39" s="26">
        <v>38652990.868800007</v>
      </c>
      <c r="AF39" s="26">
        <v>2180</v>
      </c>
      <c r="AG39" s="26">
        <v>14326.11</v>
      </c>
      <c r="AH39" s="26">
        <v>31230919.800000001</v>
      </c>
      <c r="AI39" s="26">
        <v>34978630.176000006</v>
      </c>
      <c r="AJ39" s="19">
        <v>0</v>
      </c>
      <c r="AK39" s="19">
        <v>0</v>
      </c>
      <c r="AL39" s="19">
        <v>0</v>
      </c>
      <c r="AM39" s="19">
        <v>0</v>
      </c>
      <c r="AN39" s="19">
        <v>0</v>
      </c>
      <c r="AO39" s="19">
        <v>0</v>
      </c>
      <c r="AP39" s="19">
        <v>0</v>
      </c>
      <c r="AQ39" s="19">
        <v>0</v>
      </c>
      <c r="AR39" s="19">
        <v>0</v>
      </c>
      <c r="AS39" s="19">
        <v>0</v>
      </c>
      <c r="AT39" s="19">
        <v>0</v>
      </c>
      <c r="AU39" s="19">
        <v>0</v>
      </c>
      <c r="AV39" s="41">
        <f t="shared" si="0"/>
        <v>4589</v>
      </c>
      <c r="AW39" s="41">
        <v>0</v>
      </c>
      <c r="AX39" s="41">
        <f t="shared" ref="AX39:AX41" si="22">AW39*1.12</f>
        <v>0</v>
      </c>
      <c r="AY39" s="5" t="s">
        <v>203</v>
      </c>
      <c r="AZ39" s="5"/>
      <c r="BA39" s="5"/>
      <c r="BB39" s="5"/>
      <c r="BC39" s="5" t="s">
        <v>216</v>
      </c>
      <c r="BD39" s="5" t="s">
        <v>216</v>
      </c>
      <c r="BE39" s="5"/>
      <c r="BF39" s="5"/>
      <c r="BG39" s="5"/>
      <c r="BH39" s="5"/>
      <c r="BI39" s="5"/>
      <c r="BJ39" s="167"/>
      <c r="BK39" s="27"/>
    </row>
    <row r="40" spans="1:63" s="165" customFormat="1" ht="12.95" customHeight="1" x14ac:dyDescent="0.25">
      <c r="A40" s="15" t="s">
        <v>191</v>
      </c>
      <c r="B40" s="15"/>
      <c r="C40" s="4" t="s">
        <v>401</v>
      </c>
      <c r="D40" s="65"/>
      <c r="E40" s="4" t="s">
        <v>213</v>
      </c>
      <c r="F40" s="22" t="s">
        <v>214</v>
      </c>
      <c r="G40" s="22" t="s">
        <v>194</v>
      </c>
      <c r="H40" s="22" t="s">
        <v>215</v>
      </c>
      <c r="I40" s="23" t="s">
        <v>143</v>
      </c>
      <c r="J40" s="23" t="s">
        <v>149</v>
      </c>
      <c r="K40" s="23" t="s">
        <v>196</v>
      </c>
      <c r="L40" s="22">
        <v>30</v>
      </c>
      <c r="M40" s="5" t="s">
        <v>197</v>
      </c>
      <c r="N40" s="5" t="s">
        <v>198</v>
      </c>
      <c r="O40" s="1" t="s">
        <v>126</v>
      </c>
      <c r="P40" s="23" t="s">
        <v>125</v>
      </c>
      <c r="Q40" s="24" t="s">
        <v>122</v>
      </c>
      <c r="R40" s="25" t="s">
        <v>200</v>
      </c>
      <c r="S40" s="25" t="s">
        <v>201</v>
      </c>
      <c r="T40" s="23"/>
      <c r="U40" s="5" t="s">
        <v>398</v>
      </c>
      <c r="V40" s="23" t="s">
        <v>146</v>
      </c>
      <c r="W40" s="23" t="s">
        <v>76</v>
      </c>
      <c r="X40" s="23" t="s">
        <v>106</v>
      </c>
      <c r="Y40" s="23" t="s">
        <v>56</v>
      </c>
      <c r="Z40" s="39" t="s">
        <v>202</v>
      </c>
      <c r="AA40" s="5" t="s">
        <v>138</v>
      </c>
      <c r="AB40" s="26">
        <v>2409</v>
      </c>
      <c r="AC40" s="26">
        <v>14326.11</v>
      </c>
      <c r="AD40" s="26">
        <v>34511598.990000002</v>
      </c>
      <c r="AE40" s="26">
        <v>38652990.868800007</v>
      </c>
      <c r="AF40" s="26">
        <v>2180</v>
      </c>
      <c r="AG40" s="26">
        <v>14326.11</v>
      </c>
      <c r="AH40" s="26">
        <v>31230919.800000001</v>
      </c>
      <c r="AI40" s="26">
        <v>34978630.176000006</v>
      </c>
      <c r="AJ40" s="19">
        <v>0</v>
      </c>
      <c r="AK40" s="19">
        <v>0</v>
      </c>
      <c r="AL40" s="19">
        <v>0</v>
      </c>
      <c r="AM40" s="19">
        <v>0</v>
      </c>
      <c r="AN40" s="19">
        <v>0</v>
      </c>
      <c r="AO40" s="19">
        <v>0</v>
      </c>
      <c r="AP40" s="19">
        <v>0</v>
      </c>
      <c r="AQ40" s="19">
        <v>0</v>
      </c>
      <c r="AR40" s="19">
        <v>0</v>
      </c>
      <c r="AS40" s="19">
        <v>0</v>
      </c>
      <c r="AT40" s="19">
        <v>0</v>
      </c>
      <c r="AU40" s="19">
        <v>0</v>
      </c>
      <c r="AV40" s="64">
        <f t="shared" si="0"/>
        <v>4589</v>
      </c>
      <c r="AW40" s="41">
        <v>0</v>
      </c>
      <c r="AX40" s="41">
        <f t="shared" si="22"/>
        <v>0</v>
      </c>
      <c r="AY40" s="5" t="s">
        <v>203</v>
      </c>
      <c r="AZ40" s="5"/>
      <c r="BA40" s="5"/>
      <c r="BB40" s="5"/>
      <c r="BC40" s="5" t="s">
        <v>216</v>
      </c>
      <c r="BD40" s="5" t="s">
        <v>216</v>
      </c>
      <c r="BE40" s="5"/>
      <c r="BF40" s="5"/>
      <c r="BG40" s="5"/>
      <c r="BH40" s="5"/>
      <c r="BI40" s="5"/>
      <c r="BJ40" s="167"/>
      <c r="BK40" s="289">
        <v>14.2</v>
      </c>
    </row>
    <row r="41" spans="1:63" s="165" customFormat="1" ht="12.95" customHeight="1" x14ac:dyDescent="0.25">
      <c r="A41" s="88" t="s">
        <v>191</v>
      </c>
      <c r="B41" s="88"/>
      <c r="C41" s="173" t="s">
        <v>650</v>
      </c>
      <c r="D41" s="100"/>
      <c r="E41" s="173" t="s">
        <v>213</v>
      </c>
      <c r="F41" s="89" t="s">
        <v>214</v>
      </c>
      <c r="G41" s="89" t="s">
        <v>194</v>
      </c>
      <c r="H41" s="89" t="s">
        <v>215</v>
      </c>
      <c r="I41" s="90" t="s">
        <v>143</v>
      </c>
      <c r="J41" s="90" t="s">
        <v>149</v>
      </c>
      <c r="K41" s="90" t="s">
        <v>196</v>
      </c>
      <c r="L41" s="89">
        <v>30</v>
      </c>
      <c r="M41" s="91" t="s">
        <v>197</v>
      </c>
      <c r="N41" s="91" t="s">
        <v>198</v>
      </c>
      <c r="O41" s="92" t="s">
        <v>166</v>
      </c>
      <c r="P41" s="90" t="s">
        <v>125</v>
      </c>
      <c r="Q41" s="93" t="s">
        <v>122</v>
      </c>
      <c r="R41" s="94" t="s">
        <v>200</v>
      </c>
      <c r="S41" s="94" t="s">
        <v>201</v>
      </c>
      <c r="T41" s="90"/>
      <c r="U41" s="91" t="s">
        <v>398</v>
      </c>
      <c r="V41" s="90" t="s">
        <v>146</v>
      </c>
      <c r="W41" s="90" t="s">
        <v>76</v>
      </c>
      <c r="X41" s="90" t="s">
        <v>106</v>
      </c>
      <c r="Y41" s="90" t="s">
        <v>56</v>
      </c>
      <c r="Z41" s="95" t="s">
        <v>202</v>
      </c>
      <c r="AA41" s="91" t="s">
        <v>138</v>
      </c>
      <c r="AB41" s="96">
        <v>2409</v>
      </c>
      <c r="AC41" s="96">
        <v>14326.11</v>
      </c>
      <c r="AD41" s="97">
        <f t="shared" ref="AD41" si="23">AB41*AC41</f>
        <v>34511598.990000002</v>
      </c>
      <c r="AE41" s="97">
        <f t="shared" ref="AE41" si="24">AD41*1.12</f>
        <v>38652990.868800007</v>
      </c>
      <c r="AF41" s="96">
        <v>2180</v>
      </c>
      <c r="AG41" s="96">
        <v>14326.11</v>
      </c>
      <c r="AH41" s="97">
        <f t="shared" ref="AH41" si="25">AF41*AG41</f>
        <v>31230919.800000001</v>
      </c>
      <c r="AI41" s="97">
        <f t="shared" ref="AI41" si="26">AH41*1.12</f>
        <v>34978630.176000006</v>
      </c>
      <c r="AJ41" s="98">
        <v>0</v>
      </c>
      <c r="AK41" s="98">
        <v>0</v>
      </c>
      <c r="AL41" s="98">
        <v>0</v>
      </c>
      <c r="AM41" s="98">
        <v>0</v>
      </c>
      <c r="AN41" s="98">
        <v>0</v>
      </c>
      <c r="AO41" s="98">
        <v>0</v>
      </c>
      <c r="AP41" s="98">
        <v>0</v>
      </c>
      <c r="AQ41" s="98">
        <v>0</v>
      </c>
      <c r="AR41" s="98">
        <v>0</v>
      </c>
      <c r="AS41" s="98">
        <v>0</v>
      </c>
      <c r="AT41" s="98">
        <v>0</v>
      </c>
      <c r="AU41" s="98">
        <v>0</v>
      </c>
      <c r="AV41" s="99">
        <f t="shared" si="0"/>
        <v>4589</v>
      </c>
      <c r="AW41" s="41">
        <v>0</v>
      </c>
      <c r="AX41" s="41">
        <f t="shared" si="22"/>
        <v>0</v>
      </c>
      <c r="AY41" s="91" t="s">
        <v>203</v>
      </c>
      <c r="AZ41" s="91"/>
      <c r="BA41" s="91"/>
      <c r="BB41" s="91"/>
      <c r="BC41" s="91" t="s">
        <v>216</v>
      </c>
      <c r="BD41" s="91" t="s">
        <v>216</v>
      </c>
      <c r="BE41" s="91"/>
      <c r="BF41" s="91"/>
      <c r="BG41" s="91"/>
      <c r="BH41" s="91"/>
      <c r="BI41" s="91"/>
      <c r="BJ41" s="167"/>
      <c r="BK41" s="27">
        <v>14</v>
      </c>
    </row>
    <row r="42" spans="1:63" s="187" customFormat="1" ht="12.95" customHeight="1" x14ac:dyDescent="0.25">
      <c r="A42" s="158" t="s">
        <v>191</v>
      </c>
      <c r="B42" s="158">
        <v>270006594</v>
      </c>
      <c r="C42" s="158" t="s">
        <v>656</v>
      </c>
      <c r="D42" s="158"/>
      <c r="E42" s="158" t="s">
        <v>213</v>
      </c>
      <c r="F42" s="179" t="s">
        <v>214</v>
      </c>
      <c r="G42" s="179" t="s">
        <v>194</v>
      </c>
      <c r="H42" s="179" t="s">
        <v>215</v>
      </c>
      <c r="I42" s="180" t="s">
        <v>143</v>
      </c>
      <c r="J42" s="180" t="s">
        <v>149</v>
      </c>
      <c r="K42" s="180" t="s">
        <v>196</v>
      </c>
      <c r="L42" s="179">
        <v>30</v>
      </c>
      <c r="M42" s="181" t="s">
        <v>197</v>
      </c>
      <c r="N42" s="181" t="s">
        <v>198</v>
      </c>
      <c r="O42" s="152" t="s">
        <v>166</v>
      </c>
      <c r="P42" s="180" t="s">
        <v>125</v>
      </c>
      <c r="Q42" s="182" t="s">
        <v>122</v>
      </c>
      <c r="R42" s="183" t="s">
        <v>200</v>
      </c>
      <c r="S42" s="183" t="s">
        <v>201</v>
      </c>
      <c r="T42" s="180"/>
      <c r="U42" s="181" t="s">
        <v>398</v>
      </c>
      <c r="V42" s="180" t="s">
        <v>146</v>
      </c>
      <c r="W42" s="180" t="s">
        <v>76</v>
      </c>
      <c r="X42" s="180" t="s">
        <v>106</v>
      </c>
      <c r="Y42" s="180" t="s">
        <v>56</v>
      </c>
      <c r="Z42" s="184" t="s">
        <v>202</v>
      </c>
      <c r="AA42" s="181" t="s">
        <v>138</v>
      </c>
      <c r="AB42" s="185">
        <v>1219</v>
      </c>
      <c r="AC42" s="185">
        <v>12177.19</v>
      </c>
      <c r="AD42" s="185">
        <v>14843994.610000001</v>
      </c>
      <c r="AE42" s="185">
        <v>16625273.963200003</v>
      </c>
      <c r="AF42" s="185">
        <v>2180</v>
      </c>
      <c r="AG42" s="185">
        <v>14326.11</v>
      </c>
      <c r="AH42" s="185">
        <v>31230919.800000001</v>
      </c>
      <c r="AI42" s="185">
        <v>34978630.176000006</v>
      </c>
      <c r="AJ42" s="186">
        <v>0</v>
      </c>
      <c r="AK42" s="186">
        <v>0</v>
      </c>
      <c r="AL42" s="186">
        <v>0</v>
      </c>
      <c r="AM42" s="186">
        <v>0</v>
      </c>
      <c r="AN42" s="186">
        <v>0</v>
      </c>
      <c r="AO42" s="186">
        <v>0</v>
      </c>
      <c r="AP42" s="186">
        <v>0</v>
      </c>
      <c r="AQ42" s="186">
        <v>0</v>
      </c>
      <c r="AR42" s="186">
        <v>0</v>
      </c>
      <c r="AS42" s="186">
        <v>0</v>
      </c>
      <c r="AT42" s="186">
        <v>0</v>
      </c>
      <c r="AU42" s="186">
        <v>0</v>
      </c>
      <c r="AV42" s="186">
        <f t="shared" si="0"/>
        <v>3399</v>
      </c>
      <c r="AW42" s="185">
        <f t="shared" ref="AW42" si="27">AD42+AH42+AL42+AP42+AT42</f>
        <v>46074914.410000004</v>
      </c>
      <c r="AX42" s="185">
        <f t="shared" ref="AX42:AX141" si="28">AW42*1.12</f>
        <v>51603904.139200009</v>
      </c>
      <c r="AY42" s="181" t="s">
        <v>203</v>
      </c>
      <c r="AZ42" s="181"/>
      <c r="BA42" s="181"/>
      <c r="BB42" s="181"/>
      <c r="BC42" s="181" t="s">
        <v>216</v>
      </c>
      <c r="BD42" s="181" t="s">
        <v>216</v>
      </c>
      <c r="BE42" s="181"/>
      <c r="BF42" s="181"/>
      <c r="BG42" s="181"/>
      <c r="BH42" s="181"/>
      <c r="BI42" s="181"/>
      <c r="BJ42" s="167"/>
      <c r="BK42" s="32" t="s">
        <v>653</v>
      </c>
    </row>
    <row r="43" spans="1:63" s="164" customFormat="1" ht="12.95" customHeight="1" x14ac:dyDescent="0.25">
      <c r="A43" s="66" t="s">
        <v>405</v>
      </c>
      <c r="B43" s="67"/>
      <c r="C43" s="189" t="s">
        <v>466</v>
      </c>
      <c r="D43" s="67"/>
      <c r="E43" s="211"/>
      <c r="F43" s="68" t="s">
        <v>406</v>
      </c>
      <c r="G43" s="68" t="s">
        <v>407</v>
      </c>
      <c r="H43" s="12" t="s">
        <v>408</v>
      </c>
      <c r="I43" s="25" t="s">
        <v>143</v>
      </c>
      <c r="J43" s="1" t="s">
        <v>149</v>
      </c>
      <c r="K43" s="25" t="s">
        <v>196</v>
      </c>
      <c r="L43" s="24">
        <v>30</v>
      </c>
      <c r="M43" s="69" t="s">
        <v>197</v>
      </c>
      <c r="N43" s="70" t="s">
        <v>365</v>
      </c>
      <c r="O43" s="24" t="s">
        <v>126</v>
      </c>
      <c r="P43" s="25" t="s">
        <v>125</v>
      </c>
      <c r="Q43" s="24" t="s">
        <v>122</v>
      </c>
      <c r="R43" s="25" t="s">
        <v>200</v>
      </c>
      <c r="S43" s="25" t="s">
        <v>201</v>
      </c>
      <c r="T43" s="24"/>
      <c r="U43" s="24" t="s">
        <v>398</v>
      </c>
      <c r="V43" s="24" t="s">
        <v>146</v>
      </c>
      <c r="W43" s="9">
        <v>30</v>
      </c>
      <c r="X43" s="9">
        <v>60</v>
      </c>
      <c r="Y43" s="16">
        <v>10</v>
      </c>
      <c r="Z43" s="12" t="s">
        <v>409</v>
      </c>
      <c r="AA43" s="5" t="s">
        <v>138</v>
      </c>
      <c r="AB43" s="71">
        <v>0.2</v>
      </c>
      <c r="AC43" s="190">
        <v>1117338.76</v>
      </c>
      <c r="AD43" s="71">
        <f>AC43*AB43</f>
        <v>223467.75200000001</v>
      </c>
      <c r="AE43" s="71">
        <f>AD43*1.12</f>
        <v>250283.88224000004</v>
      </c>
      <c r="AF43" s="71">
        <v>0.2</v>
      </c>
      <c r="AG43" s="190">
        <v>1117338.76</v>
      </c>
      <c r="AH43" s="71">
        <f>AG43*AF43</f>
        <v>223467.75200000001</v>
      </c>
      <c r="AI43" s="71">
        <f>AH43*1.12</f>
        <v>250283.88224000004</v>
      </c>
      <c r="AJ43" s="19">
        <v>0</v>
      </c>
      <c r="AK43" s="19">
        <v>0</v>
      </c>
      <c r="AL43" s="19">
        <v>0</v>
      </c>
      <c r="AM43" s="19">
        <v>0</v>
      </c>
      <c r="AN43" s="19">
        <v>0</v>
      </c>
      <c r="AO43" s="19">
        <v>0</v>
      </c>
      <c r="AP43" s="19">
        <v>0</v>
      </c>
      <c r="AQ43" s="19">
        <v>0</v>
      </c>
      <c r="AR43" s="19">
        <v>0</v>
      </c>
      <c r="AS43" s="19">
        <v>0</v>
      </c>
      <c r="AT43" s="19">
        <v>0</v>
      </c>
      <c r="AU43" s="19">
        <v>0</v>
      </c>
      <c r="AV43" s="64">
        <f t="shared" si="0"/>
        <v>0.4</v>
      </c>
      <c r="AW43" s="41">
        <v>0</v>
      </c>
      <c r="AX43" s="41">
        <f t="shared" si="28"/>
        <v>0</v>
      </c>
      <c r="AY43" s="4" t="s">
        <v>203</v>
      </c>
      <c r="AZ43" s="25"/>
      <c r="BA43" s="25"/>
      <c r="BB43" s="44"/>
      <c r="BC43" s="12" t="s">
        <v>410</v>
      </c>
      <c r="BD43" s="12" t="s">
        <v>410</v>
      </c>
      <c r="BE43" s="44"/>
      <c r="BF43" s="44"/>
      <c r="BG43" s="44"/>
      <c r="BH43" s="44"/>
      <c r="BI43" s="44"/>
      <c r="BJ43" s="87"/>
      <c r="BK43" s="87"/>
    </row>
    <row r="44" spans="1:63" s="164" customFormat="1" ht="12.95" customHeight="1" x14ac:dyDescent="0.25">
      <c r="A44" s="66" t="s">
        <v>405</v>
      </c>
      <c r="B44" s="101"/>
      <c r="C44" s="191" t="s">
        <v>549</v>
      </c>
      <c r="D44" s="101"/>
      <c r="E44" s="211"/>
      <c r="F44" s="68" t="s">
        <v>406</v>
      </c>
      <c r="G44" s="68" t="s">
        <v>407</v>
      </c>
      <c r="H44" s="12" t="s">
        <v>408</v>
      </c>
      <c r="I44" s="25" t="s">
        <v>143</v>
      </c>
      <c r="J44" s="1" t="s">
        <v>149</v>
      </c>
      <c r="K44" s="25" t="s">
        <v>196</v>
      </c>
      <c r="L44" s="24">
        <v>30</v>
      </c>
      <c r="M44" s="69" t="s">
        <v>197</v>
      </c>
      <c r="N44" s="70" t="s">
        <v>365</v>
      </c>
      <c r="O44" s="1" t="s">
        <v>166</v>
      </c>
      <c r="P44" s="25" t="s">
        <v>125</v>
      </c>
      <c r="Q44" s="24" t="s">
        <v>122</v>
      </c>
      <c r="R44" s="25" t="s">
        <v>200</v>
      </c>
      <c r="S44" s="25" t="s">
        <v>201</v>
      </c>
      <c r="T44" s="24"/>
      <c r="U44" s="24" t="s">
        <v>398</v>
      </c>
      <c r="V44" s="24" t="s">
        <v>146</v>
      </c>
      <c r="W44" s="9">
        <v>30</v>
      </c>
      <c r="X44" s="9">
        <v>60</v>
      </c>
      <c r="Y44" s="16">
        <v>10</v>
      </c>
      <c r="Z44" s="12" t="s">
        <v>409</v>
      </c>
      <c r="AA44" s="5" t="s">
        <v>138</v>
      </c>
      <c r="AB44" s="102">
        <v>0.2</v>
      </c>
      <c r="AC44" s="192">
        <v>1117338.76</v>
      </c>
      <c r="AD44" s="103">
        <f t="shared" ref="AD44" si="29">AB44*AC44</f>
        <v>223467.75200000001</v>
      </c>
      <c r="AE44" s="103">
        <f t="shared" ref="AE44" si="30">AD44*1.12</f>
        <v>250283.88224000004</v>
      </c>
      <c r="AF44" s="104">
        <v>0.2</v>
      </c>
      <c r="AG44" s="192">
        <v>1117338.76</v>
      </c>
      <c r="AH44" s="103">
        <f t="shared" ref="AH44" si="31">AF44*AG44</f>
        <v>223467.75200000001</v>
      </c>
      <c r="AI44" s="103">
        <f t="shared" ref="AI44" si="32">AH44*1.12</f>
        <v>250283.88224000004</v>
      </c>
      <c r="AJ44" s="105">
        <v>0</v>
      </c>
      <c r="AK44" s="105">
        <v>0</v>
      </c>
      <c r="AL44" s="105">
        <v>0</v>
      </c>
      <c r="AM44" s="105">
        <v>0</v>
      </c>
      <c r="AN44" s="105">
        <v>0</v>
      </c>
      <c r="AO44" s="105">
        <v>0</v>
      </c>
      <c r="AP44" s="105">
        <v>0</v>
      </c>
      <c r="AQ44" s="105">
        <v>0</v>
      </c>
      <c r="AR44" s="105">
        <v>0</v>
      </c>
      <c r="AS44" s="105">
        <v>0</v>
      </c>
      <c r="AT44" s="105">
        <v>0</v>
      </c>
      <c r="AU44" s="105">
        <v>0</v>
      </c>
      <c r="AV44" s="106">
        <f t="shared" si="0"/>
        <v>0.4</v>
      </c>
      <c r="AW44" s="41">
        <v>0</v>
      </c>
      <c r="AX44" s="41">
        <f t="shared" si="28"/>
        <v>0</v>
      </c>
      <c r="AY44" s="107" t="s">
        <v>203</v>
      </c>
      <c r="AZ44" s="108"/>
      <c r="BA44" s="108"/>
      <c r="BB44" s="110"/>
      <c r="BC44" s="109" t="s">
        <v>410</v>
      </c>
      <c r="BD44" s="109" t="s">
        <v>410</v>
      </c>
      <c r="BE44" s="110"/>
      <c r="BF44" s="110"/>
      <c r="BG44" s="110"/>
      <c r="BH44" s="110"/>
      <c r="BI44" s="110"/>
      <c r="BJ44" s="87"/>
      <c r="BK44" s="27">
        <v>14</v>
      </c>
    </row>
    <row r="45" spans="1:63" s="187" customFormat="1" ht="12.95" customHeight="1" x14ac:dyDescent="0.25">
      <c r="A45" s="182" t="s">
        <v>405</v>
      </c>
      <c r="B45" s="158">
        <v>210000035</v>
      </c>
      <c r="C45" s="158" t="s">
        <v>657</v>
      </c>
      <c r="D45" s="158"/>
      <c r="E45" s="212"/>
      <c r="F45" s="193" t="s">
        <v>406</v>
      </c>
      <c r="G45" s="193" t="s">
        <v>407</v>
      </c>
      <c r="H45" s="193" t="s">
        <v>408</v>
      </c>
      <c r="I45" s="183" t="s">
        <v>143</v>
      </c>
      <c r="J45" s="152" t="s">
        <v>149</v>
      </c>
      <c r="K45" s="183" t="s">
        <v>196</v>
      </c>
      <c r="L45" s="182">
        <v>30</v>
      </c>
      <c r="M45" s="153" t="s">
        <v>197</v>
      </c>
      <c r="N45" s="194" t="s">
        <v>365</v>
      </c>
      <c r="O45" s="152" t="s">
        <v>166</v>
      </c>
      <c r="P45" s="183" t="s">
        <v>125</v>
      </c>
      <c r="Q45" s="182" t="s">
        <v>122</v>
      </c>
      <c r="R45" s="183" t="s">
        <v>200</v>
      </c>
      <c r="S45" s="183" t="s">
        <v>201</v>
      </c>
      <c r="T45" s="182"/>
      <c r="U45" s="182" t="s">
        <v>398</v>
      </c>
      <c r="V45" s="182" t="s">
        <v>146</v>
      </c>
      <c r="W45" s="193">
        <v>30</v>
      </c>
      <c r="X45" s="193">
        <v>60</v>
      </c>
      <c r="Y45" s="156">
        <v>10</v>
      </c>
      <c r="Z45" s="193" t="s">
        <v>409</v>
      </c>
      <c r="AA45" s="181" t="s">
        <v>138</v>
      </c>
      <c r="AB45" s="185">
        <v>0</v>
      </c>
      <c r="AC45" s="185">
        <v>1117338.76</v>
      </c>
      <c r="AD45" s="185">
        <v>0</v>
      </c>
      <c r="AE45" s="185">
        <v>0</v>
      </c>
      <c r="AF45" s="185">
        <v>0.2</v>
      </c>
      <c r="AG45" s="185">
        <v>1117338.76</v>
      </c>
      <c r="AH45" s="185">
        <v>223467.75200000001</v>
      </c>
      <c r="AI45" s="185">
        <v>250283.88224000004</v>
      </c>
      <c r="AJ45" s="186">
        <v>0</v>
      </c>
      <c r="AK45" s="186">
        <v>0</v>
      </c>
      <c r="AL45" s="186">
        <v>0</v>
      </c>
      <c r="AM45" s="186">
        <v>0</v>
      </c>
      <c r="AN45" s="186">
        <v>0</v>
      </c>
      <c r="AO45" s="186">
        <v>0</v>
      </c>
      <c r="AP45" s="186">
        <v>0</v>
      </c>
      <c r="AQ45" s="186">
        <v>0</v>
      </c>
      <c r="AR45" s="186">
        <v>0</v>
      </c>
      <c r="AS45" s="186">
        <v>0</v>
      </c>
      <c r="AT45" s="186">
        <v>0</v>
      </c>
      <c r="AU45" s="186">
        <v>0</v>
      </c>
      <c r="AV45" s="186">
        <f t="shared" si="0"/>
        <v>0.2</v>
      </c>
      <c r="AW45" s="185">
        <f t="shared" ref="AW45:AW137" si="33">AD45+AH45+AL45+AP45+AT45</f>
        <v>223467.75200000001</v>
      </c>
      <c r="AX45" s="185">
        <f t="shared" si="28"/>
        <v>250283.88224000004</v>
      </c>
      <c r="AY45" s="158" t="s">
        <v>203</v>
      </c>
      <c r="AZ45" s="183"/>
      <c r="BA45" s="183"/>
      <c r="BB45" s="195"/>
      <c r="BC45" s="193" t="s">
        <v>410</v>
      </c>
      <c r="BD45" s="193" t="s">
        <v>410</v>
      </c>
      <c r="BE45" s="195"/>
      <c r="BF45" s="195"/>
      <c r="BG45" s="195"/>
      <c r="BH45" s="195"/>
      <c r="BI45" s="195"/>
      <c r="BJ45" s="87"/>
      <c r="BK45" s="32" t="s">
        <v>653</v>
      </c>
    </row>
    <row r="46" spans="1:63" s="164" customFormat="1" ht="12.95" customHeight="1" x14ac:dyDescent="0.25">
      <c r="A46" s="66" t="s">
        <v>405</v>
      </c>
      <c r="B46" s="72"/>
      <c r="C46" s="189" t="s">
        <v>467</v>
      </c>
      <c r="D46" s="72"/>
      <c r="E46" s="211"/>
      <c r="F46" s="68" t="s">
        <v>411</v>
      </c>
      <c r="G46" s="68" t="s">
        <v>407</v>
      </c>
      <c r="H46" s="12" t="s">
        <v>412</v>
      </c>
      <c r="I46" s="25" t="s">
        <v>143</v>
      </c>
      <c r="J46" s="1" t="s">
        <v>149</v>
      </c>
      <c r="K46" s="25" t="s">
        <v>196</v>
      </c>
      <c r="L46" s="24">
        <v>30</v>
      </c>
      <c r="M46" s="69" t="s">
        <v>197</v>
      </c>
      <c r="N46" s="70" t="s">
        <v>365</v>
      </c>
      <c r="O46" s="24" t="s">
        <v>126</v>
      </c>
      <c r="P46" s="25" t="s">
        <v>125</v>
      </c>
      <c r="Q46" s="24" t="s">
        <v>122</v>
      </c>
      <c r="R46" s="25" t="s">
        <v>200</v>
      </c>
      <c r="S46" s="25" t="s">
        <v>201</v>
      </c>
      <c r="T46" s="24"/>
      <c r="U46" s="24" t="s">
        <v>398</v>
      </c>
      <c r="V46" s="24" t="s">
        <v>146</v>
      </c>
      <c r="W46" s="9">
        <v>30</v>
      </c>
      <c r="X46" s="9">
        <v>60</v>
      </c>
      <c r="Y46" s="16">
        <v>10</v>
      </c>
      <c r="Z46" s="86" t="s">
        <v>413</v>
      </c>
      <c r="AA46" s="5" t="s">
        <v>138</v>
      </c>
      <c r="AB46" s="71">
        <v>2200</v>
      </c>
      <c r="AC46" s="190">
        <v>1733.42</v>
      </c>
      <c r="AD46" s="71">
        <f t="shared" ref="AD46:AD141" si="34">AC46*AB46</f>
        <v>3813524</v>
      </c>
      <c r="AE46" s="71">
        <f t="shared" ref="AE46:AE141" si="35">AD46*1.12</f>
        <v>4271146.8800000008</v>
      </c>
      <c r="AF46" s="71">
        <v>2200</v>
      </c>
      <c r="AG46" s="190">
        <v>1733.42</v>
      </c>
      <c r="AH46" s="71">
        <f t="shared" ref="AH46:AH141" si="36">AG46*AF46</f>
        <v>3813524</v>
      </c>
      <c r="AI46" s="71">
        <f t="shared" ref="AI46:AI141" si="37">AH46*1.12</f>
        <v>4271146.8800000008</v>
      </c>
      <c r="AJ46" s="19">
        <v>0</v>
      </c>
      <c r="AK46" s="19">
        <v>0</v>
      </c>
      <c r="AL46" s="19">
        <v>0</v>
      </c>
      <c r="AM46" s="19">
        <v>0</v>
      </c>
      <c r="AN46" s="19">
        <v>0</v>
      </c>
      <c r="AO46" s="19">
        <v>0</v>
      </c>
      <c r="AP46" s="19">
        <v>0</v>
      </c>
      <c r="AQ46" s="19">
        <v>0</v>
      </c>
      <c r="AR46" s="19">
        <v>0</v>
      </c>
      <c r="AS46" s="19">
        <v>0</v>
      </c>
      <c r="AT46" s="19">
        <v>0</v>
      </c>
      <c r="AU46" s="19">
        <v>0</v>
      </c>
      <c r="AV46" s="64">
        <f t="shared" ref="AV46:AV141" si="38">AB46+AF46+AJ46+AN46+AR46</f>
        <v>4400</v>
      </c>
      <c r="AW46" s="41">
        <v>0</v>
      </c>
      <c r="AX46" s="41">
        <f t="shared" si="28"/>
        <v>0</v>
      </c>
      <c r="AY46" s="4" t="s">
        <v>203</v>
      </c>
      <c r="AZ46" s="25"/>
      <c r="BA46" s="25"/>
      <c r="BB46" s="44"/>
      <c r="BC46" s="12" t="s">
        <v>414</v>
      </c>
      <c r="BD46" s="12" t="s">
        <v>414</v>
      </c>
      <c r="BE46" s="44"/>
      <c r="BF46" s="44"/>
      <c r="BG46" s="44"/>
      <c r="BH46" s="44"/>
      <c r="BI46" s="44"/>
      <c r="BJ46" s="87"/>
      <c r="BK46" s="87"/>
    </row>
    <row r="47" spans="1:63" s="164" customFormat="1" ht="12.95" customHeight="1" x14ac:dyDescent="0.25">
      <c r="A47" s="66" t="s">
        <v>405</v>
      </c>
      <c r="B47" s="111"/>
      <c r="C47" s="191" t="s">
        <v>550</v>
      </c>
      <c r="D47" s="111"/>
      <c r="E47" s="211"/>
      <c r="F47" s="68" t="s">
        <v>411</v>
      </c>
      <c r="G47" s="68" t="s">
        <v>407</v>
      </c>
      <c r="H47" s="12" t="s">
        <v>412</v>
      </c>
      <c r="I47" s="25" t="s">
        <v>143</v>
      </c>
      <c r="J47" s="1" t="s">
        <v>149</v>
      </c>
      <c r="K47" s="25" t="s">
        <v>196</v>
      </c>
      <c r="L47" s="24">
        <v>30</v>
      </c>
      <c r="M47" s="69" t="s">
        <v>197</v>
      </c>
      <c r="N47" s="70" t="s">
        <v>365</v>
      </c>
      <c r="O47" s="1" t="s">
        <v>166</v>
      </c>
      <c r="P47" s="25" t="s">
        <v>125</v>
      </c>
      <c r="Q47" s="24" t="s">
        <v>122</v>
      </c>
      <c r="R47" s="25" t="s">
        <v>200</v>
      </c>
      <c r="S47" s="25" t="s">
        <v>201</v>
      </c>
      <c r="T47" s="24"/>
      <c r="U47" s="24" t="s">
        <v>398</v>
      </c>
      <c r="V47" s="24" t="s">
        <v>146</v>
      </c>
      <c r="W47" s="9">
        <v>30</v>
      </c>
      <c r="X47" s="9">
        <v>60</v>
      </c>
      <c r="Y47" s="16">
        <v>10</v>
      </c>
      <c r="Z47" s="86" t="s">
        <v>413</v>
      </c>
      <c r="AA47" s="5" t="s">
        <v>138</v>
      </c>
      <c r="AB47" s="102">
        <v>2200</v>
      </c>
      <c r="AC47" s="192">
        <v>1733.42</v>
      </c>
      <c r="AD47" s="103">
        <f t="shared" ref="AD47" si="39">AB47*AC47</f>
        <v>3813524</v>
      </c>
      <c r="AE47" s="103">
        <f t="shared" si="35"/>
        <v>4271146.8800000008</v>
      </c>
      <c r="AF47" s="104">
        <v>2200</v>
      </c>
      <c r="AG47" s="192">
        <v>1733.42</v>
      </c>
      <c r="AH47" s="103">
        <f t="shared" ref="AH47" si="40">AF47*AG47</f>
        <v>3813524</v>
      </c>
      <c r="AI47" s="103">
        <f t="shared" si="37"/>
        <v>4271146.8800000008</v>
      </c>
      <c r="AJ47" s="105">
        <v>0</v>
      </c>
      <c r="AK47" s="105">
        <v>0</v>
      </c>
      <c r="AL47" s="105">
        <v>0</v>
      </c>
      <c r="AM47" s="105">
        <v>0</v>
      </c>
      <c r="AN47" s="105">
        <v>0</v>
      </c>
      <c r="AO47" s="105">
        <v>0</v>
      </c>
      <c r="AP47" s="105">
        <v>0</v>
      </c>
      <c r="AQ47" s="105">
        <v>0</v>
      </c>
      <c r="AR47" s="105">
        <v>0</v>
      </c>
      <c r="AS47" s="105">
        <v>0</v>
      </c>
      <c r="AT47" s="105">
        <v>0</v>
      </c>
      <c r="AU47" s="105">
        <v>0</v>
      </c>
      <c r="AV47" s="106">
        <f t="shared" si="38"/>
        <v>4400</v>
      </c>
      <c r="AW47" s="41">
        <v>0</v>
      </c>
      <c r="AX47" s="41">
        <f t="shared" si="28"/>
        <v>0</v>
      </c>
      <c r="AY47" s="107" t="s">
        <v>203</v>
      </c>
      <c r="AZ47" s="108"/>
      <c r="BA47" s="108"/>
      <c r="BB47" s="110"/>
      <c r="BC47" s="109" t="s">
        <v>414</v>
      </c>
      <c r="BD47" s="109" t="s">
        <v>414</v>
      </c>
      <c r="BE47" s="110"/>
      <c r="BF47" s="110"/>
      <c r="BG47" s="110"/>
      <c r="BH47" s="110"/>
      <c r="BI47" s="110"/>
      <c r="BJ47" s="87"/>
      <c r="BK47" s="27">
        <v>14</v>
      </c>
    </row>
    <row r="48" spans="1:63" s="187" customFormat="1" ht="12.95" customHeight="1" x14ac:dyDescent="0.25">
      <c r="A48" s="182" t="s">
        <v>405</v>
      </c>
      <c r="B48" s="158">
        <v>210000039</v>
      </c>
      <c r="C48" s="158" t="s">
        <v>658</v>
      </c>
      <c r="D48" s="158"/>
      <c r="E48" s="212"/>
      <c r="F48" s="193" t="s">
        <v>411</v>
      </c>
      <c r="G48" s="193" t="s">
        <v>407</v>
      </c>
      <c r="H48" s="193" t="s">
        <v>412</v>
      </c>
      <c r="I48" s="183" t="s">
        <v>143</v>
      </c>
      <c r="J48" s="152" t="s">
        <v>149</v>
      </c>
      <c r="K48" s="183" t="s">
        <v>196</v>
      </c>
      <c r="L48" s="182">
        <v>30</v>
      </c>
      <c r="M48" s="153" t="s">
        <v>197</v>
      </c>
      <c r="N48" s="194" t="s">
        <v>365</v>
      </c>
      <c r="O48" s="152" t="s">
        <v>166</v>
      </c>
      <c r="P48" s="183" t="s">
        <v>125</v>
      </c>
      <c r="Q48" s="182" t="s">
        <v>122</v>
      </c>
      <c r="R48" s="183" t="s">
        <v>200</v>
      </c>
      <c r="S48" s="183" t="s">
        <v>201</v>
      </c>
      <c r="T48" s="182"/>
      <c r="U48" s="182" t="s">
        <v>398</v>
      </c>
      <c r="V48" s="182" t="s">
        <v>146</v>
      </c>
      <c r="W48" s="193">
        <v>30</v>
      </c>
      <c r="X48" s="193">
        <v>60</v>
      </c>
      <c r="Y48" s="156">
        <v>10</v>
      </c>
      <c r="Z48" s="196" t="s">
        <v>413</v>
      </c>
      <c r="AA48" s="181" t="s">
        <v>138</v>
      </c>
      <c r="AB48" s="185">
        <v>2215.1</v>
      </c>
      <c r="AC48" s="197">
        <v>1716.09</v>
      </c>
      <c r="AD48" s="185">
        <v>3801310.9589999998</v>
      </c>
      <c r="AE48" s="185">
        <v>4257468.2740799999</v>
      </c>
      <c r="AF48" s="185">
        <v>2200</v>
      </c>
      <c r="AG48" s="185">
        <v>1733.42</v>
      </c>
      <c r="AH48" s="185">
        <v>3813524</v>
      </c>
      <c r="AI48" s="185">
        <v>4271146.8800000008</v>
      </c>
      <c r="AJ48" s="186">
        <v>0</v>
      </c>
      <c r="AK48" s="186">
        <v>0</v>
      </c>
      <c r="AL48" s="186">
        <v>0</v>
      </c>
      <c r="AM48" s="186">
        <v>0</v>
      </c>
      <c r="AN48" s="186">
        <v>0</v>
      </c>
      <c r="AO48" s="186">
        <v>0</v>
      </c>
      <c r="AP48" s="186">
        <v>0</v>
      </c>
      <c r="AQ48" s="186">
        <v>0</v>
      </c>
      <c r="AR48" s="186">
        <v>0</v>
      </c>
      <c r="AS48" s="186">
        <v>0</v>
      </c>
      <c r="AT48" s="186">
        <v>0</v>
      </c>
      <c r="AU48" s="186">
        <v>0</v>
      </c>
      <c r="AV48" s="186">
        <f t="shared" si="38"/>
        <v>4415.1000000000004</v>
      </c>
      <c r="AW48" s="185">
        <f t="shared" si="33"/>
        <v>7614834.9589999998</v>
      </c>
      <c r="AX48" s="185">
        <f t="shared" si="28"/>
        <v>8528615.1540799998</v>
      </c>
      <c r="AY48" s="158" t="s">
        <v>203</v>
      </c>
      <c r="AZ48" s="183"/>
      <c r="BA48" s="183"/>
      <c r="BB48" s="195"/>
      <c r="BC48" s="193" t="s">
        <v>414</v>
      </c>
      <c r="BD48" s="193" t="s">
        <v>414</v>
      </c>
      <c r="BE48" s="195"/>
      <c r="BF48" s="195"/>
      <c r="BG48" s="195"/>
      <c r="BH48" s="195"/>
      <c r="BI48" s="195"/>
      <c r="BJ48" s="87"/>
      <c r="BK48" s="32" t="s">
        <v>653</v>
      </c>
    </row>
    <row r="49" spans="1:63" s="164" customFormat="1" ht="12.95" customHeight="1" x14ac:dyDescent="0.25">
      <c r="A49" s="66" t="s">
        <v>405</v>
      </c>
      <c r="B49" s="72"/>
      <c r="C49" s="189" t="s">
        <v>468</v>
      </c>
      <c r="D49" s="72"/>
      <c r="E49" s="211"/>
      <c r="F49" s="68" t="s">
        <v>406</v>
      </c>
      <c r="G49" s="68" t="s">
        <v>407</v>
      </c>
      <c r="H49" s="12" t="s">
        <v>408</v>
      </c>
      <c r="I49" s="25" t="s">
        <v>143</v>
      </c>
      <c r="J49" s="1" t="s">
        <v>149</v>
      </c>
      <c r="K49" s="25" t="s">
        <v>196</v>
      </c>
      <c r="L49" s="24">
        <v>30</v>
      </c>
      <c r="M49" s="69" t="s">
        <v>197</v>
      </c>
      <c r="N49" s="70" t="s">
        <v>365</v>
      </c>
      <c r="O49" s="24" t="s">
        <v>126</v>
      </c>
      <c r="P49" s="25" t="s">
        <v>125</v>
      </c>
      <c r="Q49" s="24" t="s">
        <v>122</v>
      </c>
      <c r="R49" s="25" t="s">
        <v>200</v>
      </c>
      <c r="S49" s="25" t="s">
        <v>201</v>
      </c>
      <c r="T49" s="24"/>
      <c r="U49" s="24" t="s">
        <v>398</v>
      </c>
      <c r="V49" s="24" t="s">
        <v>146</v>
      </c>
      <c r="W49" s="9">
        <v>30</v>
      </c>
      <c r="X49" s="9">
        <v>60</v>
      </c>
      <c r="Y49" s="16">
        <v>10</v>
      </c>
      <c r="Z49" s="86" t="s">
        <v>409</v>
      </c>
      <c r="AA49" s="5" t="s">
        <v>138</v>
      </c>
      <c r="AB49" s="71">
        <v>2.2000000000000002</v>
      </c>
      <c r="AC49" s="190">
        <v>134785.12</v>
      </c>
      <c r="AD49" s="71">
        <f t="shared" si="34"/>
        <v>296527.26400000002</v>
      </c>
      <c r="AE49" s="71">
        <f t="shared" si="35"/>
        <v>332110.53568000009</v>
      </c>
      <c r="AF49" s="71">
        <v>2.2000000000000002</v>
      </c>
      <c r="AG49" s="190">
        <v>134785.12</v>
      </c>
      <c r="AH49" s="71">
        <f t="shared" si="36"/>
        <v>296527.26400000002</v>
      </c>
      <c r="AI49" s="71">
        <f t="shared" si="37"/>
        <v>332110.53568000009</v>
      </c>
      <c r="AJ49" s="19">
        <v>0</v>
      </c>
      <c r="AK49" s="19">
        <v>0</v>
      </c>
      <c r="AL49" s="19">
        <v>0</v>
      </c>
      <c r="AM49" s="19">
        <v>0</v>
      </c>
      <c r="AN49" s="19">
        <v>0</v>
      </c>
      <c r="AO49" s="19">
        <v>0</v>
      </c>
      <c r="AP49" s="19">
        <v>0</v>
      </c>
      <c r="AQ49" s="19">
        <v>0</v>
      </c>
      <c r="AR49" s="19">
        <v>0</v>
      </c>
      <c r="AS49" s="19">
        <v>0</v>
      </c>
      <c r="AT49" s="19">
        <v>0</v>
      </c>
      <c r="AU49" s="19">
        <v>0</v>
      </c>
      <c r="AV49" s="64">
        <f t="shared" si="38"/>
        <v>4.4000000000000004</v>
      </c>
      <c r="AW49" s="41">
        <v>0</v>
      </c>
      <c r="AX49" s="41">
        <f t="shared" si="28"/>
        <v>0</v>
      </c>
      <c r="AY49" s="4" t="s">
        <v>203</v>
      </c>
      <c r="AZ49" s="25"/>
      <c r="BA49" s="25"/>
      <c r="BB49" s="44"/>
      <c r="BC49" s="12" t="s">
        <v>415</v>
      </c>
      <c r="BD49" s="12" t="s">
        <v>415</v>
      </c>
      <c r="BE49" s="44"/>
      <c r="BF49" s="44"/>
      <c r="BG49" s="44"/>
      <c r="BH49" s="44"/>
      <c r="BI49" s="44"/>
      <c r="BJ49" s="87"/>
      <c r="BK49" s="87"/>
    </row>
    <row r="50" spans="1:63" s="164" customFormat="1" ht="12.95" customHeight="1" x14ac:dyDescent="0.25">
      <c r="A50" s="66" t="s">
        <v>405</v>
      </c>
      <c r="B50" s="111"/>
      <c r="C50" s="191" t="s">
        <v>551</v>
      </c>
      <c r="D50" s="111"/>
      <c r="E50" s="211"/>
      <c r="F50" s="68" t="s">
        <v>406</v>
      </c>
      <c r="G50" s="68" t="s">
        <v>407</v>
      </c>
      <c r="H50" s="12" t="s">
        <v>408</v>
      </c>
      <c r="I50" s="25" t="s">
        <v>143</v>
      </c>
      <c r="J50" s="1" t="s">
        <v>149</v>
      </c>
      <c r="K50" s="25" t="s">
        <v>196</v>
      </c>
      <c r="L50" s="24">
        <v>30</v>
      </c>
      <c r="M50" s="69" t="s">
        <v>197</v>
      </c>
      <c r="N50" s="70" t="s">
        <v>365</v>
      </c>
      <c r="O50" s="1" t="s">
        <v>166</v>
      </c>
      <c r="P50" s="25" t="s">
        <v>125</v>
      </c>
      <c r="Q50" s="24" t="s">
        <v>122</v>
      </c>
      <c r="R50" s="25" t="s">
        <v>200</v>
      </c>
      <c r="S50" s="25" t="s">
        <v>201</v>
      </c>
      <c r="T50" s="24"/>
      <c r="U50" s="24" t="s">
        <v>398</v>
      </c>
      <c r="V50" s="24" t="s">
        <v>146</v>
      </c>
      <c r="W50" s="9">
        <v>30</v>
      </c>
      <c r="X50" s="9">
        <v>60</v>
      </c>
      <c r="Y50" s="16">
        <v>10</v>
      </c>
      <c r="Z50" s="86" t="s">
        <v>409</v>
      </c>
      <c r="AA50" s="5" t="s">
        <v>138</v>
      </c>
      <c r="AB50" s="102">
        <v>2.2000000000000002</v>
      </c>
      <c r="AC50" s="192">
        <v>134785.12</v>
      </c>
      <c r="AD50" s="103">
        <f t="shared" ref="AD50" si="41">AB50*AC50</f>
        <v>296527.26400000002</v>
      </c>
      <c r="AE50" s="103">
        <f t="shared" si="35"/>
        <v>332110.53568000009</v>
      </c>
      <c r="AF50" s="104">
        <v>2.2000000000000002</v>
      </c>
      <c r="AG50" s="192">
        <v>134785.12</v>
      </c>
      <c r="AH50" s="103">
        <f t="shared" ref="AH50" si="42">AF50*AG50</f>
        <v>296527.26400000002</v>
      </c>
      <c r="AI50" s="103">
        <f t="shared" si="37"/>
        <v>332110.53568000009</v>
      </c>
      <c r="AJ50" s="105">
        <v>0</v>
      </c>
      <c r="AK50" s="105">
        <v>0</v>
      </c>
      <c r="AL50" s="105">
        <v>0</v>
      </c>
      <c r="AM50" s="105">
        <v>0</v>
      </c>
      <c r="AN50" s="105">
        <v>0</v>
      </c>
      <c r="AO50" s="105">
        <v>0</v>
      </c>
      <c r="AP50" s="105">
        <v>0</v>
      </c>
      <c r="AQ50" s="105">
        <v>0</v>
      </c>
      <c r="AR50" s="105">
        <v>0</v>
      </c>
      <c r="AS50" s="105">
        <v>0</v>
      </c>
      <c r="AT50" s="105">
        <v>0</v>
      </c>
      <c r="AU50" s="105">
        <v>0</v>
      </c>
      <c r="AV50" s="106">
        <f t="shared" si="38"/>
        <v>4.4000000000000004</v>
      </c>
      <c r="AW50" s="41">
        <v>0</v>
      </c>
      <c r="AX50" s="41">
        <f t="shared" si="28"/>
        <v>0</v>
      </c>
      <c r="AY50" s="107" t="s">
        <v>203</v>
      </c>
      <c r="AZ50" s="108"/>
      <c r="BA50" s="108"/>
      <c r="BB50" s="110"/>
      <c r="BC50" s="109" t="s">
        <v>415</v>
      </c>
      <c r="BD50" s="109" t="s">
        <v>415</v>
      </c>
      <c r="BE50" s="110"/>
      <c r="BF50" s="110"/>
      <c r="BG50" s="110"/>
      <c r="BH50" s="110"/>
      <c r="BI50" s="110"/>
      <c r="BJ50" s="87"/>
      <c r="BK50" s="27">
        <v>14</v>
      </c>
    </row>
    <row r="51" spans="1:63" s="187" customFormat="1" ht="12.95" customHeight="1" x14ac:dyDescent="0.25">
      <c r="A51" s="182" t="s">
        <v>405</v>
      </c>
      <c r="B51" s="158">
        <v>210000057</v>
      </c>
      <c r="C51" s="158" t="s">
        <v>659</v>
      </c>
      <c r="D51" s="158"/>
      <c r="E51" s="212"/>
      <c r="F51" s="193" t="s">
        <v>406</v>
      </c>
      <c r="G51" s="193" t="s">
        <v>407</v>
      </c>
      <c r="H51" s="193" t="s">
        <v>408</v>
      </c>
      <c r="I51" s="183" t="s">
        <v>143</v>
      </c>
      <c r="J51" s="152" t="s">
        <v>149</v>
      </c>
      <c r="K51" s="183" t="s">
        <v>196</v>
      </c>
      <c r="L51" s="182">
        <v>30</v>
      </c>
      <c r="M51" s="153" t="s">
        <v>197</v>
      </c>
      <c r="N51" s="194" t="s">
        <v>365</v>
      </c>
      <c r="O51" s="152" t="s">
        <v>166</v>
      </c>
      <c r="P51" s="183" t="s">
        <v>125</v>
      </c>
      <c r="Q51" s="182" t="s">
        <v>122</v>
      </c>
      <c r="R51" s="183" t="s">
        <v>200</v>
      </c>
      <c r="S51" s="183" t="s">
        <v>201</v>
      </c>
      <c r="T51" s="182"/>
      <c r="U51" s="182" t="s">
        <v>398</v>
      </c>
      <c r="V51" s="182" t="s">
        <v>146</v>
      </c>
      <c r="W51" s="193">
        <v>30</v>
      </c>
      <c r="X51" s="193">
        <v>60</v>
      </c>
      <c r="Y51" s="156">
        <v>10</v>
      </c>
      <c r="Z51" s="196" t="s">
        <v>409</v>
      </c>
      <c r="AA51" s="181" t="s">
        <v>138</v>
      </c>
      <c r="AB51" s="185">
        <v>2.12</v>
      </c>
      <c r="AC51" s="197">
        <v>133437.26999999999</v>
      </c>
      <c r="AD51" s="185">
        <v>282887.01240000001</v>
      </c>
      <c r="AE51" s="185">
        <v>316833.45388800005</v>
      </c>
      <c r="AF51" s="185">
        <v>2.2000000000000002</v>
      </c>
      <c r="AG51" s="185">
        <v>134785.12</v>
      </c>
      <c r="AH51" s="185">
        <v>296527.26400000002</v>
      </c>
      <c r="AI51" s="185">
        <v>332110.53568000009</v>
      </c>
      <c r="AJ51" s="186">
        <v>0</v>
      </c>
      <c r="AK51" s="186">
        <v>0</v>
      </c>
      <c r="AL51" s="186">
        <v>0</v>
      </c>
      <c r="AM51" s="186">
        <v>0</v>
      </c>
      <c r="AN51" s="186">
        <v>0</v>
      </c>
      <c r="AO51" s="186">
        <v>0</v>
      </c>
      <c r="AP51" s="186">
        <v>0</v>
      </c>
      <c r="AQ51" s="186">
        <v>0</v>
      </c>
      <c r="AR51" s="186">
        <v>0</v>
      </c>
      <c r="AS51" s="186">
        <v>0</v>
      </c>
      <c r="AT51" s="186">
        <v>0</v>
      </c>
      <c r="AU51" s="186">
        <v>0</v>
      </c>
      <c r="AV51" s="186">
        <f t="shared" si="38"/>
        <v>4.32</v>
      </c>
      <c r="AW51" s="185">
        <f t="shared" si="33"/>
        <v>579414.27640000009</v>
      </c>
      <c r="AX51" s="185">
        <f t="shared" si="28"/>
        <v>648943.98956800019</v>
      </c>
      <c r="AY51" s="158" t="s">
        <v>203</v>
      </c>
      <c r="AZ51" s="183"/>
      <c r="BA51" s="183"/>
      <c r="BB51" s="195"/>
      <c r="BC51" s="193" t="s">
        <v>415</v>
      </c>
      <c r="BD51" s="193" t="s">
        <v>415</v>
      </c>
      <c r="BE51" s="195"/>
      <c r="BF51" s="195"/>
      <c r="BG51" s="195"/>
      <c r="BH51" s="195"/>
      <c r="BI51" s="195"/>
      <c r="BJ51" s="87"/>
      <c r="BK51" s="32" t="s">
        <v>653</v>
      </c>
    </row>
    <row r="52" spans="1:63" s="164" customFormat="1" ht="12.95" customHeight="1" x14ac:dyDescent="0.25">
      <c r="A52" s="66" t="s">
        <v>405</v>
      </c>
      <c r="B52" s="72"/>
      <c r="C52" s="189" t="s">
        <v>469</v>
      </c>
      <c r="D52" s="72"/>
      <c r="E52" s="211"/>
      <c r="F52" s="68" t="s">
        <v>416</v>
      </c>
      <c r="G52" s="68" t="s">
        <v>407</v>
      </c>
      <c r="H52" s="12" t="s">
        <v>417</v>
      </c>
      <c r="I52" s="25" t="s">
        <v>143</v>
      </c>
      <c r="J52" s="1" t="s">
        <v>149</v>
      </c>
      <c r="K52" s="25" t="s">
        <v>196</v>
      </c>
      <c r="L52" s="24">
        <v>30</v>
      </c>
      <c r="M52" s="69" t="s">
        <v>197</v>
      </c>
      <c r="N52" s="70" t="s">
        <v>365</v>
      </c>
      <c r="O52" s="24" t="s">
        <v>126</v>
      </c>
      <c r="P52" s="25" t="s">
        <v>125</v>
      </c>
      <c r="Q52" s="24" t="s">
        <v>122</v>
      </c>
      <c r="R52" s="25" t="s">
        <v>200</v>
      </c>
      <c r="S52" s="25" t="s">
        <v>201</v>
      </c>
      <c r="T52" s="24"/>
      <c r="U52" s="24" t="s">
        <v>398</v>
      </c>
      <c r="V52" s="24" t="s">
        <v>146</v>
      </c>
      <c r="W52" s="9">
        <v>30</v>
      </c>
      <c r="X52" s="9">
        <v>60</v>
      </c>
      <c r="Y52" s="16">
        <v>10</v>
      </c>
      <c r="Z52" s="86" t="s">
        <v>409</v>
      </c>
      <c r="AA52" s="5" t="s">
        <v>138</v>
      </c>
      <c r="AB52" s="71">
        <v>0.1</v>
      </c>
      <c r="AC52" s="190">
        <v>4645243.51</v>
      </c>
      <c r="AD52" s="71">
        <f t="shared" si="34"/>
        <v>464524.35100000002</v>
      </c>
      <c r="AE52" s="71">
        <f t="shared" si="35"/>
        <v>520267.27312000009</v>
      </c>
      <c r="AF52" s="71">
        <v>0.1</v>
      </c>
      <c r="AG52" s="190">
        <v>4645243.51</v>
      </c>
      <c r="AH52" s="71">
        <f t="shared" si="36"/>
        <v>464524.35100000002</v>
      </c>
      <c r="AI52" s="71">
        <f t="shared" si="37"/>
        <v>520267.27312000009</v>
      </c>
      <c r="AJ52" s="19">
        <v>0</v>
      </c>
      <c r="AK52" s="19">
        <v>0</v>
      </c>
      <c r="AL52" s="19">
        <v>0</v>
      </c>
      <c r="AM52" s="19">
        <v>0</v>
      </c>
      <c r="AN52" s="19">
        <v>0</v>
      </c>
      <c r="AO52" s="19">
        <v>0</v>
      </c>
      <c r="AP52" s="19">
        <v>0</v>
      </c>
      <c r="AQ52" s="19">
        <v>0</v>
      </c>
      <c r="AR52" s="19">
        <v>0</v>
      </c>
      <c r="AS52" s="19">
        <v>0</v>
      </c>
      <c r="AT52" s="19">
        <v>0</v>
      </c>
      <c r="AU52" s="19">
        <v>0</v>
      </c>
      <c r="AV52" s="64">
        <f t="shared" si="38"/>
        <v>0.2</v>
      </c>
      <c r="AW52" s="41">
        <v>0</v>
      </c>
      <c r="AX52" s="41">
        <f t="shared" si="28"/>
        <v>0</v>
      </c>
      <c r="AY52" s="4" t="s">
        <v>203</v>
      </c>
      <c r="AZ52" s="25"/>
      <c r="BA52" s="25"/>
      <c r="BB52" s="44"/>
      <c r="BC52" s="12" t="s">
        <v>418</v>
      </c>
      <c r="BD52" s="12" t="s">
        <v>418</v>
      </c>
      <c r="BE52" s="44"/>
      <c r="BF52" s="44"/>
      <c r="BG52" s="44"/>
      <c r="BH52" s="44"/>
      <c r="BI52" s="44"/>
      <c r="BJ52" s="87"/>
      <c r="BK52" s="87"/>
    </row>
    <row r="53" spans="1:63" s="164" customFormat="1" ht="12.95" customHeight="1" x14ac:dyDescent="0.25">
      <c r="A53" s="66" t="s">
        <v>405</v>
      </c>
      <c r="B53" s="111"/>
      <c r="C53" s="191" t="s">
        <v>552</v>
      </c>
      <c r="D53" s="111"/>
      <c r="E53" s="211"/>
      <c r="F53" s="68" t="s">
        <v>416</v>
      </c>
      <c r="G53" s="68" t="s">
        <v>407</v>
      </c>
      <c r="H53" s="12" t="s">
        <v>417</v>
      </c>
      <c r="I53" s="25" t="s">
        <v>143</v>
      </c>
      <c r="J53" s="1" t="s">
        <v>149</v>
      </c>
      <c r="K53" s="25" t="s">
        <v>196</v>
      </c>
      <c r="L53" s="24">
        <v>30</v>
      </c>
      <c r="M53" s="69" t="s">
        <v>197</v>
      </c>
      <c r="N53" s="70" t="s">
        <v>365</v>
      </c>
      <c r="O53" s="1" t="s">
        <v>166</v>
      </c>
      <c r="P53" s="25" t="s">
        <v>125</v>
      </c>
      <c r="Q53" s="24" t="s">
        <v>122</v>
      </c>
      <c r="R53" s="25" t="s">
        <v>200</v>
      </c>
      <c r="S53" s="25" t="s">
        <v>201</v>
      </c>
      <c r="T53" s="24"/>
      <c r="U53" s="24" t="s">
        <v>398</v>
      </c>
      <c r="V53" s="24" t="s">
        <v>146</v>
      </c>
      <c r="W53" s="9">
        <v>30</v>
      </c>
      <c r="X53" s="9">
        <v>60</v>
      </c>
      <c r="Y53" s="16">
        <v>10</v>
      </c>
      <c r="Z53" s="86" t="s">
        <v>409</v>
      </c>
      <c r="AA53" s="5" t="s">
        <v>138</v>
      </c>
      <c r="AB53" s="102">
        <v>0.1</v>
      </c>
      <c r="AC53" s="192">
        <v>4645243.51</v>
      </c>
      <c r="AD53" s="103">
        <f t="shared" ref="AD53" si="43">AB53*AC53</f>
        <v>464524.35100000002</v>
      </c>
      <c r="AE53" s="103">
        <f t="shared" si="35"/>
        <v>520267.27312000009</v>
      </c>
      <c r="AF53" s="104">
        <v>0.1</v>
      </c>
      <c r="AG53" s="192">
        <v>4645243.51</v>
      </c>
      <c r="AH53" s="103">
        <f t="shared" ref="AH53" si="44">AF53*AG53</f>
        <v>464524.35100000002</v>
      </c>
      <c r="AI53" s="103">
        <f t="shared" si="37"/>
        <v>520267.27312000009</v>
      </c>
      <c r="AJ53" s="105">
        <v>0</v>
      </c>
      <c r="AK53" s="105">
        <v>0</v>
      </c>
      <c r="AL53" s="105">
        <v>0</v>
      </c>
      <c r="AM53" s="105">
        <v>0</v>
      </c>
      <c r="AN53" s="105">
        <v>0</v>
      </c>
      <c r="AO53" s="105">
        <v>0</v>
      </c>
      <c r="AP53" s="105">
        <v>0</v>
      </c>
      <c r="AQ53" s="105">
        <v>0</v>
      </c>
      <c r="AR53" s="105">
        <v>0</v>
      </c>
      <c r="AS53" s="105">
        <v>0</v>
      </c>
      <c r="AT53" s="105">
        <v>0</v>
      </c>
      <c r="AU53" s="105">
        <v>0</v>
      </c>
      <c r="AV53" s="106">
        <f t="shared" si="38"/>
        <v>0.2</v>
      </c>
      <c r="AW53" s="41">
        <v>0</v>
      </c>
      <c r="AX53" s="41">
        <f t="shared" si="28"/>
        <v>0</v>
      </c>
      <c r="AY53" s="107" t="s">
        <v>203</v>
      </c>
      <c r="AZ53" s="108"/>
      <c r="BA53" s="108"/>
      <c r="BB53" s="110"/>
      <c r="BC53" s="109" t="s">
        <v>418</v>
      </c>
      <c r="BD53" s="109" t="s">
        <v>418</v>
      </c>
      <c r="BE53" s="110"/>
      <c r="BF53" s="110"/>
      <c r="BG53" s="110"/>
      <c r="BH53" s="110"/>
      <c r="BI53" s="110"/>
      <c r="BJ53" s="87"/>
      <c r="BK53" s="27">
        <v>14</v>
      </c>
    </row>
    <row r="54" spans="1:63" s="187" customFormat="1" ht="12.95" customHeight="1" x14ac:dyDescent="0.25">
      <c r="A54" s="182" t="s">
        <v>405</v>
      </c>
      <c r="B54" s="158">
        <v>210000058</v>
      </c>
      <c r="C54" s="158" t="s">
        <v>660</v>
      </c>
      <c r="D54" s="158"/>
      <c r="E54" s="212"/>
      <c r="F54" s="193" t="s">
        <v>416</v>
      </c>
      <c r="G54" s="193" t="s">
        <v>407</v>
      </c>
      <c r="H54" s="193" t="s">
        <v>417</v>
      </c>
      <c r="I54" s="183" t="s">
        <v>143</v>
      </c>
      <c r="J54" s="152" t="s">
        <v>149</v>
      </c>
      <c r="K54" s="183" t="s">
        <v>196</v>
      </c>
      <c r="L54" s="182">
        <v>30</v>
      </c>
      <c r="M54" s="153" t="s">
        <v>197</v>
      </c>
      <c r="N54" s="194" t="s">
        <v>365</v>
      </c>
      <c r="O54" s="152" t="s">
        <v>166</v>
      </c>
      <c r="P54" s="183" t="s">
        <v>125</v>
      </c>
      <c r="Q54" s="182" t="s">
        <v>122</v>
      </c>
      <c r="R54" s="183" t="s">
        <v>200</v>
      </c>
      <c r="S54" s="183" t="s">
        <v>201</v>
      </c>
      <c r="T54" s="182"/>
      <c r="U54" s="182" t="s">
        <v>398</v>
      </c>
      <c r="V54" s="182" t="s">
        <v>146</v>
      </c>
      <c r="W54" s="193">
        <v>30</v>
      </c>
      <c r="X54" s="193">
        <v>60</v>
      </c>
      <c r="Y54" s="156">
        <v>10</v>
      </c>
      <c r="Z54" s="196" t="s">
        <v>409</v>
      </c>
      <c r="AA54" s="181" t="s">
        <v>138</v>
      </c>
      <c r="AB54" s="185">
        <v>0.1</v>
      </c>
      <c r="AC54" s="197">
        <v>4598791.07</v>
      </c>
      <c r="AD54" s="185">
        <v>459879.10700000008</v>
      </c>
      <c r="AE54" s="185">
        <v>515064.59984000016</v>
      </c>
      <c r="AF54" s="185">
        <v>0.1</v>
      </c>
      <c r="AG54" s="185">
        <v>4161290.5</v>
      </c>
      <c r="AH54" s="185">
        <v>416129.05000000005</v>
      </c>
      <c r="AI54" s="185">
        <v>466064.53600000008</v>
      </c>
      <c r="AJ54" s="186">
        <v>0</v>
      </c>
      <c r="AK54" s="186">
        <v>0</v>
      </c>
      <c r="AL54" s="186">
        <v>0</v>
      </c>
      <c r="AM54" s="186">
        <v>0</v>
      </c>
      <c r="AN54" s="186">
        <v>0</v>
      </c>
      <c r="AO54" s="186">
        <v>0</v>
      </c>
      <c r="AP54" s="186">
        <v>0</v>
      </c>
      <c r="AQ54" s="186">
        <v>0</v>
      </c>
      <c r="AR54" s="186">
        <v>0</v>
      </c>
      <c r="AS54" s="186">
        <v>0</v>
      </c>
      <c r="AT54" s="186">
        <v>0</v>
      </c>
      <c r="AU54" s="186">
        <v>0</v>
      </c>
      <c r="AV54" s="186">
        <f t="shared" si="38"/>
        <v>0.2</v>
      </c>
      <c r="AW54" s="185">
        <f t="shared" si="33"/>
        <v>876008.15700000012</v>
      </c>
      <c r="AX54" s="185">
        <f t="shared" si="28"/>
        <v>981129.13584000024</v>
      </c>
      <c r="AY54" s="158" t="s">
        <v>203</v>
      </c>
      <c r="AZ54" s="183"/>
      <c r="BA54" s="183"/>
      <c r="BB54" s="195"/>
      <c r="BC54" s="193" t="s">
        <v>418</v>
      </c>
      <c r="BD54" s="193" t="s">
        <v>418</v>
      </c>
      <c r="BE54" s="195"/>
      <c r="BF54" s="195"/>
      <c r="BG54" s="195"/>
      <c r="BH54" s="195"/>
      <c r="BI54" s="195"/>
      <c r="BJ54" s="87"/>
      <c r="BK54" s="32" t="s">
        <v>653</v>
      </c>
    </row>
    <row r="55" spans="1:63" s="164" customFormat="1" ht="12.95" customHeight="1" x14ac:dyDescent="0.25">
      <c r="A55" s="66" t="s">
        <v>405</v>
      </c>
      <c r="B55" s="72"/>
      <c r="C55" s="189" t="s">
        <v>470</v>
      </c>
      <c r="D55" s="72"/>
      <c r="E55" s="211"/>
      <c r="F55" s="68" t="s">
        <v>416</v>
      </c>
      <c r="G55" s="68" t="s">
        <v>407</v>
      </c>
      <c r="H55" s="12" t="s">
        <v>417</v>
      </c>
      <c r="I55" s="25" t="s">
        <v>143</v>
      </c>
      <c r="J55" s="1" t="s">
        <v>149</v>
      </c>
      <c r="K55" s="25" t="s">
        <v>196</v>
      </c>
      <c r="L55" s="24">
        <v>30</v>
      </c>
      <c r="M55" s="69" t="s">
        <v>197</v>
      </c>
      <c r="N55" s="70" t="s">
        <v>365</v>
      </c>
      <c r="O55" s="24" t="s">
        <v>126</v>
      </c>
      <c r="P55" s="25" t="s">
        <v>125</v>
      </c>
      <c r="Q55" s="24" t="s">
        <v>122</v>
      </c>
      <c r="R55" s="25" t="s">
        <v>200</v>
      </c>
      <c r="S55" s="25" t="s">
        <v>201</v>
      </c>
      <c r="T55" s="24"/>
      <c r="U55" s="24" t="s">
        <v>398</v>
      </c>
      <c r="V55" s="24" t="s">
        <v>146</v>
      </c>
      <c r="W55" s="9">
        <v>30</v>
      </c>
      <c r="X55" s="9">
        <v>60</v>
      </c>
      <c r="Y55" s="16">
        <v>10</v>
      </c>
      <c r="Z55" s="86" t="s">
        <v>409</v>
      </c>
      <c r="AA55" s="5" t="s">
        <v>138</v>
      </c>
      <c r="AB55" s="71">
        <v>0.4</v>
      </c>
      <c r="AC55" s="190">
        <v>1806472.88</v>
      </c>
      <c r="AD55" s="71">
        <f t="shared" si="34"/>
        <v>722589.152</v>
      </c>
      <c r="AE55" s="71">
        <f t="shared" si="35"/>
        <v>809299.85024000006</v>
      </c>
      <c r="AF55" s="71">
        <v>0.4</v>
      </c>
      <c r="AG55" s="190">
        <v>1806472.88</v>
      </c>
      <c r="AH55" s="71">
        <f t="shared" si="36"/>
        <v>722589.152</v>
      </c>
      <c r="AI55" s="71">
        <f t="shared" si="37"/>
        <v>809299.85024000006</v>
      </c>
      <c r="AJ55" s="19">
        <v>0</v>
      </c>
      <c r="AK55" s="19">
        <v>0</v>
      </c>
      <c r="AL55" s="19">
        <v>0</v>
      </c>
      <c r="AM55" s="19">
        <v>0</v>
      </c>
      <c r="AN55" s="19">
        <v>0</v>
      </c>
      <c r="AO55" s="19">
        <v>0</v>
      </c>
      <c r="AP55" s="19">
        <v>0</v>
      </c>
      <c r="AQ55" s="19">
        <v>0</v>
      </c>
      <c r="AR55" s="19">
        <v>0</v>
      </c>
      <c r="AS55" s="19">
        <v>0</v>
      </c>
      <c r="AT55" s="19">
        <v>0</v>
      </c>
      <c r="AU55" s="19">
        <v>0</v>
      </c>
      <c r="AV55" s="64">
        <f t="shared" si="38"/>
        <v>0.8</v>
      </c>
      <c r="AW55" s="41">
        <v>0</v>
      </c>
      <c r="AX55" s="41">
        <f t="shared" si="28"/>
        <v>0</v>
      </c>
      <c r="AY55" s="4" t="s">
        <v>203</v>
      </c>
      <c r="AZ55" s="25"/>
      <c r="BA55" s="25"/>
      <c r="BB55" s="44"/>
      <c r="BC55" s="12" t="s">
        <v>419</v>
      </c>
      <c r="BD55" s="12" t="s">
        <v>419</v>
      </c>
      <c r="BE55" s="44"/>
      <c r="BF55" s="44"/>
      <c r="BG55" s="44"/>
      <c r="BH55" s="44"/>
      <c r="BI55" s="44"/>
      <c r="BJ55" s="87"/>
      <c r="BK55" s="87"/>
    </row>
    <row r="56" spans="1:63" s="164" customFormat="1" ht="12.95" customHeight="1" x14ac:dyDescent="0.25">
      <c r="A56" s="66" t="s">
        <v>405</v>
      </c>
      <c r="B56" s="111"/>
      <c r="C56" s="191" t="s">
        <v>553</v>
      </c>
      <c r="D56" s="111"/>
      <c r="E56" s="211"/>
      <c r="F56" s="68" t="s">
        <v>416</v>
      </c>
      <c r="G56" s="68" t="s">
        <v>407</v>
      </c>
      <c r="H56" s="12" t="s">
        <v>417</v>
      </c>
      <c r="I56" s="25" t="s">
        <v>143</v>
      </c>
      <c r="J56" s="1" t="s">
        <v>149</v>
      </c>
      <c r="K56" s="25" t="s">
        <v>196</v>
      </c>
      <c r="L56" s="24">
        <v>30</v>
      </c>
      <c r="M56" s="69" t="s">
        <v>197</v>
      </c>
      <c r="N56" s="70" t="s">
        <v>365</v>
      </c>
      <c r="O56" s="1" t="s">
        <v>166</v>
      </c>
      <c r="P56" s="25" t="s">
        <v>125</v>
      </c>
      <c r="Q56" s="24" t="s">
        <v>122</v>
      </c>
      <c r="R56" s="25" t="s">
        <v>200</v>
      </c>
      <c r="S56" s="25" t="s">
        <v>201</v>
      </c>
      <c r="T56" s="24"/>
      <c r="U56" s="24" t="s">
        <v>398</v>
      </c>
      <c r="V56" s="24" t="s">
        <v>146</v>
      </c>
      <c r="W56" s="9">
        <v>30</v>
      </c>
      <c r="X56" s="9">
        <v>60</v>
      </c>
      <c r="Y56" s="16">
        <v>10</v>
      </c>
      <c r="Z56" s="86" t="s">
        <v>409</v>
      </c>
      <c r="AA56" s="5" t="s">
        <v>138</v>
      </c>
      <c r="AB56" s="102">
        <v>0.4</v>
      </c>
      <c r="AC56" s="192">
        <v>1806472.88</v>
      </c>
      <c r="AD56" s="103">
        <f t="shared" ref="AD56" si="45">AB56*AC56</f>
        <v>722589.152</v>
      </c>
      <c r="AE56" s="103">
        <f t="shared" si="35"/>
        <v>809299.85024000006</v>
      </c>
      <c r="AF56" s="104">
        <v>0.4</v>
      </c>
      <c r="AG56" s="192">
        <v>1806472.88</v>
      </c>
      <c r="AH56" s="103">
        <f t="shared" ref="AH56" si="46">AF56*AG56</f>
        <v>722589.152</v>
      </c>
      <c r="AI56" s="103">
        <f t="shared" si="37"/>
        <v>809299.85024000006</v>
      </c>
      <c r="AJ56" s="105">
        <v>0</v>
      </c>
      <c r="AK56" s="105">
        <v>0</v>
      </c>
      <c r="AL56" s="105">
        <v>0</v>
      </c>
      <c r="AM56" s="105">
        <v>0</v>
      </c>
      <c r="AN56" s="105">
        <v>0</v>
      </c>
      <c r="AO56" s="105">
        <v>0</v>
      </c>
      <c r="AP56" s="105">
        <v>0</v>
      </c>
      <c r="AQ56" s="105">
        <v>0</v>
      </c>
      <c r="AR56" s="105">
        <v>0</v>
      </c>
      <c r="AS56" s="105">
        <v>0</v>
      </c>
      <c r="AT56" s="105">
        <v>0</v>
      </c>
      <c r="AU56" s="105">
        <v>0</v>
      </c>
      <c r="AV56" s="106">
        <f t="shared" si="38"/>
        <v>0.8</v>
      </c>
      <c r="AW56" s="41">
        <v>0</v>
      </c>
      <c r="AX56" s="41">
        <f t="shared" si="28"/>
        <v>0</v>
      </c>
      <c r="AY56" s="107" t="s">
        <v>203</v>
      </c>
      <c r="AZ56" s="108"/>
      <c r="BA56" s="108"/>
      <c r="BB56" s="110"/>
      <c r="BC56" s="109" t="s">
        <v>419</v>
      </c>
      <c r="BD56" s="109" t="s">
        <v>419</v>
      </c>
      <c r="BE56" s="110"/>
      <c r="BF56" s="110"/>
      <c r="BG56" s="110"/>
      <c r="BH56" s="110"/>
      <c r="BI56" s="110"/>
      <c r="BJ56" s="87"/>
      <c r="BK56" s="27">
        <v>14</v>
      </c>
    </row>
    <row r="57" spans="1:63" s="187" customFormat="1" ht="12.95" customHeight="1" x14ac:dyDescent="0.25">
      <c r="A57" s="182" t="s">
        <v>405</v>
      </c>
      <c r="B57" s="158">
        <v>210000060</v>
      </c>
      <c r="C57" s="158" t="s">
        <v>661</v>
      </c>
      <c r="D57" s="158"/>
      <c r="E57" s="212"/>
      <c r="F57" s="193" t="s">
        <v>416</v>
      </c>
      <c r="G57" s="193" t="s">
        <v>407</v>
      </c>
      <c r="H57" s="193" t="s">
        <v>417</v>
      </c>
      <c r="I57" s="183" t="s">
        <v>143</v>
      </c>
      <c r="J57" s="152" t="s">
        <v>149</v>
      </c>
      <c r="K57" s="183" t="s">
        <v>196</v>
      </c>
      <c r="L57" s="182">
        <v>30</v>
      </c>
      <c r="M57" s="153" t="s">
        <v>197</v>
      </c>
      <c r="N57" s="194" t="s">
        <v>365</v>
      </c>
      <c r="O57" s="152" t="s">
        <v>166</v>
      </c>
      <c r="P57" s="183" t="s">
        <v>125</v>
      </c>
      <c r="Q57" s="182" t="s">
        <v>122</v>
      </c>
      <c r="R57" s="183" t="s">
        <v>200</v>
      </c>
      <c r="S57" s="183" t="s">
        <v>201</v>
      </c>
      <c r="T57" s="182"/>
      <c r="U57" s="182" t="s">
        <v>398</v>
      </c>
      <c r="V57" s="182" t="s">
        <v>146</v>
      </c>
      <c r="W57" s="193">
        <v>30</v>
      </c>
      <c r="X57" s="193">
        <v>60</v>
      </c>
      <c r="Y57" s="156">
        <v>10</v>
      </c>
      <c r="Z57" s="196" t="s">
        <v>409</v>
      </c>
      <c r="AA57" s="181" t="s">
        <v>138</v>
      </c>
      <c r="AB57" s="185">
        <v>0.1</v>
      </c>
      <c r="AC57" s="197">
        <v>1788408.15</v>
      </c>
      <c r="AD57" s="185">
        <v>178840.815</v>
      </c>
      <c r="AE57" s="185">
        <v>200301.71280000001</v>
      </c>
      <c r="AF57" s="185">
        <v>0.4</v>
      </c>
      <c r="AG57" s="185">
        <v>1746787.35</v>
      </c>
      <c r="AH57" s="185">
        <v>698714.94000000006</v>
      </c>
      <c r="AI57" s="185">
        <v>782560.73280000011</v>
      </c>
      <c r="AJ57" s="186">
        <v>0</v>
      </c>
      <c r="AK57" s="186">
        <v>0</v>
      </c>
      <c r="AL57" s="186">
        <v>0</v>
      </c>
      <c r="AM57" s="186">
        <v>0</v>
      </c>
      <c r="AN57" s="186">
        <v>0</v>
      </c>
      <c r="AO57" s="186">
        <v>0</v>
      </c>
      <c r="AP57" s="186">
        <v>0</v>
      </c>
      <c r="AQ57" s="186">
        <v>0</v>
      </c>
      <c r="AR57" s="186">
        <v>0</v>
      </c>
      <c r="AS57" s="186">
        <v>0</v>
      </c>
      <c r="AT57" s="186">
        <v>0</v>
      </c>
      <c r="AU57" s="186">
        <v>0</v>
      </c>
      <c r="AV57" s="186">
        <f t="shared" si="38"/>
        <v>0.5</v>
      </c>
      <c r="AW57" s="185">
        <f t="shared" si="33"/>
        <v>877555.75500000012</v>
      </c>
      <c r="AX57" s="185">
        <f t="shared" si="28"/>
        <v>982862.44560000021</v>
      </c>
      <c r="AY57" s="158" t="s">
        <v>203</v>
      </c>
      <c r="AZ57" s="183"/>
      <c r="BA57" s="183"/>
      <c r="BB57" s="195"/>
      <c r="BC57" s="193" t="s">
        <v>419</v>
      </c>
      <c r="BD57" s="193" t="s">
        <v>419</v>
      </c>
      <c r="BE57" s="195"/>
      <c r="BF57" s="195"/>
      <c r="BG57" s="195"/>
      <c r="BH57" s="195"/>
      <c r="BI57" s="195"/>
      <c r="BJ57" s="87"/>
      <c r="BK57" s="32" t="s">
        <v>653</v>
      </c>
    </row>
    <row r="58" spans="1:63" s="164" customFormat="1" ht="12.95" customHeight="1" x14ac:dyDescent="0.25">
      <c r="A58" s="66" t="s">
        <v>405</v>
      </c>
      <c r="B58" s="72"/>
      <c r="C58" s="189" t="s">
        <v>471</v>
      </c>
      <c r="D58" s="72"/>
      <c r="E58" s="211"/>
      <c r="F58" s="68" t="s">
        <v>411</v>
      </c>
      <c r="G58" s="68" t="s">
        <v>407</v>
      </c>
      <c r="H58" s="12" t="s">
        <v>412</v>
      </c>
      <c r="I58" s="25" t="s">
        <v>143</v>
      </c>
      <c r="J58" s="1" t="s">
        <v>149</v>
      </c>
      <c r="K58" s="25" t="s">
        <v>196</v>
      </c>
      <c r="L58" s="24">
        <v>30</v>
      </c>
      <c r="M58" s="69" t="s">
        <v>197</v>
      </c>
      <c r="N58" s="70" t="s">
        <v>365</v>
      </c>
      <c r="O58" s="24" t="s">
        <v>126</v>
      </c>
      <c r="P58" s="25" t="s">
        <v>125</v>
      </c>
      <c r="Q58" s="24" t="s">
        <v>122</v>
      </c>
      <c r="R58" s="25" t="s">
        <v>200</v>
      </c>
      <c r="S58" s="25" t="s">
        <v>201</v>
      </c>
      <c r="T58" s="24"/>
      <c r="U58" s="24" t="s">
        <v>398</v>
      </c>
      <c r="V58" s="24" t="s">
        <v>146</v>
      </c>
      <c r="W58" s="9">
        <v>30</v>
      </c>
      <c r="X58" s="9">
        <v>60</v>
      </c>
      <c r="Y58" s="16">
        <v>10</v>
      </c>
      <c r="Z58" s="86" t="s">
        <v>409</v>
      </c>
      <c r="AA58" s="5" t="s">
        <v>138</v>
      </c>
      <c r="AB58" s="71">
        <v>0.55000000000000004</v>
      </c>
      <c r="AC58" s="190">
        <v>2806264.89</v>
      </c>
      <c r="AD58" s="71">
        <f t="shared" si="34"/>
        <v>1543445.6895000001</v>
      </c>
      <c r="AE58" s="71">
        <f t="shared" si="35"/>
        <v>1728659.1722400002</v>
      </c>
      <c r="AF58" s="71">
        <v>0.55000000000000004</v>
      </c>
      <c r="AG58" s="190">
        <v>2806264.9</v>
      </c>
      <c r="AH58" s="71">
        <f t="shared" si="36"/>
        <v>1543445.6950000001</v>
      </c>
      <c r="AI58" s="71">
        <f t="shared" si="37"/>
        <v>1728659.1784000003</v>
      </c>
      <c r="AJ58" s="19">
        <v>0</v>
      </c>
      <c r="AK58" s="19">
        <v>0</v>
      </c>
      <c r="AL58" s="19">
        <v>0</v>
      </c>
      <c r="AM58" s="19">
        <v>0</v>
      </c>
      <c r="AN58" s="19">
        <v>0</v>
      </c>
      <c r="AO58" s="19">
        <v>0</v>
      </c>
      <c r="AP58" s="19">
        <v>0</v>
      </c>
      <c r="AQ58" s="19">
        <v>0</v>
      </c>
      <c r="AR58" s="19">
        <v>0</v>
      </c>
      <c r="AS58" s="19">
        <v>0</v>
      </c>
      <c r="AT58" s="19">
        <v>0</v>
      </c>
      <c r="AU58" s="19">
        <v>0</v>
      </c>
      <c r="AV58" s="64">
        <f t="shared" si="38"/>
        <v>1.1000000000000001</v>
      </c>
      <c r="AW58" s="41">
        <v>0</v>
      </c>
      <c r="AX58" s="41">
        <f t="shared" si="28"/>
        <v>0</v>
      </c>
      <c r="AY58" s="4" t="s">
        <v>203</v>
      </c>
      <c r="AZ58" s="25"/>
      <c r="BA58" s="25"/>
      <c r="BB58" s="44"/>
      <c r="BC58" s="12" t="s">
        <v>420</v>
      </c>
      <c r="BD58" s="12" t="s">
        <v>420</v>
      </c>
      <c r="BE58" s="44"/>
      <c r="BF58" s="44"/>
      <c r="BG58" s="44"/>
      <c r="BH58" s="44"/>
      <c r="BI58" s="44"/>
      <c r="BJ58" s="87"/>
      <c r="BK58" s="87"/>
    </row>
    <row r="59" spans="1:63" s="164" customFormat="1" ht="12.95" customHeight="1" x14ac:dyDescent="0.25">
      <c r="A59" s="66" t="s">
        <v>405</v>
      </c>
      <c r="B59" s="111"/>
      <c r="C59" s="191" t="s">
        <v>554</v>
      </c>
      <c r="D59" s="111"/>
      <c r="E59" s="211"/>
      <c r="F59" s="68" t="s">
        <v>411</v>
      </c>
      <c r="G59" s="68" t="s">
        <v>407</v>
      </c>
      <c r="H59" s="12" t="s">
        <v>412</v>
      </c>
      <c r="I59" s="25" t="s">
        <v>143</v>
      </c>
      <c r="J59" s="1" t="s">
        <v>149</v>
      </c>
      <c r="K59" s="25" t="s">
        <v>196</v>
      </c>
      <c r="L59" s="24">
        <v>30</v>
      </c>
      <c r="M59" s="69" t="s">
        <v>197</v>
      </c>
      <c r="N59" s="70" t="s">
        <v>365</v>
      </c>
      <c r="O59" s="1" t="s">
        <v>166</v>
      </c>
      <c r="P59" s="25" t="s">
        <v>125</v>
      </c>
      <c r="Q59" s="24" t="s">
        <v>122</v>
      </c>
      <c r="R59" s="25" t="s">
        <v>200</v>
      </c>
      <c r="S59" s="25" t="s">
        <v>201</v>
      </c>
      <c r="T59" s="24"/>
      <c r="U59" s="24" t="s">
        <v>398</v>
      </c>
      <c r="V59" s="24" t="s">
        <v>146</v>
      </c>
      <c r="W59" s="9">
        <v>30</v>
      </c>
      <c r="X59" s="9">
        <v>60</v>
      </c>
      <c r="Y59" s="16">
        <v>10</v>
      </c>
      <c r="Z59" s="86" t="s">
        <v>409</v>
      </c>
      <c r="AA59" s="5" t="s">
        <v>138</v>
      </c>
      <c r="AB59" s="102">
        <v>0.55000000000000004</v>
      </c>
      <c r="AC59" s="192">
        <v>2806264.89</v>
      </c>
      <c r="AD59" s="103">
        <f t="shared" ref="AD59" si="47">AB59*AC59</f>
        <v>1543445.6895000001</v>
      </c>
      <c r="AE59" s="103">
        <f t="shared" si="35"/>
        <v>1728659.1722400002</v>
      </c>
      <c r="AF59" s="104">
        <v>0.55000000000000004</v>
      </c>
      <c r="AG59" s="192">
        <v>2806264.9</v>
      </c>
      <c r="AH59" s="103">
        <f t="shared" ref="AH59" si="48">AF59*AG59</f>
        <v>1543445.6950000001</v>
      </c>
      <c r="AI59" s="103">
        <f t="shared" si="37"/>
        <v>1728659.1784000003</v>
      </c>
      <c r="AJ59" s="105">
        <v>0</v>
      </c>
      <c r="AK59" s="105">
        <v>0</v>
      </c>
      <c r="AL59" s="105">
        <v>0</v>
      </c>
      <c r="AM59" s="105">
        <v>0</v>
      </c>
      <c r="AN59" s="105">
        <v>0</v>
      </c>
      <c r="AO59" s="105">
        <v>0</v>
      </c>
      <c r="AP59" s="105">
        <v>0</v>
      </c>
      <c r="AQ59" s="105">
        <v>0</v>
      </c>
      <c r="AR59" s="105">
        <v>0</v>
      </c>
      <c r="AS59" s="105">
        <v>0</v>
      </c>
      <c r="AT59" s="105">
        <v>0</v>
      </c>
      <c r="AU59" s="105">
        <v>0</v>
      </c>
      <c r="AV59" s="106">
        <f t="shared" si="38"/>
        <v>1.1000000000000001</v>
      </c>
      <c r="AW59" s="41">
        <v>0</v>
      </c>
      <c r="AX59" s="41">
        <f t="shared" si="28"/>
        <v>0</v>
      </c>
      <c r="AY59" s="107" t="s">
        <v>203</v>
      </c>
      <c r="AZ59" s="108"/>
      <c r="BA59" s="108"/>
      <c r="BB59" s="110"/>
      <c r="BC59" s="109" t="s">
        <v>420</v>
      </c>
      <c r="BD59" s="109" t="s">
        <v>420</v>
      </c>
      <c r="BE59" s="110"/>
      <c r="BF59" s="110"/>
      <c r="BG59" s="110"/>
      <c r="BH59" s="110"/>
      <c r="BI59" s="110"/>
      <c r="BJ59" s="87"/>
      <c r="BK59" s="27">
        <v>14</v>
      </c>
    </row>
    <row r="60" spans="1:63" s="187" customFormat="1" ht="12.95" customHeight="1" x14ac:dyDescent="0.25">
      <c r="A60" s="182" t="s">
        <v>405</v>
      </c>
      <c r="B60" s="158">
        <v>210000061</v>
      </c>
      <c r="C60" s="158" t="s">
        <v>662</v>
      </c>
      <c r="D60" s="158"/>
      <c r="E60" s="212"/>
      <c r="F60" s="193" t="s">
        <v>411</v>
      </c>
      <c r="G60" s="193" t="s">
        <v>407</v>
      </c>
      <c r="H60" s="193" t="s">
        <v>412</v>
      </c>
      <c r="I60" s="183" t="s">
        <v>143</v>
      </c>
      <c r="J60" s="152" t="s">
        <v>149</v>
      </c>
      <c r="K60" s="183" t="s">
        <v>196</v>
      </c>
      <c r="L60" s="182">
        <v>30</v>
      </c>
      <c r="M60" s="153" t="s">
        <v>197</v>
      </c>
      <c r="N60" s="194" t="s">
        <v>365</v>
      </c>
      <c r="O60" s="152" t="s">
        <v>166</v>
      </c>
      <c r="P60" s="183" t="s">
        <v>125</v>
      </c>
      <c r="Q60" s="182" t="s">
        <v>122</v>
      </c>
      <c r="R60" s="183" t="s">
        <v>200</v>
      </c>
      <c r="S60" s="183" t="s">
        <v>201</v>
      </c>
      <c r="T60" s="182"/>
      <c r="U60" s="182" t="s">
        <v>398</v>
      </c>
      <c r="V60" s="182" t="s">
        <v>146</v>
      </c>
      <c r="W60" s="193">
        <v>30</v>
      </c>
      <c r="X60" s="193">
        <v>60</v>
      </c>
      <c r="Y60" s="156">
        <v>10</v>
      </c>
      <c r="Z60" s="196" t="s">
        <v>409</v>
      </c>
      <c r="AA60" s="181" t="s">
        <v>138</v>
      </c>
      <c r="AB60" s="185">
        <v>0</v>
      </c>
      <c r="AC60" s="197">
        <v>2806264.89</v>
      </c>
      <c r="AD60" s="185">
        <v>0</v>
      </c>
      <c r="AE60" s="185">
        <v>0</v>
      </c>
      <c r="AF60" s="185">
        <v>0.55000000000000004</v>
      </c>
      <c r="AG60" s="185">
        <v>2806264.9</v>
      </c>
      <c r="AH60" s="185">
        <v>1543445.6950000001</v>
      </c>
      <c r="AI60" s="185">
        <v>1728659.1784000003</v>
      </c>
      <c r="AJ60" s="186">
        <v>0</v>
      </c>
      <c r="AK60" s="186">
        <v>0</v>
      </c>
      <c r="AL60" s="186">
        <v>0</v>
      </c>
      <c r="AM60" s="186">
        <v>0</v>
      </c>
      <c r="AN60" s="186">
        <v>0</v>
      </c>
      <c r="AO60" s="186">
        <v>0</v>
      </c>
      <c r="AP60" s="186">
        <v>0</v>
      </c>
      <c r="AQ60" s="186">
        <v>0</v>
      </c>
      <c r="AR60" s="186">
        <v>0</v>
      </c>
      <c r="AS60" s="186">
        <v>0</v>
      </c>
      <c r="AT60" s="186">
        <v>0</v>
      </c>
      <c r="AU60" s="186">
        <v>0</v>
      </c>
      <c r="AV60" s="186">
        <f t="shared" si="38"/>
        <v>0.55000000000000004</v>
      </c>
      <c r="AW60" s="185">
        <f t="shared" si="33"/>
        <v>1543445.6950000001</v>
      </c>
      <c r="AX60" s="185">
        <f t="shared" si="28"/>
        <v>1728659.1784000003</v>
      </c>
      <c r="AY60" s="158" t="s">
        <v>203</v>
      </c>
      <c r="AZ60" s="183"/>
      <c r="BA60" s="183"/>
      <c r="BB60" s="195"/>
      <c r="BC60" s="193" t="s">
        <v>420</v>
      </c>
      <c r="BD60" s="193" t="s">
        <v>420</v>
      </c>
      <c r="BE60" s="195"/>
      <c r="BF60" s="195"/>
      <c r="BG60" s="195"/>
      <c r="BH60" s="195"/>
      <c r="BI60" s="195"/>
      <c r="BJ60" s="87"/>
      <c r="BK60" s="32" t="s">
        <v>653</v>
      </c>
    </row>
    <row r="61" spans="1:63" s="164" customFormat="1" ht="12.95" customHeight="1" x14ac:dyDescent="0.25">
      <c r="A61" s="66" t="s">
        <v>405</v>
      </c>
      <c r="B61" s="72"/>
      <c r="C61" s="189" t="s">
        <v>472</v>
      </c>
      <c r="D61" s="72"/>
      <c r="E61" s="211"/>
      <c r="F61" s="68" t="s">
        <v>411</v>
      </c>
      <c r="G61" s="68" t="s">
        <v>407</v>
      </c>
      <c r="H61" s="12" t="s">
        <v>412</v>
      </c>
      <c r="I61" s="25" t="s">
        <v>143</v>
      </c>
      <c r="J61" s="1" t="s">
        <v>149</v>
      </c>
      <c r="K61" s="25" t="s">
        <v>196</v>
      </c>
      <c r="L61" s="24">
        <v>30</v>
      </c>
      <c r="M61" s="69" t="s">
        <v>197</v>
      </c>
      <c r="N61" s="70" t="s">
        <v>365</v>
      </c>
      <c r="O61" s="24" t="s">
        <v>126</v>
      </c>
      <c r="P61" s="25" t="s">
        <v>125</v>
      </c>
      <c r="Q61" s="24" t="s">
        <v>122</v>
      </c>
      <c r="R61" s="25" t="s">
        <v>200</v>
      </c>
      <c r="S61" s="25" t="s">
        <v>201</v>
      </c>
      <c r="T61" s="24"/>
      <c r="U61" s="24" t="s">
        <v>398</v>
      </c>
      <c r="V61" s="24" t="s">
        <v>146</v>
      </c>
      <c r="W61" s="9">
        <v>30</v>
      </c>
      <c r="X61" s="9">
        <v>60</v>
      </c>
      <c r="Y61" s="16">
        <v>10</v>
      </c>
      <c r="Z61" s="86" t="s">
        <v>409</v>
      </c>
      <c r="AA61" s="5" t="s">
        <v>138</v>
      </c>
      <c r="AB61" s="71">
        <v>1</v>
      </c>
      <c r="AC61" s="190">
        <v>503538.94</v>
      </c>
      <c r="AD61" s="71">
        <f t="shared" si="34"/>
        <v>503538.94</v>
      </c>
      <c r="AE61" s="71">
        <f t="shared" si="35"/>
        <v>563963.6128</v>
      </c>
      <c r="AF61" s="71">
        <v>1</v>
      </c>
      <c r="AG61" s="190">
        <v>503538.94</v>
      </c>
      <c r="AH61" s="71">
        <f t="shared" si="36"/>
        <v>503538.94</v>
      </c>
      <c r="AI61" s="71">
        <f t="shared" si="37"/>
        <v>563963.6128</v>
      </c>
      <c r="AJ61" s="19">
        <v>0</v>
      </c>
      <c r="AK61" s="19">
        <v>0</v>
      </c>
      <c r="AL61" s="19">
        <v>0</v>
      </c>
      <c r="AM61" s="19">
        <v>0</v>
      </c>
      <c r="AN61" s="19">
        <v>0</v>
      </c>
      <c r="AO61" s="19">
        <v>0</v>
      </c>
      <c r="AP61" s="19">
        <v>0</v>
      </c>
      <c r="AQ61" s="19">
        <v>0</v>
      </c>
      <c r="AR61" s="19">
        <v>0</v>
      </c>
      <c r="AS61" s="19">
        <v>0</v>
      </c>
      <c r="AT61" s="19">
        <v>0</v>
      </c>
      <c r="AU61" s="19">
        <v>0</v>
      </c>
      <c r="AV61" s="64">
        <f t="shared" si="38"/>
        <v>2</v>
      </c>
      <c r="AW61" s="41">
        <v>0</v>
      </c>
      <c r="AX61" s="41">
        <f t="shared" si="28"/>
        <v>0</v>
      </c>
      <c r="AY61" s="4" t="s">
        <v>203</v>
      </c>
      <c r="AZ61" s="25"/>
      <c r="BA61" s="25"/>
      <c r="BB61" s="44"/>
      <c r="BC61" s="12" t="s">
        <v>421</v>
      </c>
      <c r="BD61" s="12" t="s">
        <v>421</v>
      </c>
      <c r="BE61" s="44"/>
      <c r="BF61" s="44"/>
      <c r="BG61" s="44"/>
      <c r="BH61" s="44"/>
      <c r="BI61" s="44"/>
      <c r="BJ61" s="87"/>
      <c r="BK61" s="87"/>
    </row>
    <row r="62" spans="1:63" s="164" customFormat="1" ht="12.95" customHeight="1" x14ac:dyDescent="0.25">
      <c r="A62" s="66" t="s">
        <v>405</v>
      </c>
      <c r="B62" s="111"/>
      <c r="C62" s="191" t="s">
        <v>555</v>
      </c>
      <c r="D62" s="111"/>
      <c r="E62" s="211"/>
      <c r="F62" s="68" t="s">
        <v>411</v>
      </c>
      <c r="G62" s="68" t="s">
        <v>407</v>
      </c>
      <c r="H62" s="12" t="s">
        <v>412</v>
      </c>
      <c r="I62" s="25" t="s">
        <v>143</v>
      </c>
      <c r="J62" s="1" t="s">
        <v>149</v>
      </c>
      <c r="K62" s="25" t="s">
        <v>196</v>
      </c>
      <c r="L62" s="24">
        <v>30</v>
      </c>
      <c r="M62" s="69" t="s">
        <v>197</v>
      </c>
      <c r="N62" s="70" t="s">
        <v>365</v>
      </c>
      <c r="O62" s="1" t="s">
        <v>166</v>
      </c>
      <c r="P62" s="25" t="s">
        <v>125</v>
      </c>
      <c r="Q62" s="24" t="s">
        <v>122</v>
      </c>
      <c r="R62" s="25" t="s">
        <v>200</v>
      </c>
      <c r="S62" s="25" t="s">
        <v>201</v>
      </c>
      <c r="T62" s="24"/>
      <c r="U62" s="24" t="s">
        <v>398</v>
      </c>
      <c r="V62" s="24" t="s">
        <v>146</v>
      </c>
      <c r="W62" s="9">
        <v>30</v>
      </c>
      <c r="X62" s="9">
        <v>60</v>
      </c>
      <c r="Y62" s="16">
        <v>10</v>
      </c>
      <c r="Z62" s="86" t="s">
        <v>409</v>
      </c>
      <c r="AA62" s="5" t="s">
        <v>138</v>
      </c>
      <c r="AB62" s="102">
        <v>1</v>
      </c>
      <c r="AC62" s="192">
        <v>503538.94</v>
      </c>
      <c r="AD62" s="103">
        <f t="shared" ref="AD62" si="49">AB62*AC62</f>
        <v>503538.94</v>
      </c>
      <c r="AE62" s="103">
        <f t="shared" si="35"/>
        <v>563963.6128</v>
      </c>
      <c r="AF62" s="104">
        <v>1</v>
      </c>
      <c r="AG62" s="192">
        <v>503538.94</v>
      </c>
      <c r="AH62" s="103">
        <f t="shared" ref="AH62" si="50">AF62*AG62</f>
        <v>503538.94</v>
      </c>
      <c r="AI62" s="103">
        <f t="shared" si="37"/>
        <v>563963.6128</v>
      </c>
      <c r="AJ62" s="105">
        <v>0</v>
      </c>
      <c r="AK62" s="105">
        <v>0</v>
      </c>
      <c r="AL62" s="105">
        <v>0</v>
      </c>
      <c r="AM62" s="105">
        <v>0</v>
      </c>
      <c r="AN62" s="105">
        <v>0</v>
      </c>
      <c r="AO62" s="105">
        <v>0</v>
      </c>
      <c r="AP62" s="105">
        <v>0</v>
      </c>
      <c r="AQ62" s="105">
        <v>0</v>
      </c>
      <c r="AR62" s="105">
        <v>0</v>
      </c>
      <c r="AS62" s="105">
        <v>0</v>
      </c>
      <c r="AT62" s="105">
        <v>0</v>
      </c>
      <c r="AU62" s="105">
        <v>0</v>
      </c>
      <c r="AV62" s="106">
        <f t="shared" si="38"/>
        <v>2</v>
      </c>
      <c r="AW62" s="41">
        <v>0</v>
      </c>
      <c r="AX62" s="41">
        <f t="shared" si="28"/>
        <v>0</v>
      </c>
      <c r="AY62" s="107" t="s">
        <v>203</v>
      </c>
      <c r="AZ62" s="108"/>
      <c r="BA62" s="108"/>
      <c r="BB62" s="110"/>
      <c r="BC62" s="109" t="s">
        <v>421</v>
      </c>
      <c r="BD62" s="109" t="s">
        <v>421</v>
      </c>
      <c r="BE62" s="110"/>
      <c r="BF62" s="110"/>
      <c r="BG62" s="110"/>
      <c r="BH62" s="110"/>
      <c r="BI62" s="110"/>
      <c r="BJ62" s="87"/>
      <c r="BK62" s="27">
        <v>14</v>
      </c>
    </row>
    <row r="63" spans="1:63" s="187" customFormat="1" ht="12.95" customHeight="1" x14ac:dyDescent="0.25">
      <c r="A63" s="182" t="s">
        <v>405</v>
      </c>
      <c r="B63" s="158">
        <v>210000062</v>
      </c>
      <c r="C63" s="158" t="s">
        <v>663</v>
      </c>
      <c r="D63" s="158"/>
      <c r="E63" s="212"/>
      <c r="F63" s="193" t="s">
        <v>411</v>
      </c>
      <c r="G63" s="193" t="s">
        <v>407</v>
      </c>
      <c r="H63" s="193" t="s">
        <v>412</v>
      </c>
      <c r="I63" s="183" t="s">
        <v>143</v>
      </c>
      <c r="J63" s="152" t="s">
        <v>149</v>
      </c>
      <c r="K63" s="183" t="s">
        <v>196</v>
      </c>
      <c r="L63" s="182">
        <v>30</v>
      </c>
      <c r="M63" s="153" t="s">
        <v>197</v>
      </c>
      <c r="N63" s="194" t="s">
        <v>365</v>
      </c>
      <c r="O63" s="152" t="s">
        <v>166</v>
      </c>
      <c r="P63" s="183" t="s">
        <v>125</v>
      </c>
      <c r="Q63" s="182" t="s">
        <v>122</v>
      </c>
      <c r="R63" s="183" t="s">
        <v>200</v>
      </c>
      <c r="S63" s="183" t="s">
        <v>201</v>
      </c>
      <c r="T63" s="182"/>
      <c r="U63" s="182" t="s">
        <v>398</v>
      </c>
      <c r="V63" s="182" t="s">
        <v>146</v>
      </c>
      <c r="W63" s="193">
        <v>30</v>
      </c>
      <c r="X63" s="193">
        <v>60</v>
      </c>
      <c r="Y63" s="156">
        <v>10</v>
      </c>
      <c r="Z63" s="196" t="s">
        <v>409</v>
      </c>
      <c r="AA63" s="181" t="s">
        <v>138</v>
      </c>
      <c r="AB63" s="185">
        <v>0.6</v>
      </c>
      <c r="AC63" s="197">
        <v>498503.55</v>
      </c>
      <c r="AD63" s="185">
        <v>299102.13</v>
      </c>
      <c r="AE63" s="185">
        <v>334994.38560000004</v>
      </c>
      <c r="AF63" s="185">
        <v>1</v>
      </c>
      <c r="AG63" s="185">
        <v>503538.94</v>
      </c>
      <c r="AH63" s="185">
        <v>503538.94</v>
      </c>
      <c r="AI63" s="185">
        <v>563963.6128</v>
      </c>
      <c r="AJ63" s="186">
        <v>0</v>
      </c>
      <c r="AK63" s="186">
        <v>0</v>
      </c>
      <c r="AL63" s="186">
        <v>0</v>
      </c>
      <c r="AM63" s="186">
        <v>0</v>
      </c>
      <c r="AN63" s="186">
        <v>0</v>
      </c>
      <c r="AO63" s="186">
        <v>0</v>
      </c>
      <c r="AP63" s="186">
        <v>0</v>
      </c>
      <c r="AQ63" s="186">
        <v>0</v>
      </c>
      <c r="AR63" s="186">
        <v>0</v>
      </c>
      <c r="AS63" s="186">
        <v>0</v>
      </c>
      <c r="AT63" s="186">
        <v>0</v>
      </c>
      <c r="AU63" s="186">
        <v>0</v>
      </c>
      <c r="AV63" s="186">
        <f t="shared" si="38"/>
        <v>1.6</v>
      </c>
      <c r="AW63" s="185">
        <f t="shared" si="33"/>
        <v>802641.07000000007</v>
      </c>
      <c r="AX63" s="185">
        <f t="shared" si="28"/>
        <v>898957.99840000016</v>
      </c>
      <c r="AY63" s="158" t="s">
        <v>203</v>
      </c>
      <c r="AZ63" s="183"/>
      <c r="BA63" s="183"/>
      <c r="BB63" s="195"/>
      <c r="BC63" s="193" t="s">
        <v>421</v>
      </c>
      <c r="BD63" s="193" t="s">
        <v>421</v>
      </c>
      <c r="BE63" s="195"/>
      <c r="BF63" s="195"/>
      <c r="BG63" s="195"/>
      <c r="BH63" s="195"/>
      <c r="BI63" s="195"/>
      <c r="BJ63" s="87"/>
      <c r="BK63" s="32" t="s">
        <v>653</v>
      </c>
    </row>
    <row r="64" spans="1:63" s="164" customFormat="1" ht="12.95" customHeight="1" x14ac:dyDescent="0.25">
      <c r="A64" s="66" t="s">
        <v>405</v>
      </c>
      <c r="B64" s="72"/>
      <c r="C64" s="189" t="s">
        <v>473</v>
      </c>
      <c r="D64" s="72"/>
      <c r="E64" s="211"/>
      <c r="F64" s="68" t="s">
        <v>411</v>
      </c>
      <c r="G64" s="68" t="s">
        <v>407</v>
      </c>
      <c r="H64" s="12" t="s">
        <v>412</v>
      </c>
      <c r="I64" s="25" t="s">
        <v>143</v>
      </c>
      <c r="J64" s="1" t="s">
        <v>149</v>
      </c>
      <c r="K64" s="25" t="s">
        <v>196</v>
      </c>
      <c r="L64" s="24">
        <v>30</v>
      </c>
      <c r="M64" s="69" t="s">
        <v>197</v>
      </c>
      <c r="N64" s="70" t="s">
        <v>365</v>
      </c>
      <c r="O64" s="24" t="s">
        <v>126</v>
      </c>
      <c r="P64" s="25" t="s">
        <v>125</v>
      </c>
      <c r="Q64" s="24" t="s">
        <v>122</v>
      </c>
      <c r="R64" s="25" t="s">
        <v>200</v>
      </c>
      <c r="S64" s="25" t="s">
        <v>201</v>
      </c>
      <c r="T64" s="24"/>
      <c r="U64" s="24" t="s">
        <v>398</v>
      </c>
      <c r="V64" s="24" t="s">
        <v>146</v>
      </c>
      <c r="W64" s="9">
        <v>30</v>
      </c>
      <c r="X64" s="9">
        <v>60</v>
      </c>
      <c r="Y64" s="16">
        <v>10</v>
      </c>
      <c r="Z64" s="86" t="s">
        <v>409</v>
      </c>
      <c r="AA64" s="5" t="s">
        <v>138</v>
      </c>
      <c r="AB64" s="71">
        <v>0.25</v>
      </c>
      <c r="AC64" s="190">
        <v>7223406.04</v>
      </c>
      <c r="AD64" s="71">
        <f t="shared" si="34"/>
        <v>1805851.51</v>
      </c>
      <c r="AE64" s="71">
        <f t="shared" si="35"/>
        <v>2022553.6912000002</v>
      </c>
      <c r="AF64" s="71">
        <v>0.25</v>
      </c>
      <c r="AG64" s="190">
        <v>7223406.04</v>
      </c>
      <c r="AH64" s="71">
        <f t="shared" si="36"/>
        <v>1805851.51</v>
      </c>
      <c r="AI64" s="71">
        <f t="shared" si="37"/>
        <v>2022553.6912000002</v>
      </c>
      <c r="AJ64" s="19">
        <v>0</v>
      </c>
      <c r="AK64" s="19">
        <v>0</v>
      </c>
      <c r="AL64" s="19">
        <v>0</v>
      </c>
      <c r="AM64" s="19">
        <v>0</v>
      </c>
      <c r="AN64" s="19">
        <v>0</v>
      </c>
      <c r="AO64" s="19">
        <v>0</v>
      </c>
      <c r="AP64" s="19">
        <v>0</v>
      </c>
      <c r="AQ64" s="19">
        <v>0</v>
      </c>
      <c r="AR64" s="19">
        <v>0</v>
      </c>
      <c r="AS64" s="19">
        <v>0</v>
      </c>
      <c r="AT64" s="19">
        <v>0</v>
      </c>
      <c r="AU64" s="19">
        <v>0</v>
      </c>
      <c r="AV64" s="64">
        <f t="shared" si="38"/>
        <v>0.5</v>
      </c>
      <c r="AW64" s="41">
        <v>0</v>
      </c>
      <c r="AX64" s="41">
        <f t="shared" si="28"/>
        <v>0</v>
      </c>
      <c r="AY64" s="4" t="s">
        <v>203</v>
      </c>
      <c r="AZ64" s="25"/>
      <c r="BA64" s="25"/>
      <c r="BB64" s="44"/>
      <c r="BC64" s="12" t="s">
        <v>422</v>
      </c>
      <c r="BD64" s="12" t="s">
        <v>422</v>
      </c>
      <c r="BE64" s="44"/>
      <c r="BF64" s="44"/>
      <c r="BG64" s="44"/>
      <c r="BH64" s="44"/>
      <c r="BI64" s="44"/>
      <c r="BJ64" s="87"/>
      <c r="BK64" s="87"/>
    </row>
    <row r="65" spans="1:63" s="164" customFormat="1" ht="12.95" customHeight="1" x14ac:dyDescent="0.25">
      <c r="A65" s="66" t="s">
        <v>405</v>
      </c>
      <c r="B65" s="111"/>
      <c r="C65" s="191" t="s">
        <v>556</v>
      </c>
      <c r="D65" s="111"/>
      <c r="E65" s="211"/>
      <c r="F65" s="68" t="s">
        <v>411</v>
      </c>
      <c r="G65" s="68" t="s">
        <v>407</v>
      </c>
      <c r="H65" s="12" t="s">
        <v>412</v>
      </c>
      <c r="I65" s="25" t="s">
        <v>143</v>
      </c>
      <c r="J65" s="1" t="s">
        <v>149</v>
      </c>
      <c r="K65" s="25" t="s">
        <v>196</v>
      </c>
      <c r="L65" s="24">
        <v>30</v>
      </c>
      <c r="M65" s="69" t="s">
        <v>197</v>
      </c>
      <c r="N65" s="70" t="s">
        <v>365</v>
      </c>
      <c r="O65" s="1" t="s">
        <v>166</v>
      </c>
      <c r="P65" s="25" t="s">
        <v>125</v>
      </c>
      <c r="Q65" s="24" t="s">
        <v>122</v>
      </c>
      <c r="R65" s="25" t="s">
        <v>200</v>
      </c>
      <c r="S65" s="25" t="s">
        <v>201</v>
      </c>
      <c r="T65" s="24"/>
      <c r="U65" s="24" t="s">
        <v>398</v>
      </c>
      <c r="V65" s="24" t="s">
        <v>146</v>
      </c>
      <c r="W65" s="9">
        <v>30</v>
      </c>
      <c r="X65" s="9">
        <v>60</v>
      </c>
      <c r="Y65" s="16">
        <v>10</v>
      </c>
      <c r="Z65" s="86" t="s">
        <v>409</v>
      </c>
      <c r="AA65" s="5" t="s">
        <v>138</v>
      </c>
      <c r="AB65" s="102">
        <v>0.25</v>
      </c>
      <c r="AC65" s="192">
        <v>7223406.04</v>
      </c>
      <c r="AD65" s="103">
        <f t="shared" ref="AD65" si="51">AB65*AC65</f>
        <v>1805851.51</v>
      </c>
      <c r="AE65" s="103">
        <f t="shared" si="35"/>
        <v>2022553.6912000002</v>
      </c>
      <c r="AF65" s="104">
        <v>0.25</v>
      </c>
      <c r="AG65" s="192">
        <v>7223406.04</v>
      </c>
      <c r="AH65" s="103">
        <f t="shared" ref="AH65" si="52">AF65*AG65</f>
        <v>1805851.51</v>
      </c>
      <c r="AI65" s="103">
        <f t="shared" si="37"/>
        <v>2022553.6912000002</v>
      </c>
      <c r="AJ65" s="105">
        <v>0</v>
      </c>
      <c r="AK65" s="105">
        <v>0</v>
      </c>
      <c r="AL65" s="105">
        <v>0</v>
      </c>
      <c r="AM65" s="105">
        <v>0</v>
      </c>
      <c r="AN65" s="105">
        <v>0</v>
      </c>
      <c r="AO65" s="105">
        <v>0</v>
      </c>
      <c r="AP65" s="105">
        <v>0</v>
      </c>
      <c r="AQ65" s="105">
        <v>0</v>
      </c>
      <c r="AR65" s="105">
        <v>0</v>
      </c>
      <c r="AS65" s="105">
        <v>0</v>
      </c>
      <c r="AT65" s="105">
        <v>0</v>
      </c>
      <c r="AU65" s="105">
        <v>0</v>
      </c>
      <c r="AV65" s="106">
        <f t="shared" si="38"/>
        <v>0.5</v>
      </c>
      <c r="AW65" s="41">
        <v>0</v>
      </c>
      <c r="AX65" s="41">
        <f t="shared" si="28"/>
        <v>0</v>
      </c>
      <c r="AY65" s="107" t="s">
        <v>203</v>
      </c>
      <c r="AZ65" s="108"/>
      <c r="BA65" s="108"/>
      <c r="BB65" s="110"/>
      <c r="BC65" s="109" t="s">
        <v>422</v>
      </c>
      <c r="BD65" s="109" t="s">
        <v>422</v>
      </c>
      <c r="BE65" s="110"/>
      <c r="BF65" s="110"/>
      <c r="BG65" s="110"/>
      <c r="BH65" s="110"/>
      <c r="BI65" s="110"/>
      <c r="BJ65" s="87"/>
      <c r="BK65" s="27">
        <v>14</v>
      </c>
    </row>
    <row r="66" spans="1:63" s="187" customFormat="1" ht="12.95" customHeight="1" x14ac:dyDescent="0.25">
      <c r="A66" s="182" t="s">
        <v>405</v>
      </c>
      <c r="B66" s="158">
        <v>210000063</v>
      </c>
      <c r="C66" s="158" t="s">
        <v>664</v>
      </c>
      <c r="D66" s="158"/>
      <c r="E66" s="212"/>
      <c r="F66" s="193" t="s">
        <v>411</v>
      </c>
      <c r="G66" s="193" t="s">
        <v>407</v>
      </c>
      <c r="H66" s="193" t="s">
        <v>412</v>
      </c>
      <c r="I66" s="183" t="s">
        <v>143</v>
      </c>
      <c r="J66" s="152" t="s">
        <v>149</v>
      </c>
      <c r="K66" s="183" t="s">
        <v>196</v>
      </c>
      <c r="L66" s="182">
        <v>30</v>
      </c>
      <c r="M66" s="153" t="s">
        <v>197</v>
      </c>
      <c r="N66" s="194" t="s">
        <v>365</v>
      </c>
      <c r="O66" s="152" t="s">
        <v>166</v>
      </c>
      <c r="P66" s="183" t="s">
        <v>125</v>
      </c>
      <c r="Q66" s="182" t="s">
        <v>122</v>
      </c>
      <c r="R66" s="183" t="s">
        <v>200</v>
      </c>
      <c r="S66" s="183" t="s">
        <v>201</v>
      </c>
      <c r="T66" s="182"/>
      <c r="U66" s="182" t="s">
        <v>398</v>
      </c>
      <c r="V66" s="182" t="s">
        <v>146</v>
      </c>
      <c r="W66" s="193">
        <v>30</v>
      </c>
      <c r="X66" s="193">
        <v>60</v>
      </c>
      <c r="Y66" s="156">
        <v>10</v>
      </c>
      <c r="Z66" s="196" t="s">
        <v>409</v>
      </c>
      <c r="AA66" s="181" t="s">
        <v>138</v>
      </c>
      <c r="AB66" s="185">
        <v>0.25</v>
      </c>
      <c r="AC66" s="197">
        <v>7151171.9699999997</v>
      </c>
      <c r="AD66" s="185">
        <v>1787792.9924999999</v>
      </c>
      <c r="AE66" s="185">
        <v>2002328.1516000002</v>
      </c>
      <c r="AF66" s="185">
        <v>0.25</v>
      </c>
      <c r="AG66" s="185">
        <v>5655193.8399999999</v>
      </c>
      <c r="AH66" s="185">
        <v>1413798.46</v>
      </c>
      <c r="AI66" s="185">
        <v>1583454.2752</v>
      </c>
      <c r="AJ66" s="186">
        <v>0</v>
      </c>
      <c r="AK66" s="186">
        <v>0</v>
      </c>
      <c r="AL66" s="186">
        <v>0</v>
      </c>
      <c r="AM66" s="186">
        <v>0</v>
      </c>
      <c r="AN66" s="186">
        <v>0</v>
      </c>
      <c r="AO66" s="186">
        <v>0</v>
      </c>
      <c r="AP66" s="186">
        <v>0</v>
      </c>
      <c r="AQ66" s="186">
        <v>0</v>
      </c>
      <c r="AR66" s="186">
        <v>0</v>
      </c>
      <c r="AS66" s="186">
        <v>0</v>
      </c>
      <c r="AT66" s="186">
        <v>0</v>
      </c>
      <c r="AU66" s="186">
        <v>0</v>
      </c>
      <c r="AV66" s="186">
        <f t="shared" si="38"/>
        <v>0.5</v>
      </c>
      <c r="AW66" s="185">
        <f t="shared" si="33"/>
        <v>3201591.4524999997</v>
      </c>
      <c r="AX66" s="185">
        <f t="shared" si="28"/>
        <v>3585782.4268</v>
      </c>
      <c r="AY66" s="158" t="s">
        <v>203</v>
      </c>
      <c r="AZ66" s="183"/>
      <c r="BA66" s="183"/>
      <c r="BB66" s="195"/>
      <c r="BC66" s="193" t="s">
        <v>422</v>
      </c>
      <c r="BD66" s="193" t="s">
        <v>422</v>
      </c>
      <c r="BE66" s="195"/>
      <c r="BF66" s="195"/>
      <c r="BG66" s="195"/>
      <c r="BH66" s="195"/>
      <c r="BI66" s="195"/>
      <c r="BJ66" s="87"/>
      <c r="BK66" s="32" t="s">
        <v>653</v>
      </c>
    </row>
    <row r="67" spans="1:63" s="164" customFormat="1" ht="12.95" customHeight="1" x14ac:dyDescent="0.25">
      <c r="A67" s="66" t="s">
        <v>405</v>
      </c>
      <c r="B67" s="72"/>
      <c r="C67" s="189" t="s">
        <v>474</v>
      </c>
      <c r="D67" s="72"/>
      <c r="E67" s="211"/>
      <c r="F67" s="68" t="s">
        <v>411</v>
      </c>
      <c r="G67" s="68" t="s">
        <v>407</v>
      </c>
      <c r="H67" s="12" t="s">
        <v>412</v>
      </c>
      <c r="I67" s="25" t="s">
        <v>143</v>
      </c>
      <c r="J67" s="1" t="s">
        <v>149</v>
      </c>
      <c r="K67" s="25" t="s">
        <v>196</v>
      </c>
      <c r="L67" s="24">
        <v>30</v>
      </c>
      <c r="M67" s="69" t="s">
        <v>197</v>
      </c>
      <c r="N67" s="70" t="s">
        <v>365</v>
      </c>
      <c r="O67" s="24" t="s">
        <v>126</v>
      </c>
      <c r="P67" s="25" t="s">
        <v>125</v>
      </c>
      <c r="Q67" s="24" t="s">
        <v>122</v>
      </c>
      <c r="R67" s="25" t="s">
        <v>200</v>
      </c>
      <c r="S67" s="25" t="s">
        <v>201</v>
      </c>
      <c r="T67" s="24"/>
      <c r="U67" s="24" t="s">
        <v>398</v>
      </c>
      <c r="V67" s="24" t="s">
        <v>146</v>
      </c>
      <c r="W67" s="9">
        <v>30</v>
      </c>
      <c r="X67" s="9">
        <v>60</v>
      </c>
      <c r="Y67" s="16">
        <v>10</v>
      </c>
      <c r="Z67" s="86" t="s">
        <v>409</v>
      </c>
      <c r="AA67" s="5" t="s">
        <v>138</v>
      </c>
      <c r="AB67" s="71">
        <v>1.1100000000000001</v>
      </c>
      <c r="AC67" s="190">
        <v>752025.34</v>
      </c>
      <c r="AD67" s="71">
        <f t="shared" si="34"/>
        <v>834748.1274</v>
      </c>
      <c r="AE67" s="71">
        <f t="shared" si="35"/>
        <v>934917.90268800012</v>
      </c>
      <c r="AF67" s="71">
        <v>1.1100000000000001</v>
      </c>
      <c r="AG67" s="190">
        <v>752025.34</v>
      </c>
      <c r="AH67" s="71">
        <f t="shared" si="36"/>
        <v>834748.1274</v>
      </c>
      <c r="AI67" s="71">
        <f t="shared" si="37"/>
        <v>934917.90268800012</v>
      </c>
      <c r="AJ67" s="19">
        <v>0</v>
      </c>
      <c r="AK67" s="19">
        <v>0</v>
      </c>
      <c r="AL67" s="19">
        <v>0</v>
      </c>
      <c r="AM67" s="19">
        <v>0</v>
      </c>
      <c r="AN67" s="19">
        <v>0</v>
      </c>
      <c r="AO67" s="19">
        <v>0</v>
      </c>
      <c r="AP67" s="19">
        <v>0</v>
      </c>
      <c r="AQ67" s="19">
        <v>0</v>
      </c>
      <c r="AR67" s="19">
        <v>0</v>
      </c>
      <c r="AS67" s="19">
        <v>0</v>
      </c>
      <c r="AT67" s="19">
        <v>0</v>
      </c>
      <c r="AU67" s="19">
        <v>0</v>
      </c>
      <c r="AV67" s="64">
        <f t="shared" si="38"/>
        <v>2.2200000000000002</v>
      </c>
      <c r="AW67" s="41">
        <v>0</v>
      </c>
      <c r="AX67" s="41">
        <f t="shared" si="28"/>
        <v>0</v>
      </c>
      <c r="AY67" s="4" t="s">
        <v>203</v>
      </c>
      <c r="AZ67" s="25"/>
      <c r="BA67" s="25"/>
      <c r="BB67" s="44"/>
      <c r="BC67" s="12" t="s">
        <v>423</v>
      </c>
      <c r="BD67" s="12" t="s">
        <v>423</v>
      </c>
      <c r="BE67" s="44"/>
      <c r="BF67" s="44"/>
      <c r="BG67" s="44"/>
      <c r="BH67" s="44"/>
      <c r="BI67" s="44"/>
      <c r="BJ67" s="87"/>
      <c r="BK67" s="87"/>
    </row>
    <row r="68" spans="1:63" s="164" customFormat="1" ht="12.95" customHeight="1" x14ac:dyDescent="0.25">
      <c r="A68" s="66" t="s">
        <v>405</v>
      </c>
      <c r="B68" s="111"/>
      <c r="C68" s="191" t="s">
        <v>557</v>
      </c>
      <c r="D68" s="111"/>
      <c r="E68" s="211"/>
      <c r="F68" s="68" t="s">
        <v>411</v>
      </c>
      <c r="G68" s="68" t="s">
        <v>407</v>
      </c>
      <c r="H68" s="12" t="s">
        <v>412</v>
      </c>
      <c r="I68" s="25" t="s">
        <v>143</v>
      </c>
      <c r="J68" s="1" t="s">
        <v>149</v>
      </c>
      <c r="K68" s="25" t="s">
        <v>196</v>
      </c>
      <c r="L68" s="24">
        <v>30</v>
      </c>
      <c r="M68" s="69" t="s">
        <v>197</v>
      </c>
      <c r="N68" s="70" t="s">
        <v>365</v>
      </c>
      <c r="O68" s="1" t="s">
        <v>166</v>
      </c>
      <c r="P68" s="25" t="s">
        <v>125</v>
      </c>
      <c r="Q68" s="24" t="s">
        <v>122</v>
      </c>
      <c r="R68" s="25" t="s">
        <v>200</v>
      </c>
      <c r="S68" s="25" t="s">
        <v>201</v>
      </c>
      <c r="T68" s="24"/>
      <c r="U68" s="24" t="s">
        <v>398</v>
      </c>
      <c r="V68" s="24" t="s">
        <v>146</v>
      </c>
      <c r="W68" s="9">
        <v>30</v>
      </c>
      <c r="X68" s="9">
        <v>60</v>
      </c>
      <c r="Y68" s="16">
        <v>10</v>
      </c>
      <c r="Z68" s="86" t="s">
        <v>409</v>
      </c>
      <c r="AA68" s="5" t="s">
        <v>138</v>
      </c>
      <c r="AB68" s="102">
        <v>1.1100000000000001</v>
      </c>
      <c r="AC68" s="192">
        <v>752025.34</v>
      </c>
      <c r="AD68" s="103">
        <f t="shared" ref="AD68" si="53">AB68*AC68</f>
        <v>834748.1274</v>
      </c>
      <c r="AE68" s="103">
        <f t="shared" si="35"/>
        <v>934917.90268800012</v>
      </c>
      <c r="AF68" s="104">
        <v>1.1100000000000001</v>
      </c>
      <c r="AG68" s="192">
        <v>752025.34</v>
      </c>
      <c r="AH68" s="103">
        <f t="shared" ref="AH68" si="54">AF68*AG68</f>
        <v>834748.1274</v>
      </c>
      <c r="AI68" s="103">
        <f t="shared" si="37"/>
        <v>934917.90268800012</v>
      </c>
      <c r="AJ68" s="105">
        <v>0</v>
      </c>
      <c r="AK68" s="105">
        <v>0</v>
      </c>
      <c r="AL68" s="105">
        <v>0</v>
      </c>
      <c r="AM68" s="105">
        <v>0</v>
      </c>
      <c r="AN68" s="105">
        <v>0</v>
      </c>
      <c r="AO68" s="105">
        <v>0</v>
      </c>
      <c r="AP68" s="105">
        <v>0</v>
      </c>
      <c r="AQ68" s="105">
        <v>0</v>
      </c>
      <c r="AR68" s="105">
        <v>0</v>
      </c>
      <c r="AS68" s="105">
        <v>0</v>
      </c>
      <c r="AT68" s="105">
        <v>0</v>
      </c>
      <c r="AU68" s="105">
        <v>0</v>
      </c>
      <c r="AV68" s="106">
        <f t="shared" si="38"/>
        <v>2.2200000000000002</v>
      </c>
      <c r="AW68" s="41">
        <v>0</v>
      </c>
      <c r="AX68" s="41">
        <f t="shared" si="28"/>
        <v>0</v>
      </c>
      <c r="AY68" s="107" t="s">
        <v>203</v>
      </c>
      <c r="AZ68" s="108"/>
      <c r="BA68" s="108"/>
      <c r="BB68" s="110"/>
      <c r="BC68" s="109" t="s">
        <v>423</v>
      </c>
      <c r="BD68" s="109" t="s">
        <v>423</v>
      </c>
      <c r="BE68" s="110"/>
      <c r="BF68" s="110"/>
      <c r="BG68" s="110"/>
      <c r="BH68" s="110"/>
      <c r="BI68" s="110"/>
      <c r="BJ68" s="87"/>
      <c r="BK68" s="27">
        <v>14</v>
      </c>
    </row>
    <row r="69" spans="1:63" s="187" customFormat="1" ht="12.95" customHeight="1" x14ac:dyDescent="0.25">
      <c r="A69" s="182" t="s">
        <v>405</v>
      </c>
      <c r="B69" s="158">
        <v>210000064</v>
      </c>
      <c r="C69" s="158" t="s">
        <v>665</v>
      </c>
      <c r="D69" s="158"/>
      <c r="E69" s="212"/>
      <c r="F69" s="193" t="s">
        <v>411</v>
      </c>
      <c r="G69" s="193" t="s">
        <v>407</v>
      </c>
      <c r="H69" s="193" t="s">
        <v>412</v>
      </c>
      <c r="I69" s="183" t="s">
        <v>143</v>
      </c>
      <c r="J69" s="152" t="s">
        <v>149</v>
      </c>
      <c r="K69" s="183" t="s">
        <v>196</v>
      </c>
      <c r="L69" s="182">
        <v>30</v>
      </c>
      <c r="M69" s="153" t="s">
        <v>197</v>
      </c>
      <c r="N69" s="194" t="s">
        <v>365</v>
      </c>
      <c r="O69" s="152" t="s">
        <v>166</v>
      </c>
      <c r="P69" s="183" t="s">
        <v>125</v>
      </c>
      <c r="Q69" s="182" t="s">
        <v>122</v>
      </c>
      <c r="R69" s="183" t="s">
        <v>200</v>
      </c>
      <c r="S69" s="183" t="s">
        <v>201</v>
      </c>
      <c r="T69" s="182"/>
      <c r="U69" s="182" t="s">
        <v>398</v>
      </c>
      <c r="V69" s="182" t="s">
        <v>146</v>
      </c>
      <c r="W69" s="193">
        <v>30</v>
      </c>
      <c r="X69" s="193">
        <v>60</v>
      </c>
      <c r="Y69" s="156">
        <v>10</v>
      </c>
      <c r="Z69" s="196" t="s">
        <v>409</v>
      </c>
      <c r="AA69" s="181" t="s">
        <v>138</v>
      </c>
      <c r="AB69" s="185">
        <v>0.61</v>
      </c>
      <c r="AC69" s="197">
        <v>744505.08</v>
      </c>
      <c r="AD69" s="185">
        <v>454148.09879999998</v>
      </c>
      <c r="AE69" s="185">
        <v>508645.87065600004</v>
      </c>
      <c r="AF69" s="185">
        <v>1.1100000000000001</v>
      </c>
      <c r="AG69" s="185">
        <v>752025.34</v>
      </c>
      <c r="AH69" s="185">
        <v>834748.1274</v>
      </c>
      <c r="AI69" s="185">
        <v>934917.90268800012</v>
      </c>
      <c r="AJ69" s="186">
        <v>0</v>
      </c>
      <c r="AK69" s="186">
        <v>0</v>
      </c>
      <c r="AL69" s="186">
        <v>0</v>
      </c>
      <c r="AM69" s="186">
        <v>0</v>
      </c>
      <c r="AN69" s="186">
        <v>0</v>
      </c>
      <c r="AO69" s="186">
        <v>0</v>
      </c>
      <c r="AP69" s="186">
        <v>0</v>
      </c>
      <c r="AQ69" s="186">
        <v>0</v>
      </c>
      <c r="AR69" s="186">
        <v>0</v>
      </c>
      <c r="AS69" s="186">
        <v>0</v>
      </c>
      <c r="AT69" s="186">
        <v>0</v>
      </c>
      <c r="AU69" s="186">
        <v>0</v>
      </c>
      <c r="AV69" s="186">
        <f t="shared" si="38"/>
        <v>1.7200000000000002</v>
      </c>
      <c r="AW69" s="185">
        <f t="shared" si="33"/>
        <v>1288896.2261999999</v>
      </c>
      <c r="AX69" s="185">
        <f t="shared" si="28"/>
        <v>1443563.7733440001</v>
      </c>
      <c r="AY69" s="158" t="s">
        <v>203</v>
      </c>
      <c r="AZ69" s="183"/>
      <c r="BA69" s="183"/>
      <c r="BB69" s="195"/>
      <c r="BC69" s="193" t="s">
        <v>423</v>
      </c>
      <c r="BD69" s="193" t="s">
        <v>423</v>
      </c>
      <c r="BE69" s="195"/>
      <c r="BF69" s="195"/>
      <c r="BG69" s="195"/>
      <c r="BH69" s="195"/>
      <c r="BI69" s="195"/>
      <c r="BJ69" s="87"/>
      <c r="BK69" s="32" t="s">
        <v>653</v>
      </c>
    </row>
    <row r="70" spans="1:63" s="164" customFormat="1" ht="12.95" customHeight="1" x14ac:dyDescent="0.25">
      <c r="A70" s="66" t="s">
        <v>405</v>
      </c>
      <c r="B70" s="72"/>
      <c r="C70" s="189" t="s">
        <v>475</v>
      </c>
      <c r="D70" s="72"/>
      <c r="E70" s="211"/>
      <c r="F70" s="68" t="s">
        <v>411</v>
      </c>
      <c r="G70" s="68" t="s">
        <v>407</v>
      </c>
      <c r="H70" s="12" t="s">
        <v>412</v>
      </c>
      <c r="I70" s="25" t="s">
        <v>143</v>
      </c>
      <c r="J70" s="1" t="s">
        <v>149</v>
      </c>
      <c r="K70" s="25" t="s">
        <v>196</v>
      </c>
      <c r="L70" s="24">
        <v>30</v>
      </c>
      <c r="M70" s="69" t="s">
        <v>197</v>
      </c>
      <c r="N70" s="70" t="s">
        <v>365</v>
      </c>
      <c r="O70" s="24" t="s">
        <v>126</v>
      </c>
      <c r="P70" s="25" t="s">
        <v>125</v>
      </c>
      <c r="Q70" s="24" t="s">
        <v>122</v>
      </c>
      <c r="R70" s="25" t="s">
        <v>200</v>
      </c>
      <c r="S70" s="25" t="s">
        <v>201</v>
      </c>
      <c r="T70" s="24"/>
      <c r="U70" s="24" t="s">
        <v>398</v>
      </c>
      <c r="V70" s="24" t="s">
        <v>146</v>
      </c>
      <c r="W70" s="9">
        <v>30</v>
      </c>
      <c r="X70" s="9">
        <v>60</v>
      </c>
      <c r="Y70" s="16">
        <v>10</v>
      </c>
      <c r="Z70" s="86" t="s">
        <v>409</v>
      </c>
      <c r="AA70" s="5" t="s">
        <v>138</v>
      </c>
      <c r="AB70" s="71">
        <v>1.05</v>
      </c>
      <c r="AC70" s="190">
        <v>1782779.54</v>
      </c>
      <c r="AD70" s="71">
        <f t="shared" si="34"/>
        <v>1871918.5170000002</v>
      </c>
      <c r="AE70" s="71">
        <f t="shared" si="35"/>
        <v>2096548.7390400004</v>
      </c>
      <c r="AF70" s="71">
        <v>1.05</v>
      </c>
      <c r="AG70" s="190">
        <v>1782779.54</v>
      </c>
      <c r="AH70" s="71">
        <f t="shared" si="36"/>
        <v>1871918.5170000002</v>
      </c>
      <c r="AI70" s="71">
        <f t="shared" si="37"/>
        <v>2096548.7390400004</v>
      </c>
      <c r="AJ70" s="19">
        <v>0</v>
      </c>
      <c r="AK70" s="19">
        <v>0</v>
      </c>
      <c r="AL70" s="19">
        <v>0</v>
      </c>
      <c r="AM70" s="19">
        <v>0</v>
      </c>
      <c r="AN70" s="19">
        <v>0</v>
      </c>
      <c r="AO70" s="19">
        <v>0</v>
      </c>
      <c r="AP70" s="19">
        <v>0</v>
      </c>
      <c r="AQ70" s="19">
        <v>0</v>
      </c>
      <c r="AR70" s="19">
        <v>0</v>
      </c>
      <c r="AS70" s="19">
        <v>0</v>
      </c>
      <c r="AT70" s="19">
        <v>0</v>
      </c>
      <c r="AU70" s="19">
        <v>0</v>
      </c>
      <c r="AV70" s="64">
        <f t="shared" si="38"/>
        <v>2.1</v>
      </c>
      <c r="AW70" s="41">
        <v>0</v>
      </c>
      <c r="AX70" s="41">
        <f t="shared" si="28"/>
        <v>0</v>
      </c>
      <c r="AY70" s="4" t="s">
        <v>203</v>
      </c>
      <c r="AZ70" s="25"/>
      <c r="BA70" s="25"/>
      <c r="BB70" s="44"/>
      <c r="BC70" s="12" t="s">
        <v>424</v>
      </c>
      <c r="BD70" s="12" t="s">
        <v>424</v>
      </c>
      <c r="BE70" s="44"/>
      <c r="BF70" s="44"/>
      <c r="BG70" s="44"/>
      <c r="BH70" s="44"/>
      <c r="BI70" s="44"/>
      <c r="BJ70" s="87"/>
      <c r="BK70" s="87"/>
    </row>
    <row r="71" spans="1:63" s="164" customFormat="1" ht="12.95" customHeight="1" x14ac:dyDescent="0.25">
      <c r="A71" s="66" t="s">
        <v>405</v>
      </c>
      <c r="B71" s="111"/>
      <c r="C71" s="191" t="s">
        <v>558</v>
      </c>
      <c r="D71" s="111"/>
      <c r="E71" s="211"/>
      <c r="F71" s="68" t="s">
        <v>411</v>
      </c>
      <c r="G71" s="68" t="s">
        <v>407</v>
      </c>
      <c r="H71" s="12" t="s">
        <v>412</v>
      </c>
      <c r="I71" s="25" t="s">
        <v>143</v>
      </c>
      <c r="J71" s="1" t="s">
        <v>149</v>
      </c>
      <c r="K71" s="25" t="s">
        <v>196</v>
      </c>
      <c r="L71" s="24">
        <v>30</v>
      </c>
      <c r="M71" s="69" t="s">
        <v>197</v>
      </c>
      <c r="N71" s="70" t="s">
        <v>365</v>
      </c>
      <c r="O71" s="1" t="s">
        <v>166</v>
      </c>
      <c r="P71" s="25" t="s">
        <v>125</v>
      </c>
      <c r="Q71" s="24" t="s">
        <v>122</v>
      </c>
      <c r="R71" s="25" t="s">
        <v>200</v>
      </c>
      <c r="S71" s="25" t="s">
        <v>201</v>
      </c>
      <c r="T71" s="24"/>
      <c r="U71" s="24" t="s">
        <v>398</v>
      </c>
      <c r="V71" s="24" t="s">
        <v>146</v>
      </c>
      <c r="W71" s="9">
        <v>30</v>
      </c>
      <c r="X71" s="9">
        <v>60</v>
      </c>
      <c r="Y71" s="16">
        <v>10</v>
      </c>
      <c r="Z71" s="86" t="s">
        <v>409</v>
      </c>
      <c r="AA71" s="5" t="s">
        <v>138</v>
      </c>
      <c r="AB71" s="102">
        <v>1.05</v>
      </c>
      <c r="AC71" s="192">
        <v>1782779.54</v>
      </c>
      <c r="AD71" s="103">
        <f t="shared" ref="AD71" si="55">AB71*AC71</f>
        <v>1871918.5170000002</v>
      </c>
      <c r="AE71" s="103">
        <f t="shared" si="35"/>
        <v>2096548.7390400004</v>
      </c>
      <c r="AF71" s="104">
        <v>1.05</v>
      </c>
      <c r="AG71" s="192">
        <v>1782779.54</v>
      </c>
      <c r="AH71" s="103">
        <f t="shared" ref="AH71" si="56">AF71*AG71</f>
        <v>1871918.5170000002</v>
      </c>
      <c r="AI71" s="103">
        <f t="shared" si="37"/>
        <v>2096548.7390400004</v>
      </c>
      <c r="AJ71" s="105">
        <v>0</v>
      </c>
      <c r="AK71" s="105">
        <v>0</v>
      </c>
      <c r="AL71" s="105">
        <v>0</v>
      </c>
      <c r="AM71" s="105">
        <v>0</v>
      </c>
      <c r="AN71" s="105">
        <v>0</v>
      </c>
      <c r="AO71" s="105">
        <v>0</v>
      </c>
      <c r="AP71" s="105">
        <v>0</v>
      </c>
      <c r="AQ71" s="105">
        <v>0</v>
      </c>
      <c r="AR71" s="105">
        <v>0</v>
      </c>
      <c r="AS71" s="105">
        <v>0</v>
      </c>
      <c r="AT71" s="105">
        <v>0</v>
      </c>
      <c r="AU71" s="105">
        <v>0</v>
      </c>
      <c r="AV71" s="106">
        <f t="shared" si="38"/>
        <v>2.1</v>
      </c>
      <c r="AW71" s="41">
        <v>0</v>
      </c>
      <c r="AX71" s="41">
        <f t="shared" si="28"/>
        <v>0</v>
      </c>
      <c r="AY71" s="107" t="s">
        <v>203</v>
      </c>
      <c r="AZ71" s="108"/>
      <c r="BA71" s="108"/>
      <c r="BB71" s="110"/>
      <c r="BC71" s="109" t="s">
        <v>424</v>
      </c>
      <c r="BD71" s="109" t="s">
        <v>424</v>
      </c>
      <c r="BE71" s="110"/>
      <c r="BF71" s="110"/>
      <c r="BG71" s="110"/>
      <c r="BH71" s="110"/>
      <c r="BI71" s="110"/>
      <c r="BJ71" s="87"/>
      <c r="BK71" s="27">
        <v>14</v>
      </c>
    </row>
    <row r="72" spans="1:63" s="187" customFormat="1" ht="12.95" customHeight="1" x14ac:dyDescent="0.25">
      <c r="A72" s="182" t="s">
        <v>405</v>
      </c>
      <c r="B72" s="158">
        <v>210000067</v>
      </c>
      <c r="C72" s="158" t="s">
        <v>666</v>
      </c>
      <c r="D72" s="158"/>
      <c r="E72" s="212"/>
      <c r="F72" s="193" t="s">
        <v>411</v>
      </c>
      <c r="G72" s="193" t="s">
        <v>407</v>
      </c>
      <c r="H72" s="193" t="s">
        <v>412</v>
      </c>
      <c r="I72" s="183" t="s">
        <v>143</v>
      </c>
      <c r="J72" s="152" t="s">
        <v>149</v>
      </c>
      <c r="K72" s="183" t="s">
        <v>196</v>
      </c>
      <c r="L72" s="182">
        <v>30</v>
      </c>
      <c r="M72" s="153" t="s">
        <v>197</v>
      </c>
      <c r="N72" s="194" t="s">
        <v>365</v>
      </c>
      <c r="O72" s="152" t="s">
        <v>166</v>
      </c>
      <c r="P72" s="183" t="s">
        <v>125</v>
      </c>
      <c r="Q72" s="182" t="s">
        <v>122</v>
      </c>
      <c r="R72" s="183" t="s">
        <v>200</v>
      </c>
      <c r="S72" s="183" t="s">
        <v>201</v>
      </c>
      <c r="T72" s="182"/>
      <c r="U72" s="182" t="s">
        <v>398</v>
      </c>
      <c r="V72" s="182" t="s">
        <v>146</v>
      </c>
      <c r="W72" s="193">
        <v>30</v>
      </c>
      <c r="X72" s="193">
        <v>60</v>
      </c>
      <c r="Y72" s="156">
        <v>10</v>
      </c>
      <c r="Z72" s="196" t="s">
        <v>409</v>
      </c>
      <c r="AA72" s="181" t="s">
        <v>138</v>
      </c>
      <c r="AB72" s="185">
        <v>0.26</v>
      </c>
      <c r="AC72" s="197">
        <v>1764951.74</v>
      </c>
      <c r="AD72" s="185">
        <v>458887.45240000001</v>
      </c>
      <c r="AE72" s="185">
        <v>513953.94668800005</v>
      </c>
      <c r="AF72" s="185">
        <v>1.05</v>
      </c>
      <c r="AG72" s="185">
        <v>1782779.54</v>
      </c>
      <c r="AH72" s="185">
        <v>1871918.5170000002</v>
      </c>
      <c r="AI72" s="185">
        <v>2096548.7390400004</v>
      </c>
      <c r="AJ72" s="186">
        <v>0</v>
      </c>
      <c r="AK72" s="186">
        <v>0</v>
      </c>
      <c r="AL72" s="186">
        <v>0</v>
      </c>
      <c r="AM72" s="186">
        <v>0</v>
      </c>
      <c r="AN72" s="186">
        <v>0</v>
      </c>
      <c r="AO72" s="186">
        <v>0</v>
      </c>
      <c r="AP72" s="186">
        <v>0</v>
      </c>
      <c r="AQ72" s="186">
        <v>0</v>
      </c>
      <c r="AR72" s="186">
        <v>0</v>
      </c>
      <c r="AS72" s="186">
        <v>0</v>
      </c>
      <c r="AT72" s="186">
        <v>0</v>
      </c>
      <c r="AU72" s="186">
        <v>0</v>
      </c>
      <c r="AV72" s="186">
        <f t="shared" si="38"/>
        <v>1.31</v>
      </c>
      <c r="AW72" s="185">
        <f t="shared" si="33"/>
        <v>2330805.9694000003</v>
      </c>
      <c r="AX72" s="185">
        <f t="shared" si="28"/>
        <v>2610502.6857280005</v>
      </c>
      <c r="AY72" s="158" t="s">
        <v>203</v>
      </c>
      <c r="AZ72" s="183"/>
      <c r="BA72" s="183"/>
      <c r="BB72" s="195"/>
      <c r="BC72" s="193" t="s">
        <v>424</v>
      </c>
      <c r="BD72" s="193" t="s">
        <v>424</v>
      </c>
      <c r="BE72" s="195"/>
      <c r="BF72" s="195"/>
      <c r="BG72" s="195"/>
      <c r="BH72" s="195"/>
      <c r="BI72" s="195"/>
      <c r="BJ72" s="87"/>
      <c r="BK72" s="32" t="s">
        <v>653</v>
      </c>
    </row>
    <row r="73" spans="1:63" s="164" customFormat="1" ht="12.95" customHeight="1" x14ac:dyDescent="0.25">
      <c r="A73" s="66" t="s">
        <v>405</v>
      </c>
      <c r="B73" s="72"/>
      <c r="C73" s="189" t="s">
        <v>476</v>
      </c>
      <c r="D73" s="72"/>
      <c r="E73" s="211"/>
      <c r="F73" s="68" t="s">
        <v>411</v>
      </c>
      <c r="G73" s="68" t="s">
        <v>407</v>
      </c>
      <c r="H73" s="12" t="s">
        <v>412</v>
      </c>
      <c r="I73" s="25" t="s">
        <v>143</v>
      </c>
      <c r="J73" s="1" t="s">
        <v>149</v>
      </c>
      <c r="K73" s="25" t="s">
        <v>196</v>
      </c>
      <c r="L73" s="24">
        <v>30</v>
      </c>
      <c r="M73" s="69" t="s">
        <v>197</v>
      </c>
      <c r="N73" s="70" t="s">
        <v>365</v>
      </c>
      <c r="O73" s="24" t="s">
        <v>126</v>
      </c>
      <c r="P73" s="25" t="s">
        <v>125</v>
      </c>
      <c r="Q73" s="24" t="s">
        <v>122</v>
      </c>
      <c r="R73" s="25" t="s">
        <v>200</v>
      </c>
      <c r="S73" s="25" t="s">
        <v>201</v>
      </c>
      <c r="T73" s="24"/>
      <c r="U73" s="24" t="s">
        <v>398</v>
      </c>
      <c r="V73" s="24" t="s">
        <v>146</v>
      </c>
      <c r="W73" s="9">
        <v>30</v>
      </c>
      <c r="X73" s="9">
        <v>60</v>
      </c>
      <c r="Y73" s="16">
        <v>10</v>
      </c>
      <c r="Z73" s="86" t="s">
        <v>409</v>
      </c>
      <c r="AA73" s="5" t="s">
        <v>138</v>
      </c>
      <c r="AB73" s="71">
        <v>0.88</v>
      </c>
      <c r="AC73" s="190">
        <v>1143376.07</v>
      </c>
      <c r="AD73" s="71">
        <f t="shared" si="34"/>
        <v>1006170.9416</v>
      </c>
      <c r="AE73" s="71">
        <f t="shared" si="35"/>
        <v>1126911.4545920002</v>
      </c>
      <c r="AF73" s="71">
        <v>0.88</v>
      </c>
      <c r="AG73" s="190">
        <v>1143376.07</v>
      </c>
      <c r="AH73" s="71">
        <f t="shared" si="36"/>
        <v>1006170.9416</v>
      </c>
      <c r="AI73" s="71">
        <f t="shared" si="37"/>
        <v>1126911.4545920002</v>
      </c>
      <c r="AJ73" s="19">
        <v>0</v>
      </c>
      <c r="AK73" s="19">
        <v>0</v>
      </c>
      <c r="AL73" s="19">
        <v>0</v>
      </c>
      <c r="AM73" s="19">
        <v>0</v>
      </c>
      <c r="AN73" s="19">
        <v>0</v>
      </c>
      <c r="AO73" s="19">
        <v>0</v>
      </c>
      <c r="AP73" s="19">
        <v>0</v>
      </c>
      <c r="AQ73" s="19">
        <v>0</v>
      </c>
      <c r="AR73" s="19">
        <v>0</v>
      </c>
      <c r="AS73" s="19">
        <v>0</v>
      </c>
      <c r="AT73" s="19">
        <v>0</v>
      </c>
      <c r="AU73" s="19">
        <v>0</v>
      </c>
      <c r="AV73" s="64">
        <f t="shared" si="38"/>
        <v>1.76</v>
      </c>
      <c r="AW73" s="41">
        <v>0</v>
      </c>
      <c r="AX73" s="41">
        <f t="shared" si="28"/>
        <v>0</v>
      </c>
      <c r="AY73" s="4" t="s">
        <v>203</v>
      </c>
      <c r="AZ73" s="25"/>
      <c r="BA73" s="25"/>
      <c r="BB73" s="44"/>
      <c r="BC73" s="12" t="s">
        <v>425</v>
      </c>
      <c r="BD73" s="12" t="s">
        <v>425</v>
      </c>
      <c r="BE73" s="44"/>
      <c r="BF73" s="44"/>
      <c r="BG73" s="44"/>
      <c r="BH73" s="44"/>
      <c r="BI73" s="44"/>
      <c r="BJ73" s="87"/>
      <c r="BK73" s="87"/>
    </row>
    <row r="74" spans="1:63" s="164" customFormat="1" ht="12.95" customHeight="1" x14ac:dyDescent="0.25">
      <c r="A74" s="66" t="s">
        <v>405</v>
      </c>
      <c r="B74" s="111"/>
      <c r="C74" s="191" t="s">
        <v>559</v>
      </c>
      <c r="D74" s="111"/>
      <c r="E74" s="211"/>
      <c r="F74" s="68" t="s">
        <v>411</v>
      </c>
      <c r="G74" s="68" t="s">
        <v>407</v>
      </c>
      <c r="H74" s="12" t="s">
        <v>412</v>
      </c>
      <c r="I74" s="25" t="s">
        <v>143</v>
      </c>
      <c r="J74" s="1" t="s">
        <v>149</v>
      </c>
      <c r="K74" s="25" t="s">
        <v>196</v>
      </c>
      <c r="L74" s="24">
        <v>30</v>
      </c>
      <c r="M74" s="69" t="s">
        <v>197</v>
      </c>
      <c r="N74" s="70" t="s">
        <v>365</v>
      </c>
      <c r="O74" s="1" t="s">
        <v>166</v>
      </c>
      <c r="P74" s="25" t="s">
        <v>125</v>
      </c>
      <c r="Q74" s="24" t="s">
        <v>122</v>
      </c>
      <c r="R74" s="25" t="s">
        <v>200</v>
      </c>
      <c r="S74" s="25" t="s">
        <v>201</v>
      </c>
      <c r="T74" s="24"/>
      <c r="U74" s="24" t="s">
        <v>398</v>
      </c>
      <c r="V74" s="24" t="s">
        <v>146</v>
      </c>
      <c r="W74" s="9">
        <v>30</v>
      </c>
      <c r="X74" s="9">
        <v>60</v>
      </c>
      <c r="Y74" s="16">
        <v>10</v>
      </c>
      <c r="Z74" s="86" t="s">
        <v>409</v>
      </c>
      <c r="AA74" s="5" t="s">
        <v>138</v>
      </c>
      <c r="AB74" s="102">
        <v>0.88</v>
      </c>
      <c r="AC74" s="192">
        <v>1143376.07</v>
      </c>
      <c r="AD74" s="103">
        <f t="shared" ref="AD74" si="57">AB74*AC74</f>
        <v>1006170.9416</v>
      </c>
      <c r="AE74" s="103">
        <f t="shared" si="35"/>
        <v>1126911.4545920002</v>
      </c>
      <c r="AF74" s="104">
        <v>0.88</v>
      </c>
      <c r="AG74" s="192">
        <v>1143376.07</v>
      </c>
      <c r="AH74" s="103">
        <f t="shared" ref="AH74" si="58">AF74*AG74</f>
        <v>1006170.9416</v>
      </c>
      <c r="AI74" s="103">
        <f t="shared" si="37"/>
        <v>1126911.4545920002</v>
      </c>
      <c r="AJ74" s="105">
        <v>0</v>
      </c>
      <c r="AK74" s="105">
        <v>0</v>
      </c>
      <c r="AL74" s="105">
        <v>0</v>
      </c>
      <c r="AM74" s="105">
        <v>0</v>
      </c>
      <c r="AN74" s="105">
        <v>0</v>
      </c>
      <c r="AO74" s="105">
        <v>0</v>
      </c>
      <c r="AP74" s="105">
        <v>0</v>
      </c>
      <c r="AQ74" s="105">
        <v>0</v>
      </c>
      <c r="AR74" s="105">
        <v>0</v>
      </c>
      <c r="AS74" s="105">
        <v>0</v>
      </c>
      <c r="AT74" s="105">
        <v>0</v>
      </c>
      <c r="AU74" s="105">
        <v>0</v>
      </c>
      <c r="AV74" s="106">
        <f t="shared" si="38"/>
        <v>1.76</v>
      </c>
      <c r="AW74" s="41">
        <v>0</v>
      </c>
      <c r="AX74" s="41">
        <f t="shared" si="28"/>
        <v>0</v>
      </c>
      <c r="AY74" s="107" t="s">
        <v>203</v>
      </c>
      <c r="AZ74" s="108"/>
      <c r="BA74" s="108"/>
      <c r="BB74" s="110"/>
      <c r="BC74" s="109" t="s">
        <v>425</v>
      </c>
      <c r="BD74" s="109" t="s">
        <v>425</v>
      </c>
      <c r="BE74" s="110"/>
      <c r="BF74" s="110"/>
      <c r="BG74" s="110"/>
      <c r="BH74" s="110"/>
      <c r="BI74" s="110"/>
      <c r="BJ74" s="87"/>
      <c r="BK74" s="27">
        <v>14</v>
      </c>
    </row>
    <row r="75" spans="1:63" s="187" customFormat="1" ht="12.95" customHeight="1" x14ac:dyDescent="0.25">
      <c r="A75" s="182" t="s">
        <v>405</v>
      </c>
      <c r="B75" s="158">
        <v>210000070</v>
      </c>
      <c r="C75" s="158" t="s">
        <v>667</v>
      </c>
      <c r="D75" s="158"/>
      <c r="E75" s="212"/>
      <c r="F75" s="193" t="s">
        <v>411</v>
      </c>
      <c r="G75" s="193" t="s">
        <v>407</v>
      </c>
      <c r="H75" s="193" t="s">
        <v>412</v>
      </c>
      <c r="I75" s="183" t="s">
        <v>143</v>
      </c>
      <c r="J75" s="152" t="s">
        <v>149</v>
      </c>
      <c r="K75" s="183" t="s">
        <v>196</v>
      </c>
      <c r="L75" s="182">
        <v>30</v>
      </c>
      <c r="M75" s="153" t="s">
        <v>197</v>
      </c>
      <c r="N75" s="194" t="s">
        <v>365</v>
      </c>
      <c r="O75" s="152" t="s">
        <v>166</v>
      </c>
      <c r="P75" s="183" t="s">
        <v>125</v>
      </c>
      <c r="Q75" s="182" t="s">
        <v>122</v>
      </c>
      <c r="R75" s="183" t="s">
        <v>200</v>
      </c>
      <c r="S75" s="183" t="s">
        <v>201</v>
      </c>
      <c r="T75" s="182"/>
      <c r="U75" s="182" t="s">
        <v>398</v>
      </c>
      <c r="V75" s="182" t="s">
        <v>146</v>
      </c>
      <c r="W75" s="193">
        <v>30</v>
      </c>
      <c r="X75" s="193">
        <v>60</v>
      </c>
      <c r="Y75" s="156">
        <v>10</v>
      </c>
      <c r="Z75" s="196" t="s">
        <v>409</v>
      </c>
      <c r="AA75" s="181" t="s">
        <v>138</v>
      </c>
      <c r="AB75" s="185">
        <v>0.15</v>
      </c>
      <c r="AC75" s="197">
        <v>1131942.31</v>
      </c>
      <c r="AD75" s="185">
        <v>169791.34650000001</v>
      </c>
      <c r="AE75" s="185">
        <v>190166.30808000005</v>
      </c>
      <c r="AF75" s="185">
        <v>0.88</v>
      </c>
      <c r="AG75" s="185">
        <v>1143376.07</v>
      </c>
      <c r="AH75" s="185">
        <v>1006170.9416</v>
      </c>
      <c r="AI75" s="185">
        <v>1126911.4545920002</v>
      </c>
      <c r="AJ75" s="186">
        <v>0</v>
      </c>
      <c r="AK75" s="186">
        <v>0</v>
      </c>
      <c r="AL75" s="186">
        <v>0</v>
      </c>
      <c r="AM75" s="186">
        <v>0</v>
      </c>
      <c r="AN75" s="186">
        <v>0</v>
      </c>
      <c r="AO75" s="186">
        <v>0</v>
      </c>
      <c r="AP75" s="186">
        <v>0</v>
      </c>
      <c r="AQ75" s="186">
        <v>0</v>
      </c>
      <c r="AR75" s="186">
        <v>0</v>
      </c>
      <c r="AS75" s="186">
        <v>0</v>
      </c>
      <c r="AT75" s="186">
        <v>0</v>
      </c>
      <c r="AU75" s="186">
        <v>0</v>
      </c>
      <c r="AV75" s="186">
        <f t="shared" si="38"/>
        <v>1.03</v>
      </c>
      <c r="AW75" s="185">
        <f t="shared" si="33"/>
        <v>1175962.2881</v>
      </c>
      <c r="AX75" s="185">
        <f t="shared" si="28"/>
        <v>1317077.7626720001</v>
      </c>
      <c r="AY75" s="158" t="s">
        <v>203</v>
      </c>
      <c r="AZ75" s="183"/>
      <c r="BA75" s="183"/>
      <c r="BB75" s="195"/>
      <c r="BC75" s="193" t="s">
        <v>425</v>
      </c>
      <c r="BD75" s="193" t="s">
        <v>425</v>
      </c>
      <c r="BE75" s="195"/>
      <c r="BF75" s="195"/>
      <c r="BG75" s="195"/>
      <c r="BH75" s="195"/>
      <c r="BI75" s="195"/>
      <c r="BJ75" s="87"/>
      <c r="BK75" s="32" t="s">
        <v>653</v>
      </c>
    </row>
    <row r="76" spans="1:63" s="164" customFormat="1" ht="12.95" customHeight="1" x14ac:dyDescent="0.25">
      <c r="A76" s="66" t="s">
        <v>405</v>
      </c>
      <c r="B76" s="72"/>
      <c r="C76" s="189" t="s">
        <v>477</v>
      </c>
      <c r="D76" s="72"/>
      <c r="E76" s="211"/>
      <c r="F76" s="68" t="s">
        <v>426</v>
      </c>
      <c r="G76" s="68" t="s">
        <v>407</v>
      </c>
      <c r="H76" s="12" t="s">
        <v>427</v>
      </c>
      <c r="I76" s="25" t="s">
        <v>143</v>
      </c>
      <c r="J76" s="1" t="s">
        <v>149</v>
      </c>
      <c r="K76" s="25" t="s">
        <v>196</v>
      </c>
      <c r="L76" s="24">
        <v>30</v>
      </c>
      <c r="M76" s="69" t="s">
        <v>197</v>
      </c>
      <c r="N76" s="70" t="s">
        <v>365</v>
      </c>
      <c r="O76" s="24" t="s">
        <v>126</v>
      </c>
      <c r="P76" s="25" t="s">
        <v>125</v>
      </c>
      <c r="Q76" s="24" t="s">
        <v>122</v>
      </c>
      <c r="R76" s="25" t="s">
        <v>200</v>
      </c>
      <c r="S76" s="25" t="s">
        <v>201</v>
      </c>
      <c r="T76" s="24"/>
      <c r="U76" s="24" t="s">
        <v>398</v>
      </c>
      <c r="V76" s="24" t="s">
        <v>146</v>
      </c>
      <c r="W76" s="9">
        <v>30</v>
      </c>
      <c r="X76" s="9">
        <v>60</v>
      </c>
      <c r="Y76" s="16">
        <v>10</v>
      </c>
      <c r="Z76" s="86" t="s">
        <v>409</v>
      </c>
      <c r="AA76" s="5" t="s">
        <v>138</v>
      </c>
      <c r="AB76" s="71">
        <v>0.1</v>
      </c>
      <c r="AC76" s="190">
        <v>560458.07999999996</v>
      </c>
      <c r="AD76" s="71">
        <f t="shared" si="34"/>
        <v>56045.807999999997</v>
      </c>
      <c r="AE76" s="71">
        <f t="shared" si="35"/>
        <v>62771.304960000001</v>
      </c>
      <c r="AF76" s="71">
        <v>0.1</v>
      </c>
      <c r="AG76" s="190">
        <v>560458.07999999996</v>
      </c>
      <c r="AH76" s="71">
        <f t="shared" si="36"/>
        <v>56045.807999999997</v>
      </c>
      <c r="AI76" s="71">
        <f t="shared" si="37"/>
        <v>62771.304960000001</v>
      </c>
      <c r="AJ76" s="19">
        <v>0</v>
      </c>
      <c r="AK76" s="19">
        <v>0</v>
      </c>
      <c r="AL76" s="19">
        <v>0</v>
      </c>
      <c r="AM76" s="19">
        <v>0</v>
      </c>
      <c r="AN76" s="19">
        <v>0</v>
      </c>
      <c r="AO76" s="19">
        <v>0</v>
      </c>
      <c r="AP76" s="19">
        <v>0</v>
      </c>
      <c r="AQ76" s="19">
        <v>0</v>
      </c>
      <c r="AR76" s="19">
        <v>0</v>
      </c>
      <c r="AS76" s="19">
        <v>0</v>
      </c>
      <c r="AT76" s="19">
        <v>0</v>
      </c>
      <c r="AU76" s="19">
        <v>0</v>
      </c>
      <c r="AV76" s="64">
        <f t="shared" si="38"/>
        <v>0.2</v>
      </c>
      <c r="AW76" s="41">
        <v>0</v>
      </c>
      <c r="AX76" s="41">
        <f t="shared" si="28"/>
        <v>0</v>
      </c>
      <c r="AY76" s="4" t="s">
        <v>203</v>
      </c>
      <c r="AZ76" s="25"/>
      <c r="BA76" s="25"/>
      <c r="BB76" s="44"/>
      <c r="BC76" s="12" t="s">
        <v>428</v>
      </c>
      <c r="BD76" s="12" t="s">
        <v>428</v>
      </c>
      <c r="BE76" s="44"/>
      <c r="BF76" s="44"/>
      <c r="BG76" s="44"/>
      <c r="BH76" s="44"/>
      <c r="BI76" s="44"/>
      <c r="BJ76" s="87"/>
      <c r="BK76" s="87"/>
    </row>
    <row r="77" spans="1:63" s="164" customFormat="1" ht="12.95" customHeight="1" x14ac:dyDescent="0.25">
      <c r="A77" s="66" t="s">
        <v>405</v>
      </c>
      <c r="B77" s="111"/>
      <c r="C77" s="191" t="s">
        <v>560</v>
      </c>
      <c r="D77" s="111"/>
      <c r="E77" s="211"/>
      <c r="F77" s="68" t="s">
        <v>426</v>
      </c>
      <c r="G77" s="68" t="s">
        <v>407</v>
      </c>
      <c r="H77" s="12" t="s">
        <v>427</v>
      </c>
      <c r="I77" s="25" t="s">
        <v>143</v>
      </c>
      <c r="J77" s="1" t="s">
        <v>149</v>
      </c>
      <c r="K77" s="25" t="s">
        <v>196</v>
      </c>
      <c r="L77" s="24">
        <v>30</v>
      </c>
      <c r="M77" s="69" t="s">
        <v>197</v>
      </c>
      <c r="N77" s="70" t="s">
        <v>365</v>
      </c>
      <c r="O77" s="1" t="s">
        <v>166</v>
      </c>
      <c r="P77" s="25" t="s">
        <v>125</v>
      </c>
      <c r="Q77" s="24" t="s">
        <v>122</v>
      </c>
      <c r="R77" s="25" t="s">
        <v>200</v>
      </c>
      <c r="S77" s="25" t="s">
        <v>201</v>
      </c>
      <c r="T77" s="24"/>
      <c r="U77" s="24" t="s">
        <v>398</v>
      </c>
      <c r="V77" s="24" t="s">
        <v>146</v>
      </c>
      <c r="W77" s="9">
        <v>30</v>
      </c>
      <c r="X77" s="9">
        <v>60</v>
      </c>
      <c r="Y77" s="16">
        <v>10</v>
      </c>
      <c r="Z77" s="86" t="s">
        <v>409</v>
      </c>
      <c r="AA77" s="5" t="s">
        <v>138</v>
      </c>
      <c r="AB77" s="102">
        <v>0.1</v>
      </c>
      <c r="AC77" s="192">
        <v>560458.07999999996</v>
      </c>
      <c r="AD77" s="103">
        <f t="shared" ref="AD77" si="59">AB77*AC77</f>
        <v>56045.807999999997</v>
      </c>
      <c r="AE77" s="103">
        <f t="shared" si="35"/>
        <v>62771.304960000001</v>
      </c>
      <c r="AF77" s="104">
        <v>0.1</v>
      </c>
      <c r="AG77" s="192">
        <v>560458.07999999996</v>
      </c>
      <c r="AH77" s="103">
        <f t="shared" ref="AH77" si="60">AF77*AG77</f>
        <v>56045.807999999997</v>
      </c>
      <c r="AI77" s="103">
        <f t="shared" si="37"/>
        <v>62771.304960000001</v>
      </c>
      <c r="AJ77" s="105">
        <v>0</v>
      </c>
      <c r="AK77" s="105">
        <v>0</v>
      </c>
      <c r="AL77" s="105">
        <v>0</v>
      </c>
      <c r="AM77" s="105">
        <v>0</v>
      </c>
      <c r="AN77" s="105">
        <v>0</v>
      </c>
      <c r="AO77" s="105">
        <v>0</v>
      </c>
      <c r="AP77" s="105">
        <v>0</v>
      </c>
      <c r="AQ77" s="105">
        <v>0</v>
      </c>
      <c r="AR77" s="105">
        <v>0</v>
      </c>
      <c r="AS77" s="105">
        <v>0</v>
      </c>
      <c r="AT77" s="105">
        <v>0</v>
      </c>
      <c r="AU77" s="105">
        <v>0</v>
      </c>
      <c r="AV77" s="106">
        <f t="shared" si="38"/>
        <v>0.2</v>
      </c>
      <c r="AW77" s="41">
        <v>0</v>
      </c>
      <c r="AX77" s="41">
        <f t="shared" si="28"/>
        <v>0</v>
      </c>
      <c r="AY77" s="107" t="s">
        <v>203</v>
      </c>
      <c r="AZ77" s="108"/>
      <c r="BA77" s="108"/>
      <c r="BB77" s="110"/>
      <c r="BC77" s="109" t="s">
        <v>428</v>
      </c>
      <c r="BD77" s="109" t="s">
        <v>428</v>
      </c>
      <c r="BE77" s="110"/>
      <c r="BF77" s="110"/>
      <c r="BG77" s="110"/>
      <c r="BH77" s="110"/>
      <c r="BI77" s="110"/>
      <c r="BJ77" s="87"/>
      <c r="BK77" s="27">
        <v>14</v>
      </c>
    </row>
    <row r="78" spans="1:63" s="187" customFormat="1" ht="12.95" customHeight="1" x14ac:dyDescent="0.25">
      <c r="A78" s="182" t="s">
        <v>405</v>
      </c>
      <c r="B78" s="158">
        <v>210000094</v>
      </c>
      <c r="C78" s="158" t="s">
        <v>668</v>
      </c>
      <c r="D78" s="158"/>
      <c r="E78" s="212"/>
      <c r="F78" s="193" t="s">
        <v>426</v>
      </c>
      <c r="G78" s="193" t="s">
        <v>407</v>
      </c>
      <c r="H78" s="193" t="s">
        <v>427</v>
      </c>
      <c r="I78" s="183" t="s">
        <v>143</v>
      </c>
      <c r="J78" s="152" t="s">
        <v>149</v>
      </c>
      <c r="K78" s="183" t="s">
        <v>196</v>
      </c>
      <c r="L78" s="182">
        <v>30</v>
      </c>
      <c r="M78" s="153" t="s">
        <v>197</v>
      </c>
      <c r="N78" s="194" t="s">
        <v>365</v>
      </c>
      <c r="O78" s="152" t="s">
        <v>166</v>
      </c>
      <c r="P78" s="183" t="s">
        <v>125</v>
      </c>
      <c r="Q78" s="182" t="s">
        <v>122</v>
      </c>
      <c r="R78" s="183" t="s">
        <v>200</v>
      </c>
      <c r="S78" s="183" t="s">
        <v>201</v>
      </c>
      <c r="T78" s="182"/>
      <c r="U78" s="182" t="s">
        <v>398</v>
      </c>
      <c r="V78" s="182" t="s">
        <v>146</v>
      </c>
      <c r="W78" s="193">
        <v>30</v>
      </c>
      <c r="X78" s="193">
        <v>60</v>
      </c>
      <c r="Y78" s="156">
        <v>10</v>
      </c>
      <c r="Z78" s="196" t="s">
        <v>409</v>
      </c>
      <c r="AA78" s="181" t="s">
        <v>138</v>
      </c>
      <c r="AB78" s="185">
        <v>0</v>
      </c>
      <c r="AC78" s="197">
        <v>560458.07999999996</v>
      </c>
      <c r="AD78" s="185">
        <v>0</v>
      </c>
      <c r="AE78" s="185">
        <v>0</v>
      </c>
      <c r="AF78" s="185">
        <v>0.1</v>
      </c>
      <c r="AG78" s="185">
        <v>521533.29</v>
      </c>
      <c r="AH78" s="185">
        <v>52153.328999999998</v>
      </c>
      <c r="AI78" s="185">
        <v>58411.728480000005</v>
      </c>
      <c r="AJ78" s="186">
        <v>0</v>
      </c>
      <c r="AK78" s="186">
        <v>0</v>
      </c>
      <c r="AL78" s="186">
        <v>0</v>
      </c>
      <c r="AM78" s="186">
        <v>0</v>
      </c>
      <c r="AN78" s="186">
        <v>0</v>
      </c>
      <c r="AO78" s="186">
        <v>0</v>
      </c>
      <c r="AP78" s="186">
        <v>0</v>
      </c>
      <c r="AQ78" s="186">
        <v>0</v>
      </c>
      <c r="AR78" s="186">
        <v>0</v>
      </c>
      <c r="AS78" s="186">
        <v>0</v>
      </c>
      <c r="AT78" s="186">
        <v>0</v>
      </c>
      <c r="AU78" s="186">
        <v>0</v>
      </c>
      <c r="AV78" s="186">
        <f t="shared" si="38"/>
        <v>0.1</v>
      </c>
      <c r="AW78" s="185">
        <f t="shared" si="33"/>
        <v>52153.328999999998</v>
      </c>
      <c r="AX78" s="185">
        <f t="shared" si="28"/>
        <v>58411.728480000005</v>
      </c>
      <c r="AY78" s="158" t="s">
        <v>203</v>
      </c>
      <c r="AZ78" s="183"/>
      <c r="BA78" s="183"/>
      <c r="BB78" s="195"/>
      <c r="BC78" s="193" t="s">
        <v>428</v>
      </c>
      <c r="BD78" s="193" t="s">
        <v>428</v>
      </c>
      <c r="BE78" s="195"/>
      <c r="BF78" s="195"/>
      <c r="BG78" s="195"/>
      <c r="BH78" s="195"/>
      <c r="BI78" s="195"/>
      <c r="BJ78" s="87"/>
      <c r="BK78" s="32" t="s">
        <v>653</v>
      </c>
    </row>
    <row r="79" spans="1:63" s="164" customFormat="1" ht="12.95" customHeight="1" x14ac:dyDescent="0.25">
      <c r="A79" s="66" t="s">
        <v>405</v>
      </c>
      <c r="B79" s="72"/>
      <c r="C79" s="189" t="s">
        <v>478</v>
      </c>
      <c r="D79" s="72"/>
      <c r="E79" s="211"/>
      <c r="F79" s="68" t="s">
        <v>411</v>
      </c>
      <c r="G79" s="68" t="s">
        <v>407</v>
      </c>
      <c r="H79" s="12" t="s">
        <v>412</v>
      </c>
      <c r="I79" s="25" t="s">
        <v>143</v>
      </c>
      <c r="J79" s="1" t="s">
        <v>149</v>
      </c>
      <c r="K79" s="25" t="s">
        <v>196</v>
      </c>
      <c r="L79" s="24">
        <v>30</v>
      </c>
      <c r="M79" s="69" t="s">
        <v>197</v>
      </c>
      <c r="N79" s="70" t="s">
        <v>365</v>
      </c>
      <c r="O79" s="24" t="s">
        <v>126</v>
      </c>
      <c r="P79" s="25" t="s">
        <v>125</v>
      </c>
      <c r="Q79" s="24" t="s">
        <v>122</v>
      </c>
      <c r="R79" s="25" t="s">
        <v>200</v>
      </c>
      <c r="S79" s="25" t="s">
        <v>201</v>
      </c>
      <c r="T79" s="24"/>
      <c r="U79" s="24" t="s">
        <v>398</v>
      </c>
      <c r="V79" s="24" t="s">
        <v>146</v>
      </c>
      <c r="W79" s="9">
        <v>30</v>
      </c>
      <c r="X79" s="9">
        <v>60</v>
      </c>
      <c r="Y79" s="16">
        <v>10</v>
      </c>
      <c r="Z79" s="86" t="s">
        <v>409</v>
      </c>
      <c r="AA79" s="5" t="s">
        <v>138</v>
      </c>
      <c r="AB79" s="71">
        <v>0.3</v>
      </c>
      <c r="AC79" s="190">
        <v>5269884.4400000004</v>
      </c>
      <c r="AD79" s="71">
        <f t="shared" si="34"/>
        <v>1580965.3320000002</v>
      </c>
      <c r="AE79" s="71">
        <f t="shared" si="35"/>
        <v>1770681.1718400004</v>
      </c>
      <c r="AF79" s="71">
        <v>0.3</v>
      </c>
      <c r="AG79" s="190">
        <v>5269884.4400000004</v>
      </c>
      <c r="AH79" s="71">
        <f t="shared" si="36"/>
        <v>1580965.3320000002</v>
      </c>
      <c r="AI79" s="71">
        <f t="shared" si="37"/>
        <v>1770681.1718400004</v>
      </c>
      <c r="AJ79" s="19">
        <v>0</v>
      </c>
      <c r="AK79" s="19">
        <v>0</v>
      </c>
      <c r="AL79" s="19">
        <v>0</v>
      </c>
      <c r="AM79" s="19">
        <v>0</v>
      </c>
      <c r="AN79" s="19">
        <v>0</v>
      </c>
      <c r="AO79" s="19">
        <v>0</v>
      </c>
      <c r="AP79" s="19">
        <v>0</v>
      </c>
      <c r="AQ79" s="19">
        <v>0</v>
      </c>
      <c r="AR79" s="19">
        <v>0</v>
      </c>
      <c r="AS79" s="19">
        <v>0</v>
      </c>
      <c r="AT79" s="19">
        <v>0</v>
      </c>
      <c r="AU79" s="19">
        <v>0</v>
      </c>
      <c r="AV79" s="64">
        <f t="shared" si="38"/>
        <v>0.6</v>
      </c>
      <c r="AW79" s="41">
        <v>0</v>
      </c>
      <c r="AX79" s="41">
        <f t="shared" si="28"/>
        <v>0</v>
      </c>
      <c r="AY79" s="4" t="s">
        <v>203</v>
      </c>
      <c r="AZ79" s="25"/>
      <c r="BA79" s="25"/>
      <c r="BB79" s="44"/>
      <c r="BC79" s="12" t="s">
        <v>429</v>
      </c>
      <c r="BD79" s="12" t="s">
        <v>429</v>
      </c>
      <c r="BE79" s="44"/>
      <c r="BF79" s="44"/>
      <c r="BG79" s="44"/>
      <c r="BH79" s="44"/>
      <c r="BI79" s="44"/>
      <c r="BJ79" s="87"/>
      <c r="BK79" s="87"/>
    </row>
    <row r="80" spans="1:63" s="164" customFormat="1" ht="12.95" customHeight="1" x14ac:dyDescent="0.25">
      <c r="A80" s="66" t="s">
        <v>405</v>
      </c>
      <c r="B80" s="111"/>
      <c r="C80" s="191" t="s">
        <v>561</v>
      </c>
      <c r="D80" s="111"/>
      <c r="E80" s="211"/>
      <c r="F80" s="68" t="s">
        <v>411</v>
      </c>
      <c r="G80" s="68" t="s">
        <v>407</v>
      </c>
      <c r="H80" s="12" t="s">
        <v>412</v>
      </c>
      <c r="I80" s="25" t="s">
        <v>143</v>
      </c>
      <c r="J80" s="1" t="s">
        <v>149</v>
      </c>
      <c r="K80" s="25" t="s">
        <v>196</v>
      </c>
      <c r="L80" s="24">
        <v>30</v>
      </c>
      <c r="M80" s="69" t="s">
        <v>197</v>
      </c>
      <c r="N80" s="70" t="s">
        <v>365</v>
      </c>
      <c r="O80" s="1" t="s">
        <v>166</v>
      </c>
      <c r="P80" s="25" t="s">
        <v>125</v>
      </c>
      <c r="Q80" s="24" t="s">
        <v>122</v>
      </c>
      <c r="R80" s="25" t="s">
        <v>200</v>
      </c>
      <c r="S80" s="25" t="s">
        <v>201</v>
      </c>
      <c r="T80" s="24"/>
      <c r="U80" s="24" t="s">
        <v>398</v>
      </c>
      <c r="V80" s="24" t="s">
        <v>146</v>
      </c>
      <c r="W80" s="9">
        <v>30</v>
      </c>
      <c r="X80" s="9">
        <v>60</v>
      </c>
      <c r="Y80" s="16">
        <v>10</v>
      </c>
      <c r="Z80" s="86" t="s">
        <v>409</v>
      </c>
      <c r="AA80" s="5" t="s">
        <v>138</v>
      </c>
      <c r="AB80" s="102">
        <v>0.3</v>
      </c>
      <c r="AC80" s="192">
        <v>5269884.4400000004</v>
      </c>
      <c r="AD80" s="103">
        <f t="shared" ref="AD80" si="61">AB80*AC80</f>
        <v>1580965.3320000002</v>
      </c>
      <c r="AE80" s="103">
        <f t="shared" si="35"/>
        <v>1770681.1718400004</v>
      </c>
      <c r="AF80" s="104">
        <v>0.3</v>
      </c>
      <c r="AG80" s="192">
        <v>5269884.4400000004</v>
      </c>
      <c r="AH80" s="103">
        <f t="shared" ref="AH80" si="62">AF80*AG80</f>
        <v>1580965.3320000002</v>
      </c>
      <c r="AI80" s="103">
        <f t="shared" si="37"/>
        <v>1770681.1718400004</v>
      </c>
      <c r="AJ80" s="105">
        <v>0</v>
      </c>
      <c r="AK80" s="105">
        <v>0</v>
      </c>
      <c r="AL80" s="105">
        <v>0</v>
      </c>
      <c r="AM80" s="105">
        <v>0</v>
      </c>
      <c r="AN80" s="105">
        <v>0</v>
      </c>
      <c r="AO80" s="105">
        <v>0</v>
      </c>
      <c r="AP80" s="105">
        <v>0</v>
      </c>
      <c r="AQ80" s="105">
        <v>0</v>
      </c>
      <c r="AR80" s="105">
        <v>0</v>
      </c>
      <c r="AS80" s="105">
        <v>0</v>
      </c>
      <c r="AT80" s="105">
        <v>0</v>
      </c>
      <c r="AU80" s="105">
        <v>0</v>
      </c>
      <c r="AV80" s="106">
        <f t="shared" si="38"/>
        <v>0.6</v>
      </c>
      <c r="AW80" s="41">
        <v>0</v>
      </c>
      <c r="AX80" s="41">
        <f t="shared" si="28"/>
        <v>0</v>
      </c>
      <c r="AY80" s="107" t="s">
        <v>203</v>
      </c>
      <c r="AZ80" s="108"/>
      <c r="BA80" s="108"/>
      <c r="BB80" s="110"/>
      <c r="BC80" s="109" t="s">
        <v>429</v>
      </c>
      <c r="BD80" s="109" t="s">
        <v>429</v>
      </c>
      <c r="BE80" s="110"/>
      <c r="BF80" s="110"/>
      <c r="BG80" s="110"/>
      <c r="BH80" s="110"/>
      <c r="BI80" s="110"/>
      <c r="BJ80" s="87"/>
      <c r="BK80" s="27">
        <v>14</v>
      </c>
    </row>
    <row r="81" spans="1:63" s="187" customFormat="1" ht="12.95" customHeight="1" x14ac:dyDescent="0.25">
      <c r="A81" s="182" t="s">
        <v>405</v>
      </c>
      <c r="B81" s="158">
        <v>210001340</v>
      </c>
      <c r="C81" s="158" t="s">
        <v>669</v>
      </c>
      <c r="D81" s="158"/>
      <c r="E81" s="212"/>
      <c r="F81" s="193" t="s">
        <v>411</v>
      </c>
      <c r="G81" s="193" t="s">
        <v>407</v>
      </c>
      <c r="H81" s="193" t="s">
        <v>412</v>
      </c>
      <c r="I81" s="183" t="s">
        <v>143</v>
      </c>
      <c r="J81" s="152" t="s">
        <v>149</v>
      </c>
      <c r="K81" s="183" t="s">
        <v>196</v>
      </c>
      <c r="L81" s="182">
        <v>30</v>
      </c>
      <c r="M81" s="153" t="s">
        <v>197</v>
      </c>
      <c r="N81" s="194" t="s">
        <v>365</v>
      </c>
      <c r="O81" s="152" t="s">
        <v>166</v>
      </c>
      <c r="P81" s="183" t="s">
        <v>125</v>
      </c>
      <c r="Q81" s="182" t="s">
        <v>122</v>
      </c>
      <c r="R81" s="183" t="s">
        <v>200</v>
      </c>
      <c r="S81" s="183" t="s">
        <v>201</v>
      </c>
      <c r="T81" s="182"/>
      <c r="U81" s="182" t="s">
        <v>398</v>
      </c>
      <c r="V81" s="182" t="s">
        <v>146</v>
      </c>
      <c r="W81" s="193">
        <v>30</v>
      </c>
      <c r="X81" s="193">
        <v>60</v>
      </c>
      <c r="Y81" s="156">
        <v>10</v>
      </c>
      <c r="Z81" s="196" t="s">
        <v>409</v>
      </c>
      <c r="AA81" s="181" t="s">
        <v>138</v>
      </c>
      <c r="AB81" s="185">
        <v>0.2</v>
      </c>
      <c r="AC81" s="197">
        <v>5217185.5999999996</v>
      </c>
      <c r="AD81" s="185">
        <v>1043437.12</v>
      </c>
      <c r="AE81" s="185">
        <v>1168649.5744</v>
      </c>
      <c r="AF81" s="185">
        <v>0.3</v>
      </c>
      <c r="AG81" s="185">
        <v>4562126.05</v>
      </c>
      <c r="AH81" s="185">
        <v>1368637.8149999999</v>
      </c>
      <c r="AI81" s="185">
        <v>1532874.3528</v>
      </c>
      <c r="AJ81" s="186">
        <v>0</v>
      </c>
      <c r="AK81" s="186">
        <v>0</v>
      </c>
      <c r="AL81" s="186">
        <v>0</v>
      </c>
      <c r="AM81" s="186">
        <v>0</v>
      </c>
      <c r="AN81" s="186">
        <v>0</v>
      </c>
      <c r="AO81" s="186">
        <v>0</v>
      </c>
      <c r="AP81" s="186">
        <v>0</v>
      </c>
      <c r="AQ81" s="186">
        <v>0</v>
      </c>
      <c r="AR81" s="186">
        <v>0</v>
      </c>
      <c r="AS81" s="186">
        <v>0</v>
      </c>
      <c r="AT81" s="186">
        <v>0</v>
      </c>
      <c r="AU81" s="186">
        <v>0</v>
      </c>
      <c r="AV81" s="186">
        <f t="shared" si="38"/>
        <v>0.5</v>
      </c>
      <c r="AW81" s="185">
        <f t="shared" si="33"/>
        <v>2412074.9350000001</v>
      </c>
      <c r="AX81" s="185">
        <f t="shared" si="28"/>
        <v>2701523.9272000003</v>
      </c>
      <c r="AY81" s="158" t="s">
        <v>203</v>
      </c>
      <c r="AZ81" s="183"/>
      <c r="BA81" s="183"/>
      <c r="BB81" s="195"/>
      <c r="BC81" s="193" t="s">
        <v>429</v>
      </c>
      <c r="BD81" s="193" t="s">
        <v>429</v>
      </c>
      <c r="BE81" s="195"/>
      <c r="BF81" s="195"/>
      <c r="BG81" s="195"/>
      <c r="BH81" s="195"/>
      <c r="BI81" s="195"/>
      <c r="BJ81" s="87"/>
      <c r="BK81" s="32" t="s">
        <v>653</v>
      </c>
    </row>
    <row r="82" spans="1:63" s="164" customFormat="1" ht="12.95" customHeight="1" x14ac:dyDescent="0.25">
      <c r="A82" s="66" t="s">
        <v>405</v>
      </c>
      <c r="B82" s="72"/>
      <c r="C82" s="189" t="s">
        <v>479</v>
      </c>
      <c r="D82" s="72"/>
      <c r="E82" s="211"/>
      <c r="F82" s="68" t="s">
        <v>411</v>
      </c>
      <c r="G82" s="68" t="s">
        <v>407</v>
      </c>
      <c r="H82" s="12" t="s">
        <v>412</v>
      </c>
      <c r="I82" s="25" t="s">
        <v>143</v>
      </c>
      <c r="J82" s="1" t="s">
        <v>149</v>
      </c>
      <c r="K82" s="25" t="s">
        <v>196</v>
      </c>
      <c r="L82" s="24">
        <v>30</v>
      </c>
      <c r="M82" s="69" t="s">
        <v>197</v>
      </c>
      <c r="N82" s="70" t="s">
        <v>365</v>
      </c>
      <c r="O82" s="24" t="s">
        <v>126</v>
      </c>
      <c r="P82" s="25" t="s">
        <v>125</v>
      </c>
      <c r="Q82" s="24" t="s">
        <v>122</v>
      </c>
      <c r="R82" s="25" t="s">
        <v>200</v>
      </c>
      <c r="S82" s="25" t="s">
        <v>201</v>
      </c>
      <c r="T82" s="24"/>
      <c r="U82" s="24" t="s">
        <v>398</v>
      </c>
      <c r="V82" s="24" t="s">
        <v>146</v>
      </c>
      <c r="W82" s="9">
        <v>30</v>
      </c>
      <c r="X82" s="9">
        <v>60</v>
      </c>
      <c r="Y82" s="16">
        <v>10</v>
      </c>
      <c r="Z82" s="86" t="s">
        <v>413</v>
      </c>
      <c r="AA82" s="5" t="s">
        <v>138</v>
      </c>
      <c r="AB82" s="71">
        <v>200.1</v>
      </c>
      <c r="AC82" s="190">
        <v>1701.76</v>
      </c>
      <c r="AD82" s="71">
        <f t="shared" si="34"/>
        <v>340522.17599999998</v>
      </c>
      <c r="AE82" s="71">
        <f t="shared" si="35"/>
        <v>381384.83712000004</v>
      </c>
      <c r="AF82" s="71">
        <v>200.1</v>
      </c>
      <c r="AG82" s="190">
        <v>1701.76</v>
      </c>
      <c r="AH82" s="71">
        <f t="shared" si="36"/>
        <v>340522.17599999998</v>
      </c>
      <c r="AI82" s="71">
        <f t="shared" si="37"/>
        <v>381384.83712000004</v>
      </c>
      <c r="AJ82" s="19">
        <v>0</v>
      </c>
      <c r="AK82" s="19">
        <v>0</v>
      </c>
      <c r="AL82" s="19">
        <v>0</v>
      </c>
      <c r="AM82" s="19">
        <v>0</v>
      </c>
      <c r="AN82" s="19">
        <v>0</v>
      </c>
      <c r="AO82" s="19">
        <v>0</v>
      </c>
      <c r="AP82" s="19">
        <v>0</v>
      </c>
      <c r="AQ82" s="19">
        <v>0</v>
      </c>
      <c r="AR82" s="19">
        <v>0</v>
      </c>
      <c r="AS82" s="19">
        <v>0</v>
      </c>
      <c r="AT82" s="19">
        <v>0</v>
      </c>
      <c r="AU82" s="19">
        <v>0</v>
      </c>
      <c r="AV82" s="64">
        <f t="shared" si="38"/>
        <v>400.2</v>
      </c>
      <c r="AW82" s="41">
        <v>0</v>
      </c>
      <c r="AX82" s="41">
        <f t="shared" si="28"/>
        <v>0</v>
      </c>
      <c r="AY82" s="4" t="s">
        <v>203</v>
      </c>
      <c r="AZ82" s="25"/>
      <c r="BA82" s="25"/>
      <c r="BB82" s="44"/>
      <c r="BC82" s="12" t="s">
        <v>430</v>
      </c>
      <c r="BD82" s="12" t="s">
        <v>430</v>
      </c>
      <c r="BE82" s="44"/>
      <c r="BF82" s="44"/>
      <c r="BG82" s="44"/>
      <c r="BH82" s="44"/>
      <c r="BI82" s="44"/>
      <c r="BJ82" s="87"/>
      <c r="BK82" s="87"/>
    </row>
    <row r="83" spans="1:63" s="164" customFormat="1" ht="12.95" customHeight="1" x14ac:dyDescent="0.25">
      <c r="A83" s="66" t="s">
        <v>405</v>
      </c>
      <c r="B83" s="111"/>
      <c r="C83" s="191" t="s">
        <v>562</v>
      </c>
      <c r="D83" s="111"/>
      <c r="E83" s="211"/>
      <c r="F83" s="68" t="s">
        <v>411</v>
      </c>
      <c r="G83" s="68" t="s">
        <v>407</v>
      </c>
      <c r="H83" s="12" t="s">
        <v>412</v>
      </c>
      <c r="I83" s="25" t="s">
        <v>143</v>
      </c>
      <c r="J83" s="1" t="s">
        <v>149</v>
      </c>
      <c r="K83" s="25" t="s">
        <v>196</v>
      </c>
      <c r="L83" s="24">
        <v>30</v>
      </c>
      <c r="M83" s="69" t="s">
        <v>197</v>
      </c>
      <c r="N83" s="70" t="s">
        <v>365</v>
      </c>
      <c r="O83" s="1" t="s">
        <v>166</v>
      </c>
      <c r="P83" s="25" t="s">
        <v>125</v>
      </c>
      <c r="Q83" s="24" t="s">
        <v>122</v>
      </c>
      <c r="R83" s="25" t="s">
        <v>200</v>
      </c>
      <c r="S83" s="25" t="s">
        <v>201</v>
      </c>
      <c r="T83" s="24"/>
      <c r="U83" s="24" t="s">
        <v>398</v>
      </c>
      <c r="V83" s="24" t="s">
        <v>146</v>
      </c>
      <c r="W83" s="9">
        <v>30</v>
      </c>
      <c r="X83" s="9">
        <v>60</v>
      </c>
      <c r="Y83" s="16">
        <v>10</v>
      </c>
      <c r="Z83" s="86" t="s">
        <v>413</v>
      </c>
      <c r="AA83" s="5" t="s">
        <v>138</v>
      </c>
      <c r="AB83" s="102">
        <v>200.1</v>
      </c>
      <c r="AC83" s="192">
        <v>1701.76</v>
      </c>
      <c r="AD83" s="103">
        <f t="shared" ref="AD83" si="63">AB83*AC83</f>
        <v>340522.17599999998</v>
      </c>
      <c r="AE83" s="103">
        <f t="shared" si="35"/>
        <v>381384.83712000004</v>
      </c>
      <c r="AF83" s="104">
        <v>200.1</v>
      </c>
      <c r="AG83" s="192">
        <v>1701.76</v>
      </c>
      <c r="AH83" s="103">
        <f t="shared" ref="AH83" si="64">AF83*AG83</f>
        <v>340522.17599999998</v>
      </c>
      <c r="AI83" s="103">
        <f t="shared" si="37"/>
        <v>381384.83712000004</v>
      </c>
      <c r="AJ83" s="105">
        <v>0</v>
      </c>
      <c r="AK83" s="105">
        <v>0</v>
      </c>
      <c r="AL83" s="105">
        <v>0</v>
      </c>
      <c r="AM83" s="105">
        <v>0</v>
      </c>
      <c r="AN83" s="105">
        <v>0</v>
      </c>
      <c r="AO83" s="105">
        <v>0</v>
      </c>
      <c r="AP83" s="105">
        <v>0</v>
      </c>
      <c r="AQ83" s="105">
        <v>0</v>
      </c>
      <c r="AR83" s="105">
        <v>0</v>
      </c>
      <c r="AS83" s="105">
        <v>0</v>
      </c>
      <c r="AT83" s="105">
        <v>0</v>
      </c>
      <c r="AU83" s="105">
        <v>0</v>
      </c>
      <c r="AV83" s="106">
        <f t="shared" si="38"/>
        <v>400.2</v>
      </c>
      <c r="AW83" s="41">
        <v>0</v>
      </c>
      <c r="AX83" s="41">
        <f t="shared" si="28"/>
        <v>0</v>
      </c>
      <c r="AY83" s="107" t="s">
        <v>203</v>
      </c>
      <c r="AZ83" s="108"/>
      <c r="BA83" s="108"/>
      <c r="BB83" s="110"/>
      <c r="BC83" s="109" t="s">
        <v>430</v>
      </c>
      <c r="BD83" s="109" t="s">
        <v>430</v>
      </c>
      <c r="BE83" s="110"/>
      <c r="BF83" s="110"/>
      <c r="BG83" s="110"/>
      <c r="BH83" s="110"/>
      <c r="BI83" s="110"/>
      <c r="BJ83" s="87"/>
      <c r="BK83" s="27">
        <v>14</v>
      </c>
    </row>
    <row r="84" spans="1:63" s="187" customFormat="1" ht="12.95" customHeight="1" x14ac:dyDescent="0.25">
      <c r="A84" s="182" t="s">
        <v>405</v>
      </c>
      <c r="B84" s="158">
        <v>210014110</v>
      </c>
      <c r="C84" s="158" t="s">
        <v>670</v>
      </c>
      <c r="D84" s="158"/>
      <c r="E84" s="212"/>
      <c r="F84" s="193" t="s">
        <v>411</v>
      </c>
      <c r="G84" s="193" t="s">
        <v>407</v>
      </c>
      <c r="H84" s="193" t="s">
        <v>412</v>
      </c>
      <c r="I84" s="183" t="s">
        <v>143</v>
      </c>
      <c r="J84" s="152" t="s">
        <v>149</v>
      </c>
      <c r="K84" s="183" t="s">
        <v>196</v>
      </c>
      <c r="L84" s="182">
        <v>30</v>
      </c>
      <c r="M84" s="153" t="s">
        <v>197</v>
      </c>
      <c r="N84" s="194" t="s">
        <v>365</v>
      </c>
      <c r="O84" s="152" t="s">
        <v>166</v>
      </c>
      <c r="P84" s="183" t="s">
        <v>125</v>
      </c>
      <c r="Q84" s="182" t="s">
        <v>122</v>
      </c>
      <c r="R84" s="183" t="s">
        <v>200</v>
      </c>
      <c r="S84" s="183" t="s">
        <v>201</v>
      </c>
      <c r="T84" s="182"/>
      <c r="U84" s="182" t="s">
        <v>398</v>
      </c>
      <c r="V84" s="182" t="s">
        <v>146</v>
      </c>
      <c r="W84" s="193">
        <v>30</v>
      </c>
      <c r="X84" s="193">
        <v>60</v>
      </c>
      <c r="Y84" s="156">
        <v>10</v>
      </c>
      <c r="Z84" s="196" t="s">
        <v>413</v>
      </c>
      <c r="AA84" s="181" t="s">
        <v>138</v>
      </c>
      <c r="AB84" s="185">
        <v>161.1</v>
      </c>
      <c r="AC84" s="197">
        <v>1684.74</v>
      </c>
      <c r="AD84" s="185">
        <v>271411.614</v>
      </c>
      <c r="AE84" s="185">
        <v>303981.00768000004</v>
      </c>
      <c r="AF84" s="185">
        <v>200.1</v>
      </c>
      <c r="AG84" s="185">
        <v>1645.61</v>
      </c>
      <c r="AH84" s="185">
        <v>329286.56099999999</v>
      </c>
      <c r="AI84" s="185">
        <v>368800.94832000002</v>
      </c>
      <c r="AJ84" s="186">
        <v>0</v>
      </c>
      <c r="AK84" s="186">
        <v>0</v>
      </c>
      <c r="AL84" s="186">
        <v>0</v>
      </c>
      <c r="AM84" s="186">
        <v>0</v>
      </c>
      <c r="AN84" s="186">
        <v>0</v>
      </c>
      <c r="AO84" s="186">
        <v>0</v>
      </c>
      <c r="AP84" s="186">
        <v>0</v>
      </c>
      <c r="AQ84" s="186">
        <v>0</v>
      </c>
      <c r="AR84" s="186">
        <v>0</v>
      </c>
      <c r="AS84" s="186">
        <v>0</v>
      </c>
      <c r="AT84" s="186">
        <v>0</v>
      </c>
      <c r="AU84" s="186">
        <v>0</v>
      </c>
      <c r="AV84" s="186">
        <f t="shared" si="38"/>
        <v>361.2</v>
      </c>
      <c r="AW84" s="185">
        <f t="shared" si="33"/>
        <v>600698.17500000005</v>
      </c>
      <c r="AX84" s="185">
        <f t="shared" si="28"/>
        <v>672781.95600000012</v>
      </c>
      <c r="AY84" s="158" t="s">
        <v>203</v>
      </c>
      <c r="AZ84" s="183"/>
      <c r="BA84" s="183"/>
      <c r="BB84" s="195"/>
      <c r="BC84" s="193" t="s">
        <v>430</v>
      </c>
      <c r="BD84" s="193" t="s">
        <v>430</v>
      </c>
      <c r="BE84" s="195"/>
      <c r="BF84" s="195"/>
      <c r="BG84" s="195"/>
      <c r="BH84" s="195"/>
      <c r="BI84" s="195"/>
      <c r="BJ84" s="87"/>
      <c r="BK84" s="32" t="s">
        <v>653</v>
      </c>
    </row>
    <row r="85" spans="1:63" s="164" customFormat="1" ht="12.95" customHeight="1" x14ac:dyDescent="0.25">
      <c r="A85" s="66" t="s">
        <v>405</v>
      </c>
      <c r="B85" s="72"/>
      <c r="C85" s="189" t="s">
        <v>480</v>
      </c>
      <c r="D85" s="72"/>
      <c r="E85" s="211"/>
      <c r="F85" s="68" t="s">
        <v>406</v>
      </c>
      <c r="G85" s="68" t="s">
        <v>407</v>
      </c>
      <c r="H85" s="12" t="s">
        <v>408</v>
      </c>
      <c r="I85" s="25" t="s">
        <v>143</v>
      </c>
      <c r="J85" s="1" t="s">
        <v>149</v>
      </c>
      <c r="K85" s="25" t="s">
        <v>196</v>
      </c>
      <c r="L85" s="24">
        <v>30</v>
      </c>
      <c r="M85" s="69" t="s">
        <v>197</v>
      </c>
      <c r="N85" s="70" t="s">
        <v>365</v>
      </c>
      <c r="O85" s="24" t="s">
        <v>126</v>
      </c>
      <c r="P85" s="25" t="s">
        <v>125</v>
      </c>
      <c r="Q85" s="24" t="s">
        <v>122</v>
      </c>
      <c r="R85" s="25" t="s">
        <v>200</v>
      </c>
      <c r="S85" s="25" t="s">
        <v>201</v>
      </c>
      <c r="T85" s="24"/>
      <c r="U85" s="24" t="s">
        <v>398</v>
      </c>
      <c r="V85" s="24" t="s">
        <v>146</v>
      </c>
      <c r="W85" s="9">
        <v>30</v>
      </c>
      <c r="X85" s="9">
        <v>60</v>
      </c>
      <c r="Y85" s="16">
        <v>10</v>
      </c>
      <c r="Z85" s="86" t="s">
        <v>409</v>
      </c>
      <c r="AA85" s="5" t="s">
        <v>138</v>
      </c>
      <c r="AB85" s="71">
        <v>0.9</v>
      </c>
      <c r="AC85" s="190">
        <v>49120.34</v>
      </c>
      <c r="AD85" s="71">
        <f t="shared" si="34"/>
        <v>44208.305999999997</v>
      </c>
      <c r="AE85" s="71">
        <f t="shared" si="35"/>
        <v>49513.30272</v>
      </c>
      <c r="AF85" s="71">
        <v>0.9</v>
      </c>
      <c r="AG85" s="190">
        <v>49120.34</v>
      </c>
      <c r="AH85" s="71">
        <f t="shared" si="36"/>
        <v>44208.305999999997</v>
      </c>
      <c r="AI85" s="71">
        <f t="shared" si="37"/>
        <v>49513.30272</v>
      </c>
      <c r="AJ85" s="19">
        <v>0</v>
      </c>
      <c r="AK85" s="19">
        <v>0</v>
      </c>
      <c r="AL85" s="19">
        <v>0</v>
      </c>
      <c r="AM85" s="19">
        <v>0</v>
      </c>
      <c r="AN85" s="19">
        <v>0</v>
      </c>
      <c r="AO85" s="19">
        <v>0</v>
      </c>
      <c r="AP85" s="19">
        <v>0</v>
      </c>
      <c r="AQ85" s="19">
        <v>0</v>
      </c>
      <c r="AR85" s="19">
        <v>0</v>
      </c>
      <c r="AS85" s="19">
        <v>0</v>
      </c>
      <c r="AT85" s="19">
        <v>0</v>
      </c>
      <c r="AU85" s="19">
        <v>0</v>
      </c>
      <c r="AV85" s="64">
        <f t="shared" si="38"/>
        <v>1.8</v>
      </c>
      <c r="AW85" s="41">
        <v>0</v>
      </c>
      <c r="AX85" s="41">
        <f t="shared" si="28"/>
        <v>0</v>
      </c>
      <c r="AY85" s="4" t="s">
        <v>203</v>
      </c>
      <c r="AZ85" s="25"/>
      <c r="BA85" s="25"/>
      <c r="BB85" s="44"/>
      <c r="BC85" s="12" t="s">
        <v>431</v>
      </c>
      <c r="BD85" s="12" t="s">
        <v>431</v>
      </c>
      <c r="BE85" s="44"/>
      <c r="BF85" s="44"/>
      <c r="BG85" s="44"/>
      <c r="BH85" s="44"/>
      <c r="BI85" s="44"/>
      <c r="BJ85" s="87"/>
      <c r="BK85" s="87"/>
    </row>
    <row r="86" spans="1:63" s="164" customFormat="1" ht="12.95" customHeight="1" x14ac:dyDescent="0.25">
      <c r="A86" s="66" t="s">
        <v>405</v>
      </c>
      <c r="B86" s="111"/>
      <c r="C86" s="191" t="s">
        <v>563</v>
      </c>
      <c r="D86" s="111"/>
      <c r="E86" s="211"/>
      <c r="F86" s="68" t="s">
        <v>406</v>
      </c>
      <c r="G86" s="68" t="s">
        <v>407</v>
      </c>
      <c r="H86" s="12" t="s">
        <v>408</v>
      </c>
      <c r="I86" s="25" t="s">
        <v>143</v>
      </c>
      <c r="J86" s="1" t="s">
        <v>149</v>
      </c>
      <c r="K86" s="25" t="s">
        <v>196</v>
      </c>
      <c r="L86" s="24">
        <v>30</v>
      </c>
      <c r="M86" s="69" t="s">
        <v>197</v>
      </c>
      <c r="N86" s="70" t="s">
        <v>365</v>
      </c>
      <c r="O86" s="1" t="s">
        <v>166</v>
      </c>
      <c r="P86" s="25" t="s">
        <v>125</v>
      </c>
      <c r="Q86" s="24" t="s">
        <v>122</v>
      </c>
      <c r="R86" s="25" t="s">
        <v>200</v>
      </c>
      <c r="S86" s="25" t="s">
        <v>201</v>
      </c>
      <c r="T86" s="24"/>
      <c r="U86" s="24" t="s">
        <v>398</v>
      </c>
      <c r="V86" s="24" t="s">
        <v>146</v>
      </c>
      <c r="W86" s="9">
        <v>30</v>
      </c>
      <c r="X86" s="9">
        <v>60</v>
      </c>
      <c r="Y86" s="16">
        <v>10</v>
      </c>
      <c r="Z86" s="86" t="s">
        <v>409</v>
      </c>
      <c r="AA86" s="5" t="s">
        <v>138</v>
      </c>
      <c r="AB86" s="102">
        <v>0.9</v>
      </c>
      <c r="AC86" s="192">
        <v>49120.34</v>
      </c>
      <c r="AD86" s="103">
        <f t="shared" ref="AD86" si="65">AB86*AC86</f>
        <v>44208.305999999997</v>
      </c>
      <c r="AE86" s="103">
        <f t="shared" si="35"/>
        <v>49513.30272</v>
      </c>
      <c r="AF86" s="104">
        <v>0.9</v>
      </c>
      <c r="AG86" s="192">
        <v>49120.34</v>
      </c>
      <c r="AH86" s="103">
        <f t="shared" ref="AH86" si="66">AF86*AG86</f>
        <v>44208.305999999997</v>
      </c>
      <c r="AI86" s="103">
        <f t="shared" si="37"/>
        <v>49513.30272</v>
      </c>
      <c r="AJ86" s="105">
        <v>0</v>
      </c>
      <c r="AK86" s="105">
        <v>0</v>
      </c>
      <c r="AL86" s="105">
        <v>0</v>
      </c>
      <c r="AM86" s="105">
        <v>0</v>
      </c>
      <c r="AN86" s="105">
        <v>0</v>
      </c>
      <c r="AO86" s="105">
        <v>0</v>
      </c>
      <c r="AP86" s="105">
        <v>0</v>
      </c>
      <c r="AQ86" s="105">
        <v>0</v>
      </c>
      <c r="AR86" s="105">
        <v>0</v>
      </c>
      <c r="AS86" s="105">
        <v>0</v>
      </c>
      <c r="AT86" s="105">
        <v>0</v>
      </c>
      <c r="AU86" s="105">
        <v>0</v>
      </c>
      <c r="AV86" s="106">
        <f t="shared" si="38"/>
        <v>1.8</v>
      </c>
      <c r="AW86" s="41">
        <v>0</v>
      </c>
      <c r="AX86" s="41">
        <f t="shared" si="28"/>
        <v>0</v>
      </c>
      <c r="AY86" s="107" t="s">
        <v>203</v>
      </c>
      <c r="AZ86" s="108"/>
      <c r="BA86" s="108"/>
      <c r="BB86" s="110"/>
      <c r="BC86" s="109" t="s">
        <v>431</v>
      </c>
      <c r="BD86" s="109" t="s">
        <v>431</v>
      </c>
      <c r="BE86" s="110"/>
      <c r="BF86" s="110"/>
      <c r="BG86" s="110"/>
      <c r="BH86" s="110"/>
      <c r="BI86" s="110"/>
      <c r="BJ86" s="87"/>
      <c r="BK86" s="27">
        <v>14</v>
      </c>
    </row>
    <row r="87" spans="1:63" s="187" customFormat="1" ht="12.95" customHeight="1" x14ac:dyDescent="0.25">
      <c r="A87" s="182" t="s">
        <v>405</v>
      </c>
      <c r="B87" s="158">
        <v>210014216</v>
      </c>
      <c r="C87" s="158" t="s">
        <v>671</v>
      </c>
      <c r="D87" s="158"/>
      <c r="E87" s="212"/>
      <c r="F87" s="193" t="s">
        <v>406</v>
      </c>
      <c r="G87" s="193" t="s">
        <v>407</v>
      </c>
      <c r="H87" s="193" t="s">
        <v>408</v>
      </c>
      <c r="I87" s="183" t="s">
        <v>143</v>
      </c>
      <c r="J87" s="152" t="s">
        <v>149</v>
      </c>
      <c r="K87" s="183" t="s">
        <v>196</v>
      </c>
      <c r="L87" s="182">
        <v>30</v>
      </c>
      <c r="M87" s="153" t="s">
        <v>197</v>
      </c>
      <c r="N87" s="194" t="s">
        <v>365</v>
      </c>
      <c r="O87" s="152" t="s">
        <v>166</v>
      </c>
      <c r="P87" s="183" t="s">
        <v>125</v>
      </c>
      <c r="Q87" s="182" t="s">
        <v>122</v>
      </c>
      <c r="R87" s="183" t="s">
        <v>200</v>
      </c>
      <c r="S87" s="183" t="s">
        <v>201</v>
      </c>
      <c r="T87" s="182"/>
      <c r="U87" s="182" t="s">
        <v>398</v>
      </c>
      <c r="V87" s="182" t="s">
        <v>146</v>
      </c>
      <c r="W87" s="193">
        <v>30</v>
      </c>
      <c r="X87" s="193">
        <v>60</v>
      </c>
      <c r="Y87" s="156">
        <v>10</v>
      </c>
      <c r="Z87" s="196" t="s">
        <v>409</v>
      </c>
      <c r="AA87" s="181" t="s">
        <v>138</v>
      </c>
      <c r="AB87" s="185">
        <v>0.7</v>
      </c>
      <c r="AC87" s="197">
        <v>48629.14</v>
      </c>
      <c r="AD87" s="185">
        <v>34040.398000000001</v>
      </c>
      <c r="AE87" s="185">
        <v>38125.245760000005</v>
      </c>
      <c r="AF87" s="185">
        <v>0.9</v>
      </c>
      <c r="AG87" s="185">
        <v>49120.34</v>
      </c>
      <c r="AH87" s="185">
        <v>44208.305999999997</v>
      </c>
      <c r="AI87" s="185">
        <v>49513.30272</v>
      </c>
      <c r="AJ87" s="186">
        <v>0</v>
      </c>
      <c r="AK87" s="186">
        <v>0</v>
      </c>
      <c r="AL87" s="186">
        <v>0</v>
      </c>
      <c r="AM87" s="186">
        <v>0</v>
      </c>
      <c r="AN87" s="186">
        <v>0</v>
      </c>
      <c r="AO87" s="186">
        <v>0</v>
      </c>
      <c r="AP87" s="186">
        <v>0</v>
      </c>
      <c r="AQ87" s="186">
        <v>0</v>
      </c>
      <c r="AR87" s="186">
        <v>0</v>
      </c>
      <c r="AS87" s="186">
        <v>0</v>
      </c>
      <c r="AT87" s="186">
        <v>0</v>
      </c>
      <c r="AU87" s="186">
        <v>0</v>
      </c>
      <c r="AV87" s="186">
        <f t="shared" si="38"/>
        <v>1.6</v>
      </c>
      <c r="AW87" s="185">
        <f t="shared" si="33"/>
        <v>78248.703999999998</v>
      </c>
      <c r="AX87" s="185">
        <f t="shared" si="28"/>
        <v>87638.548480000012</v>
      </c>
      <c r="AY87" s="158" t="s">
        <v>203</v>
      </c>
      <c r="AZ87" s="183"/>
      <c r="BA87" s="183"/>
      <c r="BB87" s="195"/>
      <c r="BC87" s="193" t="s">
        <v>431</v>
      </c>
      <c r="BD87" s="193" t="s">
        <v>431</v>
      </c>
      <c r="BE87" s="195"/>
      <c r="BF87" s="195"/>
      <c r="BG87" s="195"/>
      <c r="BH87" s="195"/>
      <c r="BI87" s="195"/>
      <c r="BJ87" s="87"/>
      <c r="BK87" s="32" t="s">
        <v>653</v>
      </c>
    </row>
    <row r="88" spans="1:63" s="164" customFormat="1" ht="12.95" customHeight="1" x14ac:dyDescent="0.25">
      <c r="A88" s="66" t="s">
        <v>405</v>
      </c>
      <c r="B88" s="72"/>
      <c r="C88" s="189" t="s">
        <v>481</v>
      </c>
      <c r="D88" s="72"/>
      <c r="E88" s="211"/>
      <c r="F88" s="68" t="s">
        <v>411</v>
      </c>
      <c r="G88" s="68" t="s">
        <v>407</v>
      </c>
      <c r="H88" s="12" t="s">
        <v>412</v>
      </c>
      <c r="I88" s="25" t="s">
        <v>143</v>
      </c>
      <c r="J88" s="1" t="s">
        <v>149</v>
      </c>
      <c r="K88" s="25" t="s">
        <v>196</v>
      </c>
      <c r="L88" s="24">
        <v>30</v>
      </c>
      <c r="M88" s="69" t="s">
        <v>197</v>
      </c>
      <c r="N88" s="70" t="s">
        <v>365</v>
      </c>
      <c r="O88" s="24" t="s">
        <v>126</v>
      </c>
      <c r="P88" s="25" t="s">
        <v>125</v>
      </c>
      <c r="Q88" s="24" t="s">
        <v>122</v>
      </c>
      <c r="R88" s="25" t="s">
        <v>200</v>
      </c>
      <c r="S88" s="25" t="s">
        <v>201</v>
      </c>
      <c r="T88" s="24"/>
      <c r="U88" s="24" t="s">
        <v>398</v>
      </c>
      <c r="V88" s="24" t="s">
        <v>146</v>
      </c>
      <c r="W88" s="9">
        <v>30</v>
      </c>
      <c r="X88" s="9">
        <v>60</v>
      </c>
      <c r="Y88" s="16">
        <v>10</v>
      </c>
      <c r="Z88" s="86" t="s">
        <v>409</v>
      </c>
      <c r="AA88" s="5" t="s">
        <v>138</v>
      </c>
      <c r="AB88" s="71">
        <v>0.2</v>
      </c>
      <c r="AC88" s="190">
        <v>2619306.31</v>
      </c>
      <c r="AD88" s="71">
        <f t="shared" si="34"/>
        <v>523861.26200000005</v>
      </c>
      <c r="AE88" s="71">
        <f t="shared" si="35"/>
        <v>586724.6134400001</v>
      </c>
      <c r="AF88" s="71">
        <v>0.2</v>
      </c>
      <c r="AG88" s="190">
        <v>2619306.31</v>
      </c>
      <c r="AH88" s="71">
        <f t="shared" si="36"/>
        <v>523861.26200000005</v>
      </c>
      <c r="AI88" s="71">
        <f t="shared" si="37"/>
        <v>586724.6134400001</v>
      </c>
      <c r="AJ88" s="19">
        <v>0</v>
      </c>
      <c r="AK88" s="19">
        <v>0</v>
      </c>
      <c r="AL88" s="19">
        <v>0</v>
      </c>
      <c r="AM88" s="19">
        <v>0</v>
      </c>
      <c r="AN88" s="19">
        <v>0</v>
      </c>
      <c r="AO88" s="19">
        <v>0</v>
      </c>
      <c r="AP88" s="19">
        <v>0</v>
      </c>
      <c r="AQ88" s="19">
        <v>0</v>
      </c>
      <c r="AR88" s="19">
        <v>0</v>
      </c>
      <c r="AS88" s="19">
        <v>0</v>
      </c>
      <c r="AT88" s="19">
        <v>0</v>
      </c>
      <c r="AU88" s="19">
        <v>0</v>
      </c>
      <c r="AV88" s="64">
        <f t="shared" si="38"/>
        <v>0.4</v>
      </c>
      <c r="AW88" s="41">
        <v>0</v>
      </c>
      <c r="AX88" s="41">
        <f t="shared" si="28"/>
        <v>0</v>
      </c>
      <c r="AY88" s="4" t="s">
        <v>203</v>
      </c>
      <c r="AZ88" s="25"/>
      <c r="BA88" s="25"/>
      <c r="BB88" s="44"/>
      <c r="BC88" s="12" t="s">
        <v>432</v>
      </c>
      <c r="BD88" s="12" t="s">
        <v>432</v>
      </c>
      <c r="BE88" s="44"/>
      <c r="BF88" s="44"/>
      <c r="BG88" s="44"/>
      <c r="BH88" s="44"/>
      <c r="BI88" s="44"/>
      <c r="BJ88" s="87"/>
      <c r="BK88" s="87"/>
    </row>
    <row r="89" spans="1:63" s="164" customFormat="1" ht="12.95" customHeight="1" x14ac:dyDescent="0.25">
      <c r="A89" s="66" t="s">
        <v>405</v>
      </c>
      <c r="B89" s="111"/>
      <c r="C89" s="191" t="s">
        <v>564</v>
      </c>
      <c r="D89" s="111"/>
      <c r="E89" s="211"/>
      <c r="F89" s="68" t="s">
        <v>411</v>
      </c>
      <c r="G89" s="68" t="s">
        <v>407</v>
      </c>
      <c r="H89" s="12" t="s">
        <v>412</v>
      </c>
      <c r="I89" s="25" t="s">
        <v>143</v>
      </c>
      <c r="J89" s="1" t="s">
        <v>149</v>
      </c>
      <c r="K89" s="25" t="s">
        <v>196</v>
      </c>
      <c r="L89" s="24">
        <v>30</v>
      </c>
      <c r="M89" s="69" t="s">
        <v>197</v>
      </c>
      <c r="N89" s="70" t="s">
        <v>365</v>
      </c>
      <c r="O89" s="1" t="s">
        <v>166</v>
      </c>
      <c r="P89" s="25" t="s">
        <v>125</v>
      </c>
      <c r="Q89" s="24" t="s">
        <v>122</v>
      </c>
      <c r="R89" s="25" t="s">
        <v>200</v>
      </c>
      <c r="S89" s="25" t="s">
        <v>201</v>
      </c>
      <c r="T89" s="24"/>
      <c r="U89" s="24" t="s">
        <v>398</v>
      </c>
      <c r="V89" s="24" t="s">
        <v>146</v>
      </c>
      <c r="W89" s="9">
        <v>30</v>
      </c>
      <c r="X89" s="9">
        <v>60</v>
      </c>
      <c r="Y89" s="16">
        <v>10</v>
      </c>
      <c r="Z89" s="86" t="s">
        <v>409</v>
      </c>
      <c r="AA89" s="5" t="s">
        <v>138</v>
      </c>
      <c r="AB89" s="102">
        <v>0.2</v>
      </c>
      <c r="AC89" s="192">
        <v>2619306.31</v>
      </c>
      <c r="AD89" s="103">
        <f t="shared" ref="AD89" si="67">AB89*AC89</f>
        <v>523861.26200000005</v>
      </c>
      <c r="AE89" s="103">
        <f t="shared" si="35"/>
        <v>586724.6134400001</v>
      </c>
      <c r="AF89" s="104">
        <v>0.2</v>
      </c>
      <c r="AG89" s="192">
        <v>2619306.31</v>
      </c>
      <c r="AH89" s="103">
        <f t="shared" ref="AH89" si="68">AF89*AG89</f>
        <v>523861.26200000005</v>
      </c>
      <c r="AI89" s="103">
        <f t="shared" si="37"/>
        <v>586724.6134400001</v>
      </c>
      <c r="AJ89" s="105">
        <v>0</v>
      </c>
      <c r="AK89" s="105">
        <v>0</v>
      </c>
      <c r="AL89" s="105">
        <v>0</v>
      </c>
      <c r="AM89" s="105">
        <v>0</v>
      </c>
      <c r="AN89" s="105">
        <v>0</v>
      </c>
      <c r="AO89" s="105">
        <v>0</v>
      </c>
      <c r="AP89" s="105">
        <v>0</v>
      </c>
      <c r="AQ89" s="105">
        <v>0</v>
      </c>
      <c r="AR89" s="105">
        <v>0</v>
      </c>
      <c r="AS89" s="105">
        <v>0</v>
      </c>
      <c r="AT89" s="105">
        <v>0</v>
      </c>
      <c r="AU89" s="105">
        <v>0</v>
      </c>
      <c r="AV89" s="106">
        <f t="shared" si="38"/>
        <v>0.4</v>
      </c>
      <c r="AW89" s="41">
        <v>0</v>
      </c>
      <c r="AX89" s="41">
        <f t="shared" si="28"/>
        <v>0</v>
      </c>
      <c r="AY89" s="107" t="s">
        <v>203</v>
      </c>
      <c r="AZ89" s="108"/>
      <c r="BA89" s="108"/>
      <c r="BB89" s="110"/>
      <c r="BC89" s="109" t="s">
        <v>432</v>
      </c>
      <c r="BD89" s="109" t="s">
        <v>432</v>
      </c>
      <c r="BE89" s="110"/>
      <c r="BF89" s="110"/>
      <c r="BG89" s="110"/>
      <c r="BH89" s="110"/>
      <c r="BI89" s="110"/>
      <c r="BJ89" s="87"/>
      <c r="BK89" s="27">
        <v>14</v>
      </c>
    </row>
    <row r="90" spans="1:63" s="187" customFormat="1" ht="12.95" customHeight="1" x14ac:dyDescent="0.25">
      <c r="A90" s="182" t="s">
        <v>405</v>
      </c>
      <c r="B90" s="158">
        <v>210014245</v>
      </c>
      <c r="C90" s="158" t="s">
        <v>672</v>
      </c>
      <c r="D90" s="158"/>
      <c r="E90" s="212"/>
      <c r="F90" s="193" t="s">
        <v>411</v>
      </c>
      <c r="G90" s="193" t="s">
        <v>407</v>
      </c>
      <c r="H90" s="193" t="s">
        <v>412</v>
      </c>
      <c r="I90" s="183" t="s">
        <v>143</v>
      </c>
      <c r="J90" s="152" t="s">
        <v>149</v>
      </c>
      <c r="K90" s="183" t="s">
        <v>196</v>
      </c>
      <c r="L90" s="182">
        <v>30</v>
      </c>
      <c r="M90" s="153" t="s">
        <v>197</v>
      </c>
      <c r="N90" s="194" t="s">
        <v>365</v>
      </c>
      <c r="O90" s="152" t="s">
        <v>166</v>
      </c>
      <c r="P90" s="183" t="s">
        <v>125</v>
      </c>
      <c r="Q90" s="182" t="s">
        <v>122</v>
      </c>
      <c r="R90" s="183" t="s">
        <v>200</v>
      </c>
      <c r="S90" s="183" t="s">
        <v>201</v>
      </c>
      <c r="T90" s="182"/>
      <c r="U90" s="182" t="s">
        <v>398</v>
      </c>
      <c r="V90" s="182" t="s">
        <v>146</v>
      </c>
      <c r="W90" s="193">
        <v>30</v>
      </c>
      <c r="X90" s="193">
        <v>60</v>
      </c>
      <c r="Y90" s="156">
        <v>10</v>
      </c>
      <c r="Z90" s="196" t="s">
        <v>409</v>
      </c>
      <c r="AA90" s="181" t="s">
        <v>138</v>
      </c>
      <c r="AB90" s="185">
        <v>0.1</v>
      </c>
      <c r="AC90" s="197">
        <v>2593113.2400000002</v>
      </c>
      <c r="AD90" s="185">
        <v>259311.32400000002</v>
      </c>
      <c r="AE90" s="185">
        <v>290428.68288000004</v>
      </c>
      <c r="AF90" s="185">
        <v>0.2</v>
      </c>
      <c r="AG90" s="185">
        <v>2619306.31</v>
      </c>
      <c r="AH90" s="185">
        <v>523861.26200000005</v>
      </c>
      <c r="AI90" s="185">
        <v>586724.6134400001</v>
      </c>
      <c r="AJ90" s="186">
        <v>0</v>
      </c>
      <c r="AK90" s="186">
        <v>0</v>
      </c>
      <c r="AL90" s="186">
        <v>0</v>
      </c>
      <c r="AM90" s="186">
        <v>0</v>
      </c>
      <c r="AN90" s="186">
        <v>0</v>
      </c>
      <c r="AO90" s="186">
        <v>0</v>
      </c>
      <c r="AP90" s="186">
        <v>0</v>
      </c>
      <c r="AQ90" s="186">
        <v>0</v>
      </c>
      <c r="AR90" s="186">
        <v>0</v>
      </c>
      <c r="AS90" s="186">
        <v>0</v>
      </c>
      <c r="AT90" s="186">
        <v>0</v>
      </c>
      <c r="AU90" s="186">
        <v>0</v>
      </c>
      <c r="AV90" s="186">
        <f t="shared" si="38"/>
        <v>0.30000000000000004</v>
      </c>
      <c r="AW90" s="185">
        <f t="shared" si="33"/>
        <v>783172.58600000013</v>
      </c>
      <c r="AX90" s="185">
        <f t="shared" si="28"/>
        <v>877153.2963200002</v>
      </c>
      <c r="AY90" s="158" t="s">
        <v>203</v>
      </c>
      <c r="AZ90" s="183"/>
      <c r="BA90" s="183"/>
      <c r="BB90" s="195"/>
      <c r="BC90" s="193" t="s">
        <v>432</v>
      </c>
      <c r="BD90" s="193" t="s">
        <v>432</v>
      </c>
      <c r="BE90" s="195"/>
      <c r="BF90" s="195"/>
      <c r="BG90" s="195"/>
      <c r="BH90" s="195"/>
      <c r="BI90" s="195"/>
      <c r="BJ90" s="87"/>
      <c r="BK90" s="32" t="s">
        <v>653</v>
      </c>
    </row>
    <row r="91" spans="1:63" s="164" customFormat="1" ht="12.95" customHeight="1" x14ac:dyDescent="0.25">
      <c r="A91" s="66" t="s">
        <v>405</v>
      </c>
      <c r="B91" s="72"/>
      <c r="C91" s="189" t="s">
        <v>482</v>
      </c>
      <c r="D91" s="72"/>
      <c r="E91" s="211"/>
      <c r="F91" s="68" t="s">
        <v>406</v>
      </c>
      <c r="G91" s="68" t="s">
        <v>407</v>
      </c>
      <c r="H91" s="12" t="s">
        <v>408</v>
      </c>
      <c r="I91" s="25" t="s">
        <v>143</v>
      </c>
      <c r="J91" s="1" t="s">
        <v>149</v>
      </c>
      <c r="K91" s="25" t="s">
        <v>196</v>
      </c>
      <c r="L91" s="24">
        <v>30</v>
      </c>
      <c r="M91" s="69" t="s">
        <v>197</v>
      </c>
      <c r="N91" s="70" t="s">
        <v>365</v>
      </c>
      <c r="O91" s="24" t="s">
        <v>126</v>
      </c>
      <c r="P91" s="25" t="s">
        <v>125</v>
      </c>
      <c r="Q91" s="24" t="s">
        <v>122</v>
      </c>
      <c r="R91" s="25" t="s">
        <v>200</v>
      </c>
      <c r="S91" s="25" t="s">
        <v>201</v>
      </c>
      <c r="T91" s="24"/>
      <c r="U91" s="24" t="s">
        <v>398</v>
      </c>
      <c r="V91" s="24" t="s">
        <v>146</v>
      </c>
      <c r="W91" s="9">
        <v>30</v>
      </c>
      <c r="X91" s="9">
        <v>60</v>
      </c>
      <c r="Y91" s="16">
        <v>10</v>
      </c>
      <c r="Z91" s="86" t="s">
        <v>409</v>
      </c>
      <c r="AA91" s="5" t="s">
        <v>138</v>
      </c>
      <c r="AB91" s="71">
        <v>0.85</v>
      </c>
      <c r="AC91" s="190">
        <v>225375.69</v>
      </c>
      <c r="AD91" s="71">
        <f t="shared" si="34"/>
        <v>191569.3365</v>
      </c>
      <c r="AE91" s="71">
        <f t="shared" si="35"/>
        <v>214557.65688000002</v>
      </c>
      <c r="AF91" s="71">
        <v>0.85</v>
      </c>
      <c r="AG91" s="190">
        <v>225375.69</v>
      </c>
      <c r="AH91" s="71">
        <f t="shared" si="36"/>
        <v>191569.3365</v>
      </c>
      <c r="AI91" s="71">
        <f t="shared" si="37"/>
        <v>214557.65688000002</v>
      </c>
      <c r="AJ91" s="19">
        <v>0</v>
      </c>
      <c r="AK91" s="19">
        <v>0</v>
      </c>
      <c r="AL91" s="19">
        <v>0</v>
      </c>
      <c r="AM91" s="19">
        <v>0</v>
      </c>
      <c r="AN91" s="19">
        <v>0</v>
      </c>
      <c r="AO91" s="19">
        <v>0</v>
      </c>
      <c r="AP91" s="19">
        <v>0</v>
      </c>
      <c r="AQ91" s="19">
        <v>0</v>
      </c>
      <c r="AR91" s="19">
        <v>0</v>
      </c>
      <c r="AS91" s="19">
        <v>0</v>
      </c>
      <c r="AT91" s="19">
        <v>0</v>
      </c>
      <c r="AU91" s="19">
        <v>0</v>
      </c>
      <c r="AV91" s="64">
        <f t="shared" si="38"/>
        <v>1.7</v>
      </c>
      <c r="AW91" s="41">
        <v>0</v>
      </c>
      <c r="AX91" s="41">
        <f t="shared" si="28"/>
        <v>0</v>
      </c>
      <c r="AY91" s="4" t="s">
        <v>203</v>
      </c>
      <c r="AZ91" s="25"/>
      <c r="BA91" s="25"/>
      <c r="BB91" s="44"/>
      <c r="BC91" s="12" t="s">
        <v>433</v>
      </c>
      <c r="BD91" s="12" t="s">
        <v>433</v>
      </c>
      <c r="BE91" s="44"/>
      <c r="BF91" s="44"/>
      <c r="BG91" s="44"/>
      <c r="BH91" s="44"/>
      <c r="BI91" s="44"/>
      <c r="BJ91" s="87"/>
      <c r="BK91" s="87"/>
    </row>
    <row r="92" spans="1:63" s="164" customFormat="1" ht="12.95" customHeight="1" x14ac:dyDescent="0.25">
      <c r="A92" s="66" t="s">
        <v>405</v>
      </c>
      <c r="B92" s="111"/>
      <c r="C92" s="191" t="s">
        <v>565</v>
      </c>
      <c r="D92" s="111"/>
      <c r="E92" s="211"/>
      <c r="F92" s="68" t="s">
        <v>406</v>
      </c>
      <c r="G92" s="68" t="s">
        <v>407</v>
      </c>
      <c r="H92" s="12" t="s">
        <v>408</v>
      </c>
      <c r="I92" s="25" t="s">
        <v>143</v>
      </c>
      <c r="J92" s="1" t="s">
        <v>149</v>
      </c>
      <c r="K92" s="25" t="s">
        <v>196</v>
      </c>
      <c r="L92" s="24">
        <v>30</v>
      </c>
      <c r="M92" s="69" t="s">
        <v>197</v>
      </c>
      <c r="N92" s="70" t="s">
        <v>365</v>
      </c>
      <c r="O92" s="1" t="s">
        <v>166</v>
      </c>
      <c r="P92" s="25" t="s">
        <v>125</v>
      </c>
      <c r="Q92" s="24" t="s">
        <v>122</v>
      </c>
      <c r="R92" s="25" t="s">
        <v>200</v>
      </c>
      <c r="S92" s="25" t="s">
        <v>201</v>
      </c>
      <c r="T92" s="24"/>
      <c r="U92" s="24" t="s">
        <v>398</v>
      </c>
      <c r="V92" s="24" t="s">
        <v>146</v>
      </c>
      <c r="W92" s="9">
        <v>30</v>
      </c>
      <c r="X92" s="9">
        <v>60</v>
      </c>
      <c r="Y92" s="16">
        <v>10</v>
      </c>
      <c r="Z92" s="86" t="s">
        <v>409</v>
      </c>
      <c r="AA92" s="5" t="s">
        <v>138</v>
      </c>
      <c r="AB92" s="102">
        <v>0.85</v>
      </c>
      <c r="AC92" s="192">
        <v>225375.69</v>
      </c>
      <c r="AD92" s="103">
        <f t="shared" ref="AD92" si="69">AB92*AC92</f>
        <v>191569.3365</v>
      </c>
      <c r="AE92" s="103">
        <f t="shared" si="35"/>
        <v>214557.65688000002</v>
      </c>
      <c r="AF92" s="104">
        <v>0.85</v>
      </c>
      <c r="AG92" s="192">
        <v>225375.69</v>
      </c>
      <c r="AH92" s="103">
        <f t="shared" ref="AH92" si="70">AF92*AG92</f>
        <v>191569.3365</v>
      </c>
      <c r="AI92" s="103">
        <f t="shared" si="37"/>
        <v>214557.65688000002</v>
      </c>
      <c r="AJ92" s="105">
        <v>0</v>
      </c>
      <c r="AK92" s="105">
        <v>0</v>
      </c>
      <c r="AL92" s="105">
        <v>0</v>
      </c>
      <c r="AM92" s="105">
        <v>0</v>
      </c>
      <c r="AN92" s="105">
        <v>0</v>
      </c>
      <c r="AO92" s="105">
        <v>0</v>
      </c>
      <c r="AP92" s="105">
        <v>0</v>
      </c>
      <c r="AQ92" s="105">
        <v>0</v>
      </c>
      <c r="AR92" s="105">
        <v>0</v>
      </c>
      <c r="AS92" s="105">
        <v>0</v>
      </c>
      <c r="AT92" s="105">
        <v>0</v>
      </c>
      <c r="AU92" s="105">
        <v>0</v>
      </c>
      <c r="AV92" s="106">
        <f t="shared" si="38"/>
        <v>1.7</v>
      </c>
      <c r="AW92" s="41">
        <v>0</v>
      </c>
      <c r="AX92" s="41">
        <f t="shared" si="28"/>
        <v>0</v>
      </c>
      <c r="AY92" s="107" t="s">
        <v>203</v>
      </c>
      <c r="AZ92" s="108"/>
      <c r="BA92" s="108"/>
      <c r="BB92" s="110"/>
      <c r="BC92" s="109" t="s">
        <v>433</v>
      </c>
      <c r="BD92" s="109" t="s">
        <v>433</v>
      </c>
      <c r="BE92" s="110"/>
      <c r="BF92" s="110"/>
      <c r="BG92" s="110"/>
      <c r="BH92" s="110"/>
      <c r="BI92" s="110"/>
      <c r="BJ92" s="87"/>
      <c r="BK92" s="27">
        <v>14</v>
      </c>
    </row>
    <row r="93" spans="1:63" s="187" customFormat="1" ht="12.95" customHeight="1" x14ac:dyDescent="0.25">
      <c r="A93" s="182" t="s">
        <v>405</v>
      </c>
      <c r="B93" s="158">
        <v>210014355</v>
      </c>
      <c r="C93" s="158" t="s">
        <v>673</v>
      </c>
      <c r="D93" s="158"/>
      <c r="E93" s="212"/>
      <c r="F93" s="193" t="s">
        <v>406</v>
      </c>
      <c r="G93" s="193" t="s">
        <v>407</v>
      </c>
      <c r="H93" s="193" t="s">
        <v>408</v>
      </c>
      <c r="I93" s="183" t="s">
        <v>143</v>
      </c>
      <c r="J93" s="152" t="s">
        <v>149</v>
      </c>
      <c r="K93" s="183" t="s">
        <v>196</v>
      </c>
      <c r="L93" s="182">
        <v>30</v>
      </c>
      <c r="M93" s="153" t="s">
        <v>197</v>
      </c>
      <c r="N93" s="194" t="s">
        <v>365</v>
      </c>
      <c r="O93" s="152" t="s">
        <v>166</v>
      </c>
      <c r="P93" s="183" t="s">
        <v>125</v>
      </c>
      <c r="Q93" s="182" t="s">
        <v>122</v>
      </c>
      <c r="R93" s="183" t="s">
        <v>200</v>
      </c>
      <c r="S93" s="183" t="s">
        <v>201</v>
      </c>
      <c r="T93" s="182"/>
      <c r="U93" s="182" t="s">
        <v>398</v>
      </c>
      <c r="V93" s="182" t="s">
        <v>146</v>
      </c>
      <c r="W93" s="193">
        <v>30</v>
      </c>
      <c r="X93" s="193">
        <v>60</v>
      </c>
      <c r="Y93" s="156">
        <v>10</v>
      </c>
      <c r="Z93" s="196" t="s">
        <v>409</v>
      </c>
      <c r="AA93" s="181" t="s">
        <v>138</v>
      </c>
      <c r="AB93" s="185">
        <v>0</v>
      </c>
      <c r="AC93" s="197">
        <v>225375.69</v>
      </c>
      <c r="AD93" s="185">
        <v>0</v>
      </c>
      <c r="AE93" s="185">
        <v>0</v>
      </c>
      <c r="AF93" s="185">
        <v>0.85</v>
      </c>
      <c r="AG93" s="185">
        <v>225375.69</v>
      </c>
      <c r="AH93" s="185">
        <v>191569.3365</v>
      </c>
      <c r="AI93" s="185">
        <v>214557.65688000002</v>
      </c>
      <c r="AJ93" s="186">
        <v>0</v>
      </c>
      <c r="AK93" s="186">
        <v>0</v>
      </c>
      <c r="AL93" s="186">
        <v>0</v>
      </c>
      <c r="AM93" s="186">
        <v>0</v>
      </c>
      <c r="AN93" s="186">
        <v>0</v>
      </c>
      <c r="AO93" s="186">
        <v>0</v>
      </c>
      <c r="AP93" s="186">
        <v>0</v>
      </c>
      <c r="AQ93" s="186">
        <v>0</v>
      </c>
      <c r="AR93" s="186">
        <v>0</v>
      </c>
      <c r="AS93" s="186">
        <v>0</v>
      </c>
      <c r="AT93" s="186">
        <v>0</v>
      </c>
      <c r="AU93" s="186">
        <v>0</v>
      </c>
      <c r="AV93" s="186">
        <f t="shared" si="38"/>
        <v>0.85</v>
      </c>
      <c r="AW93" s="185">
        <f t="shared" si="33"/>
        <v>191569.3365</v>
      </c>
      <c r="AX93" s="185">
        <f t="shared" si="28"/>
        <v>214557.65688000002</v>
      </c>
      <c r="AY93" s="158" t="s">
        <v>203</v>
      </c>
      <c r="AZ93" s="183"/>
      <c r="BA93" s="183"/>
      <c r="BB93" s="195"/>
      <c r="BC93" s="193" t="s">
        <v>433</v>
      </c>
      <c r="BD93" s="193" t="s">
        <v>433</v>
      </c>
      <c r="BE93" s="195"/>
      <c r="BF93" s="195"/>
      <c r="BG93" s="195"/>
      <c r="BH93" s="195"/>
      <c r="BI93" s="195"/>
      <c r="BJ93" s="87"/>
      <c r="BK93" s="32" t="s">
        <v>653</v>
      </c>
    </row>
    <row r="94" spans="1:63" s="164" customFormat="1" ht="12.95" customHeight="1" x14ac:dyDescent="0.25">
      <c r="A94" s="66" t="s">
        <v>405</v>
      </c>
      <c r="B94" s="72"/>
      <c r="C94" s="189" t="s">
        <v>483</v>
      </c>
      <c r="D94" s="72"/>
      <c r="E94" s="211"/>
      <c r="F94" s="68" t="s">
        <v>406</v>
      </c>
      <c r="G94" s="68" t="s">
        <v>407</v>
      </c>
      <c r="H94" s="12" t="s">
        <v>408</v>
      </c>
      <c r="I94" s="25" t="s">
        <v>143</v>
      </c>
      <c r="J94" s="1" t="s">
        <v>149</v>
      </c>
      <c r="K94" s="25" t="s">
        <v>196</v>
      </c>
      <c r="L94" s="24">
        <v>30</v>
      </c>
      <c r="M94" s="69" t="s">
        <v>197</v>
      </c>
      <c r="N94" s="70" t="s">
        <v>365</v>
      </c>
      <c r="O94" s="24" t="s">
        <v>126</v>
      </c>
      <c r="P94" s="25" t="s">
        <v>125</v>
      </c>
      <c r="Q94" s="24" t="s">
        <v>122</v>
      </c>
      <c r="R94" s="25" t="s">
        <v>200</v>
      </c>
      <c r="S94" s="25" t="s">
        <v>201</v>
      </c>
      <c r="T94" s="24"/>
      <c r="U94" s="24" t="s">
        <v>398</v>
      </c>
      <c r="V94" s="24" t="s">
        <v>146</v>
      </c>
      <c r="W94" s="9">
        <v>30</v>
      </c>
      <c r="X94" s="9">
        <v>60</v>
      </c>
      <c r="Y94" s="16">
        <v>10</v>
      </c>
      <c r="Z94" s="86" t="s">
        <v>409</v>
      </c>
      <c r="AA94" s="5" t="s">
        <v>138</v>
      </c>
      <c r="AB94" s="71">
        <v>1.35</v>
      </c>
      <c r="AC94" s="190">
        <v>305637.69</v>
      </c>
      <c r="AD94" s="71">
        <f t="shared" si="34"/>
        <v>412610.88150000002</v>
      </c>
      <c r="AE94" s="71">
        <f t="shared" si="35"/>
        <v>462124.18728000007</v>
      </c>
      <c r="AF94" s="71">
        <v>1.35</v>
      </c>
      <c r="AG94" s="190">
        <v>305637.69</v>
      </c>
      <c r="AH94" s="71">
        <f t="shared" si="36"/>
        <v>412610.88150000002</v>
      </c>
      <c r="AI94" s="71">
        <f t="shared" si="37"/>
        <v>462124.18728000007</v>
      </c>
      <c r="AJ94" s="19">
        <v>0</v>
      </c>
      <c r="AK94" s="19">
        <v>0</v>
      </c>
      <c r="AL94" s="19">
        <v>0</v>
      </c>
      <c r="AM94" s="19">
        <v>0</v>
      </c>
      <c r="AN94" s="19">
        <v>0</v>
      </c>
      <c r="AO94" s="19">
        <v>0</v>
      </c>
      <c r="AP94" s="19">
        <v>0</v>
      </c>
      <c r="AQ94" s="19">
        <v>0</v>
      </c>
      <c r="AR94" s="19">
        <v>0</v>
      </c>
      <c r="AS94" s="19">
        <v>0</v>
      </c>
      <c r="AT94" s="19">
        <v>0</v>
      </c>
      <c r="AU94" s="19">
        <v>0</v>
      </c>
      <c r="AV94" s="64">
        <f t="shared" si="38"/>
        <v>2.7</v>
      </c>
      <c r="AW94" s="41">
        <v>0</v>
      </c>
      <c r="AX94" s="41">
        <f t="shared" si="28"/>
        <v>0</v>
      </c>
      <c r="AY94" s="4" t="s">
        <v>203</v>
      </c>
      <c r="AZ94" s="25"/>
      <c r="BA94" s="25"/>
      <c r="BB94" s="44"/>
      <c r="BC94" s="12" t="s">
        <v>434</v>
      </c>
      <c r="BD94" s="12" t="s">
        <v>434</v>
      </c>
      <c r="BE94" s="44"/>
      <c r="BF94" s="44"/>
      <c r="BG94" s="44"/>
      <c r="BH94" s="44"/>
      <c r="BI94" s="44"/>
      <c r="BJ94" s="87"/>
      <c r="BK94" s="87"/>
    </row>
    <row r="95" spans="1:63" s="164" customFormat="1" ht="12.95" customHeight="1" x14ac:dyDescent="0.25">
      <c r="A95" s="66" t="s">
        <v>405</v>
      </c>
      <c r="B95" s="111"/>
      <c r="C95" s="191" t="s">
        <v>566</v>
      </c>
      <c r="D95" s="111"/>
      <c r="E95" s="211"/>
      <c r="F95" s="68" t="s">
        <v>406</v>
      </c>
      <c r="G95" s="68" t="s">
        <v>407</v>
      </c>
      <c r="H95" s="12" t="s">
        <v>408</v>
      </c>
      <c r="I95" s="25" t="s">
        <v>143</v>
      </c>
      <c r="J95" s="1" t="s">
        <v>149</v>
      </c>
      <c r="K95" s="25" t="s">
        <v>196</v>
      </c>
      <c r="L95" s="24">
        <v>30</v>
      </c>
      <c r="M95" s="69" t="s">
        <v>197</v>
      </c>
      <c r="N95" s="70" t="s">
        <v>365</v>
      </c>
      <c r="O95" s="1" t="s">
        <v>166</v>
      </c>
      <c r="P95" s="25" t="s">
        <v>125</v>
      </c>
      <c r="Q95" s="24" t="s">
        <v>122</v>
      </c>
      <c r="R95" s="25" t="s">
        <v>200</v>
      </c>
      <c r="S95" s="25" t="s">
        <v>201</v>
      </c>
      <c r="T95" s="24"/>
      <c r="U95" s="24" t="s">
        <v>398</v>
      </c>
      <c r="V95" s="24" t="s">
        <v>146</v>
      </c>
      <c r="W95" s="9">
        <v>30</v>
      </c>
      <c r="X95" s="9">
        <v>60</v>
      </c>
      <c r="Y95" s="16">
        <v>10</v>
      </c>
      <c r="Z95" s="86" t="s">
        <v>409</v>
      </c>
      <c r="AA95" s="5" t="s">
        <v>138</v>
      </c>
      <c r="AB95" s="102">
        <v>1.35</v>
      </c>
      <c r="AC95" s="192">
        <v>305637.69</v>
      </c>
      <c r="AD95" s="103">
        <f t="shared" ref="AD95" si="71">AB95*AC95</f>
        <v>412610.88150000002</v>
      </c>
      <c r="AE95" s="103">
        <f t="shared" si="35"/>
        <v>462124.18728000007</v>
      </c>
      <c r="AF95" s="104">
        <v>1.35</v>
      </c>
      <c r="AG95" s="192">
        <v>305637.69</v>
      </c>
      <c r="AH95" s="103">
        <f t="shared" ref="AH95" si="72">AF95*AG95</f>
        <v>412610.88150000002</v>
      </c>
      <c r="AI95" s="103">
        <f t="shared" si="37"/>
        <v>462124.18728000007</v>
      </c>
      <c r="AJ95" s="105">
        <v>0</v>
      </c>
      <c r="AK95" s="105">
        <v>0</v>
      </c>
      <c r="AL95" s="105">
        <v>0</v>
      </c>
      <c r="AM95" s="105">
        <v>0</v>
      </c>
      <c r="AN95" s="105">
        <v>0</v>
      </c>
      <c r="AO95" s="105">
        <v>0</v>
      </c>
      <c r="AP95" s="105">
        <v>0</v>
      </c>
      <c r="AQ95" s="105">
        <v>0</v>
      </c>
      <c r="AR95" s="105">
        <v>0</v>
      </c>
      <c r="AS95" s="105">
        <v>0</v>
      </c>
      <c r="AT95" s="105">
        <v>0</v>
      </c>
      <c r="AU95" s="105">
        <v>0</v>
      </c>
      <c r="AV95" s="106">
        <f t="shared" si="38"/>
        <v>2.7</v>
      </c>
      <c r="AW95" s="41">
        <v>0</v>
      </c>
      <c r="AX95" s="41">
        <f t="shared" si="28"/>
        <v>0</v>
      </c>
      <c r="AY95" s="107" t="s">
        <v>203</v>
      </c>
      <c r="AZ95" s="108"/>
      <c r="BA95" s="108"/>
      <c r="BB95" s="110"/>
      <c r="BC95" s="109" t="s">
        <v>434</v>
      </c>
      <c r="BD95" s="109" t="s">
        <v>434</v>
      </c>
      <c r="BE95" s="110"/>
      <c r="BF95" s="110"/>
      <c r="BG95" s="110"/>
      <c r="BH95" s="110"/>
      <c r="BI95" s="110"/>
      <c r="BJ95" s="87"/>
      <c r="BK95" s="27">
        <v>14</v>
      </c>
    </row>
    <row r="96" spans="1:63" s="187" customFormat="1" ht="12.95" customHeight="1" x14ac:dyDescent="0.25">
      <c r="A96" s="182" t="s">
        <v>405</v>
      </c>
      <c r="B96" s="158">
        <v>210014390</v>
      </c>
      <c r="C96" s="158" t="s">
        <v>674</v>
      </c>
      <c r="D96" s="158"/>
      <c r="E96" s="212"/>
      <c r="F96" s="193" t="s">
        <v>406</v>
      </c>
      <c r="G96" s="193" t="s">
        <v>407</v>
      </c>
      <c r="H96" s="193" t="s">
        <v>408</v>
      </c>
      <c r="I96" s="183" t="s">
        <v>143</v>
      </c>
      <c r="J96" s="152" t="s">
        <v>149</v>
      </c>
      <c r="K96" s="183" t="s">
        <v>196</v>
      </c>
      <c r="L96" s="182">
        <v>30</v>
      </c>
      <c r="M96" s="153" t="s">
        <v>197</v>
      </c>
      <c r="N96" s="194" t="s">
        <v>365</v>
      </c>
      <c r="O96" s="152" t="s">
        <v>166</v>
      </c>
      <c r="P96" s="183" t="s">
        <v>125</v>
      </c>
      <c r="Q96" s="182" t="s">
        <v>122</v>
      </c>
      <c r="R96" s="183" t="s">
        <v>200</v>
      </c>
      <c r="S96" s="183" t="s">
        <v>201</v>
      </c>
      <c r="T96" s="182"/>
      <c r="U96" s="182" t="s">
        <v>398</v>
      </c>
      <c r="V96" s="182" t="s">
        <v>146</v>
      </c>
      <c r="W96" s="193">
        <v>30</v>
      </c>
      <c r="X96" s="193">
        <v>60</v>
      </c>
      <c r="Y96" s="156">
        <v>10</v>
      </c>
      <c r="Z96" s="196" t="s">
        <v>409</v>
      </c>
      <c r="AA96" s="181" t="s">
        <v>138</v>
      </c>
      <c r="AB96" s="185">
        <v>0.26</v>
      </c>
      <c r="AC96" s="197">
        <v>302581.31</v>
      </c>
      <c r="AD96" s="185">
        <v>78671.140599999999</v>
      </c>
      <c r="AE96" s="185">
        <v>88111.67747200001</v>
      </c>
      <c r="AF96" s="185">
        <v>1.35</v>
      </c>
      <c r="AG96" s="185">
        <v>305637.69</v>
      </c>
      <c r="AH96" s="185">
        <v>412610.88150000002</v>
      </c>
      <c r="AI96" s="185">
        <v>462124.18728000007</v>
      </c>
      <c r="AJ96" s="186">
        <v>0</v>
      </c>
      <c r="AK96" s="186">
        <v>0</v>
      </c>
      <c r="AL96" s="186">
        <v>0</v>
      </c>
      <c r="AM96" s="186">
        <v>0</v>
      </c>
      <c r="AN96" s="186">
        <v>0</v>
      </c>
      <c r="AO96" s="186">
        <v>0</v>
      </c>
      <c r="AP96" s="186">
        <v>0</v>
      </c>
      <c r="AQ96" s="186">
        <v>0</v>
      </c>
      <c r="AR96" s="186">
        <v>0</v>
      </c>
      <c r="AS96" s="186">
        <v>0</v>
      </c>
      <c r="AT96" s="186">
        <v>0</v>
      </c>
      <c r="AU96" s="186">
        <v>0</v>
      </c>
      <c r="AV96" s="186">
        <f t="shared" si="38"/>
        <v>1.61</v>
      </c>
      <c r="AW96" s="185">
        <f t="shared" si="33"/>
        <v>491282.0221</v>
      </c>
      <c r="AX96" s="185">
        <f t="shared" si="28"/>
        <v>550235.86475200008</v>
      </c>
      <c r="AY96" s="158" t="s">
        <v>203</v>
      </c>
      <c r="AZ96" s="183"/>
      <c r="BA96" s="183"/>
      <c r="BB96" s="195"/>
      <c r="BC96" s="193" t="s">
        <v>434</v>
      </c>
      <c r="BD96" s="193" t="s">
        <v>434</v>
      </c>
      <c r="BE96" s="195"/>
      <c r="BF96" s="195"/>
      <c r="BG96" s="195"/>
      <c r="BH96" s="195"/>
      <c r="BI96" s="195"/>
      <c r="BJ96" s="87"/>
      <c r="BK96" s="32" t="s">
        <v>653</v>
      </c>
    </row>
    <row r="97" spans="1:63" s="164" customFormat="1" ht="12.95" customHeight="1" x14ac:dyDescent="0.25">
      <c r="A97" s="66" t="s">
        <v>405</v>
      </c>
      <c r="B97" s="72"/>
      <c r="C97" s="189" t="s">
        <v>484</v>
      </c>
      <c r="D97" s="72"/>
      <c r="E97" s="211"/>
      <c r="F97" s="68" t="s">
        <v>406</v>
      </c>
      <c r="G97" s="68" t="s">
        <v>407</v>
      </c>
      <c r="H97" s="12" t="s">
        <v>408</v>
      </c>
      <c r="I97" s="25" t="s">
        <v>143</v>
      </c>
      <c r="J97" s="1" t="s">
        <v>149</v>
      </c>
      <c r="K97" s="25" t="s">
        <v>196</v>
      </c>
      <c r="L97" s="24">
        <v>30</v>
      </c>
      <c r="M97" s="69" t="s">
        <v>197</v>
      </c>
      <c r="N97" s="70" t="s">
        <v>365</v>
      </c>
      <c r="O97" s="24" t="s">
        <v>126</v>
      </c>
      <c r="P97" s="25" t="s">
        <v>125</v>
      </c>
      <c r="Q97" s="24" t="s">
        <v>122</v>
      </c>
      <c r="R97" s="25" t="s">
        <v>200</v>
      </c>
      <c r="S97" s="25" t="s">
        <v>201</v>
      </c>
      <c r="T97" s="24"/>
      <c r="U97" s="24" t="s">
        <v>398</v>
      </c>
      <c r="V97" s="24" t="s">
        <v>146</v>
      </c>
      <c r="W97" s="9">
        <v>30</v>
      </c>
      <c r="X97" s="9">
        <v>60</v>
      </c>
      <c r="Y97" s="16">
        <v>10</v>
      </c>
      <c r="Z97" s="86" t="s">
        <v>409</v>
      </c>
      <c r="AA97" s="5" t="s">
        <v>138</v>
      </c>
      <c r="AB97" s="71">
        <v>0.7</v>
      </c>
      <c r="AC97" s="190">
        <v>471940.56</v>
      </c>
      <c r="AD97" s="71">
        <f t="shared" si="34"/>
        <v>330358.39199999999</v>
      </c>
      <c r="AE97" s="71">
        <f t="shared" si="35"/>
        <v>370001.39904000005</v>
      </c>
      <c r="AF97" s="71">
        <v>0.7</v>
      </c>
      <c r="AG97" s="190">
        <v>471940.56</v>
      </c>
      <c r="AH97" s="71">
        <f t="shared" si="36"/>
        <v>330358.39199999999</v>
      </c>
      <c r="AI97" s="71">
        <f t="shared" si="37"/>
        <v>370001.39904000005</v>
      </c>
      <c r="AJ97" s="19">
        <v>0</v>
      </c>
      <c r="AK97" s="19">
        <v>0</v>
      </c>
      <c r="AL97" s="19">
        <v>0</v>
      </c>
      <c r="AM97" s="19">
        <v>0</v>
      </c>
      <c r="AN97" s="19">
        <v>0</v>
      </c>
      <c r="AO97" s="19">
        <v>0</v>
      </c>
      <c r="AP97" s="19">
        <v>0</v>
      </c>
      <c r="AQ97" s="19">
        <v>0</v>
      </c>
      <c r="AR97" s="19">
        <v>0</v>
      </c>
      <c r="AS97" s="19">
        <v>0</v>
      </c>
      <c r="AT97" s="19">
        <v>0</v>
      </c>
      <c r="AU97" s="19">
        <v>0</v>
      </c>
      <c r="AV97" s="64">
        <f t="shared" si="38"/>
        <v>1.4</v>
      </c>
      <c r="AW97" s="41">
        <v>0</v>
      </c>
      <c r="AX97" s="41">
        <f t="shared" si="28"/>
        <v>0</v>
      </c>
      <c r="AY97" s="4" t="s">
        <v>203</v>
      </c>
      <c r="AZ97" s="25"/>
      <c r="BA97" s="25"/>
      <c r="BB97" s="44"/>
      <c r="BC97" s="12" t="s">
        <v>435</v>
      </c>
      <c r="BD97" s="12" t="s">
        <v>435</v>
      </c>
      <c r="BE97" s="44"/>
      <c r="BF97" s="44"/>
      <c r="BG97" s="44"/>
      <c r="BH97" s="44"/>
      <c r="BI97" s="44"/>
      <c r="BJ97" s="87"/>
      <c r="BK97" s="87"/>
    </row>
    <row r="98" spans="1:63" s="164" customFormat="1" ht="12.95" customHeight="1" x14ac:dyDescent="0.25">
      <c r="A98" s="66" t="s">
        <v>405</v>
      </c>
      <c r="B98" s="111"/>
      <c r="C98" s="191" t="s">
        <v>567</v>
      </c>
      <c r="D98" s="111"/>
      <c r="E98" s="211"/>
      <c r="F98" s="68" t="s">
        <v>406</v>
      </c>
      <c r="G98" s="68" t="s">
        <v>407</v>
      </c>
      <c r="H98" s="12" t="s">
        <v>408</v>
      </c>
      <c r="I98" s="25" t="s">
        <v>143</v>
      </c>
      <c r="J98" s="1" t="s">
        <v>149</v>
      </c>
      <c r="K98" s="25" t="s">
        <v>196</v>
      </c>
      <c r="L98" s="24">
        <v>30</v>
      </c>
      <c r="M98" s="69" t="s">
        <v>197</v>
      </c>
      <c r="N98" s="70" t="s">
        <v>365</v>
      </c>
      <c r="O98" s="1" t="s">
        <v>166</v>
      </c>
      <c r="P98" s="25" t="s">
        <v>125</v>
      </c>
      <c r="Q98" s="24" t="s">
        <v>122</v>
      </c>
      <c r="R98" s="25" t="s">
        <v>200</v>
      </c>
      <c r="S98" s="25" t="s">
        <v>201</v>
      </c>
      <c r="T98" s="24"/>
      <c r="U98" s="24" t="s">
        <v>398</v>
      </c>
      <c r="V98" s="24" t="s">
        <v>146</v>
      </c>
      <c r="W98" s="9">
        <v>30</v>
      </c>
      <c r="X98" s="9">
        <v>60</v>
      </c>
      <c r="Y98" s="16">
        <v>10</v>
      </c>
      <c r="Z98" s="86" t="s">
        <v>409</v>
      </c>
      <c r="AA98" s="5" t="s">
        <v>138</v>
      </c>
      <c r="AB98" s="102">
        <v>0.7</v>
      </c>
      <c r="AC98" s="192">
        <v>471940.56</v>
      </c>
      <c r="AD98" s="103">
        <f t="shared" ref="AD98" si="73">AB98*AC98</f>
        <v>330358.39199999999</v>
      </c>
      <c r="AE98" s="103">
        <f t="shared" si="35"/>
        <v>370001.39904000005</v>
      </c>
      <c r="AF98" s="104">
        <v>0.7</v>
      </c>
      <c r="AG98" s="192">
        <v>471940.56</v>
      </c>
      <c r="AH98" s="103">
        <f t="shared" ref="AH98" si="74">AF98*AG98</f>
        <v>330358.39199999999</v>
      </c>
      <c r="AI98" s="103">
        <f t="shared" si="37"/>
        <v>370001.39904000005</v>
      </c>
      <c r="AJ98" s="105">
        <v>0</v>
      </c>
      <c r="AK98" s="105">
        <v>0</v>
      </c>
      <c r="AL98" s="105">
        <v>0</v>
      </c>
      <c r="AM98" s="105">
        <v>0</v>
      </c>
      <c r="AN98" s="105">
        <v>0</v>
      </c>
      <c r="AO98" s="105">
        <v>0</v>
      </c>
      <c r="AP98" s="105">
        <v>0</v>
      </c>
      <c r="AQ98" s="105">
        <v>0</v>
      </c>
      <c r="AR98" s="105">
        <v>0</v>
      </c>
      <c r="AS98" s="105">
        <v>0</v>
      </c>
      <c r="AT98" s="105">
        <v>0</v>
      </c>
      <c r="AU98" s="105">
        <v>0</v>
      </c>
      <c r="AV98" s="106">
        <f t="shared" si="38"/>
        <v>1.4</v>
      </c>
      <c r="AW98" s="41">
        <v>0</v>
      </c>
      <c r="AX98" s="41">
        <f t="shared" si="28"/>
        <v>0</v>
      </c>
      <c r="AY98" s="107" t="s">
        <v>203</v>
      </c>
      <c r="AZ98" s="108"/>
      <c r="BA98" s="108"/>
      <c r="BB98" s="110"/>
      <c r="BC98" s="109" t="s">
        <v>435</v>
      </c>
      <c r="BD98" s="109" t="s">
        <v>435</v>
      </c>
      <c r="BE98" s="110"/>
      <c r="BF98" s="110"/>
      <c r="BG98" s="110"/>
      <c r="BH98" s="110"/>
      <c r="BI98" s="110"/>
      <c r="BJ98" s="87"/>
      <c r="BK98" s="27">
        <v>14</v>
      </c>
    </row>
    <row r="99" spans="1:63" s="187" customFormat="1" ht="12.95" customHeight="1" x14ac:dyDescent="0.25">
      <c r="A99" s="182" t="s">
        <v>405</v>
      </c>
      <c r="B99" s="158">
        <v>210014391</v>
      </c>
      <c r="C99" s="158" t="s">
        <v>675</v>
      </c>
      <c r="D99" s="158"/>
      <c r="E99" s="212"/>
      <c r="F99" s="193" t="s">
        <v>406</v>
      </c>
      <c r="G99" s="193" t="s">
        <v>407</v>
      </c>
      <c r="H99" s="193" t="s">
        <v>408</v>
      </c>
      <c r="I99" s="183" t="s">
        <v>143</v>
      </c>
      <c r="J99" s="152" t="s">
        <v>149</v>
      </c>
      <c r="K99" s="183" t="s">
        <v>196</v>
      </c>
      <c r="L99" s="182">
        <v>30</v>
      </c>
      <c r="M99" s="153" t="s">
        <v>197</v>
      </c>
      <c r="N99" s="194" t="s">
        <v>365</v>
      </c>
      <c r="O99" s="152" t="s">
        <v>166</v>
      </c>
      <c r="P99" s="183" t="s">
        <v>125</v>
      </c>
      <c r="Q99" s="182" t="s">
        <v>122</v>
      </c>
      <c r="R99" s="183" t="s">
        <v>200</v>
      </c>
      <c r="S99" s="183" t="s">
        <v>201</v>
      </c>
      <c r="T99" s="182"/>
      <c r="U99" s="182" t="s">
        <v>398</v>
      </c>
      <c r="V99" s="182" t="s">
        <v>146</v>
      </c>
      <c r="W99" s="193">
        <v>30</v>
      </c>
      <c r="X99" s="193">
        <v>60</v>
      </c>
      <c r="Y99" s="156">
        <v>10</v>
      </c>
      <c r="Z99" s="196" t="s">
        <v>409</v>
      </c>
      <c r="AA99" s="181" t="s">
        <v>138</v>
      </c>
      <c r="AB99" s="185">
        <v>1.4</v>
      </c>
      <c r="AC99" s="197">
        <v>467221.15</v>
      </c>
      <c r="AD99" s="185">
        <v>654109.61</v>
      </c>
      <c r="AE99" s="185">
        <v>732602.76320000004</v>
      </c>
      <c r="AF99" s="185">
        <v>0.7</v>
      </c>
      <c r="AG99" s="185">
        <v>471940.56</v>
      </c>
      <c r="AH99" s="185">
        <v>330358.39199999999</v>
      </c>
      <c r="AI99" s="185">
        <v>370001.39904000005</v>
      </c>
      <c r="AJ99" s="186">
        <v>0</v>
      </c>
      <c r="AK99" s="186">
        <v>0</v>
      </c>
      <c r="AL99" s="186">
        <v>0</v>
      </c>
      <c r="AM99" s="186">
        <v>0</v>
      </c>
      <c r="AN99" s="186">
        <v>0</v>
      </c>
      <c r="AO99" s="186">
        <v>0</v>
      </c>
      <c r="AP99" s="186">
        <v>0</v>
      </c>
      <c r="AQ99" s="186">
        <v>0</v>
      </c>
      <c r="AR99" s="186">
        <v>0</v>
      </c>
      <c r="AS99" s="186">
        <v>0</v>
      </c>
      <c r="AT99" s="186">
        <v>0</v>
      </c>
      <c r="AU99" s="186">
        <v>0</v>
      </c>
      <c r="AV99" s="186">
        <f t="shared" si="38"/>
        <v>2.0999999999999996</v>
      </c>
      <c r="AW99" s="185">
        <f t="shared" si="33"/>
        <v>984468.00199999998</v>
      </c>
      <c r="AX99" s="185">
        <f t="shared" si="28"/>
        <v>1102604.16224</v>
      </c>
      <c r="AY99" s="158" t="s">
        <v>203</v>
      </c>
      <c r="AZ99" s="183"/>
      <c r="BA99" s="183"/>
      <c r="BB99" s="195"/>
      <c r="BC99" s="193" t="s">
        <v>435</v>
      </c>
      <c r="BD99" s="193" t="s">
        <v>435</v>
      </c>
      <c r="BE99" s="195"/>
      <c r="BF99" s="195"/>
      <c r="BG99" s="195"/>
      <c r="BH99" s="195"/>
      <c r="BI99" s="195"/>
      <c r="BJ99" s="87"/>
      <c r="BK99" s="32" t="s">
        <v>653</v>
      </c>
    </row>
    <row r="100" spans="1:63" s="164" customFormat="1" ht="12.95" customHeight="1" x14ac:dyDescent="0.25">
      <c r="A100" s="66" t="s">
        <v>405</v>
      </c>
      <c r="B100" s="72"/>
      <c r="C100" s="189" t="s">
        <v>485</v>
      </c>
      <c r="D100" s="72"/>
      <c r="E100" s="211"/>
      <c r="F100" s="68" t="s">
        <v>406</v>
      </c>
      <c r="G100" s="68" t="s">
        <v>407</v>
      </c>
      <c r="H100" s="12" t="s">
        <v>408</v>
      </c>
      <c r="I100" s="25" t="s">
        <v>143</v>
      </c>
      <c r="J100" s="1" t="s">
        <v>149</v>
      </c>
      <c r="K100" s="25" t="s">
        <v>196</v>
      </c>
      <c r="L100" s="24">
        <v>30</v>
      </c>
      <c r="M100" s="69" t="s">
        <v>197</v>
      </c>
      <c r="N100" s="70" t="s">
        <v>365</v>
      </c>
      <c r="O100" s="24" t="s">
        <v>126</v>
      </c>
      <c r="P100" s="25" t="s">
        <v>125</v>
      </c>
      <c r="Q100" s="24" t="s">
        <v>122</v>
      </c>
      <c r="R100" s="25" t="s">
        <v>200</v>
      </c>
      <c r="S100" s="25" t="s">
        <v>201</v>
      </c>
      <c r="T100" s="24"/>
      <c r="U100" s="24" t="s">
        <v>398</v>
      </c>
      <c r="V100" s="24" t="s">
        <v>146</v>
      </c>
      <c r="W100" s="9">
        <v>30</v>
      </c>
      <c r="X100" s="9">
        <v>60</v>
      </c>
      <c r="Y100" s="16">
        <v>10</v>
      </c>
      <c r="Z100" s="86" t="s">
        <v>409</v>
      </c>
      <c r="AA100" s="5" t="s">
        <v>138</v>
      </c>
      <c r="AB100" s="71">
        <v>0.4</v>
      </c>
      <c r="AC100" s="190">
        <v>132088.32000000001</v>
      </c>
      <c r="AD100" s="71">
        <f t="shared" si="34"/>
        <v>52835.328000000009</v>
      </c>
      <c r="AE100" s="71">
        <f t="shared" si="35"/>
        <v>59175.567360000015</v>
      </c>
      <c r="AF100" s="71">
        <v>0.4</v>
      </c>
      <c r="AG100" s="190">
        <v>132088.32000000001</v>
      </c>
      <c r="AH100" s="71">
        <f t="shared" si="36"/>
        <v>52835.328000000009</v>
      </c>
      <c r="AI100" s="71">
        <f t="shared" si="37"/>
        <v>59175.567360000015</v>
      </c>
      <c r="AJ100" s="19">
        <v>0</v>
      </c>
      <c r="AK100" s="19">
        <v>0</v>
      </c>
      <c r="AL100" s="19">
        <v>0</v>
      </c>
      <c r="AM100" s="19">
        <v>0</v>
      </c>
      <c r="AN100" s="19">
        <v>0</v>
      </c>
      <c r="AO100" s="19">
        <v>0</v>
      </c>
      <c r="AP100" s="19">
        <v>0</v>
      </c>
      <c r="AQ100" s="19">
        <v>0</v>
      </c>
      <c r="AR100" s="19">
        <v>0</v>
      </c>
      <c r="AS100" s="19">
        <v>0</v>
      </c>
      <c r="AT100" s="19">
        <v>0</v>
      </c>
      <c r="AU100" s="19">
        <v>0</v>
      </c>
      <c r="AV100" s="64">
        <f t="shared" si="38"/>
        <v>0.8</v>
      </c>
      <c r="AW100" s="41">
        <v>0</v>
      </c>
      <c r="AX100" s="41">
        <f t="shared" si="28"/>
        <v>0</v>
      </c>
      <c r="AY100" s="4" t="s">
        <v>203</v>
      </c>
      <c r="AZ100" s="25"/>
      <c r="BA100" s="25"/>
      <c r="BB100" s="44"/>
      <c r="BC100" s="12" t="s">
        <v>436</v>
      </c>
      <c r="BD100" s="12" t="s">
        <v>436</v>
      </c>
      <c r="BE100" s="44"/>
      <c r="BF100" s="44"/>
      <c r="BG100" s="44"/>
      <c r="BH100" s="44"/>
      <c r="BI100" s="44"/>
      <c r="BJ100" s="87"/>
      <c r="BK100" s="87"/>
    </row>
    <row r="101" spans="1:63" s="164" customFormat="1" ht="12.95" customHeight="1" x14ac:dyDescent="0.25">
      <c r="A101" s="66" t="s">
        <v>405</v>
      </c>
      <c r="B101" s="111"/>
      <c r="C101" s="191" t="s">
        <v>568</v>
      </c>
      <c r="D101" s="111"/>
      <c r="E101" s="211"/>
      <c r="F101" s="68" t="s">
        <v>406</v>
      </c>
      <c r="G101" s="68" t="s">
        <v>407</v>
      </c>
      <c r="H101" s="12" t="s">
        <v>408</v>
      </c>
      <c r="I101" s="25" t="s">
        <v>143</v>
      </c>
      <c r="J101" s="1" t="s">
        <v>149</v>
      </c>
      <c r="K101" s="25" t="s">
        <v>196</v>
      </c>
      <c r="L101" s="24">
        <v>30</v>
      </c>
      <c r="M101" s="69" t="s">
        <v>197</v>
      </c>
      <c r="N101" s="70" t="s">
        <v>365</v>
      </c>
      <c r="O101" s="1" t="s">
        <v>166</v>
      </c>
      <c r="P101" s="25" t="s">
        <v>125</v>
      </c>
      <c r="Q101" s="24" t="s">
        <v>122</v>
      </c>
      <c r="R101" s="25" t="s">
        <v>200</v>
      </c>
      <c r="S101" s="25" t="s">
        <v>201</v>
      </c>
      <c r="T101" s="24"/>
      <c r="U101" s="24" t="s">
        <v>398</v>
      </c>
      <c r="V101" s="24" t="s">
        <v>146</v>
      </c>
      <c r="W101" s="9">
        <v>30</v>
      </c>
      <c r="X101" s="9">
        <v>60</v>
      </c>
      <c r="Y101" s="16">
        <v>10</v>
      </c>
      <c r="Z101" s="86" t="s">
        <v>409</v>
      </c>
      <c r="AA101" s="5" t="s">
        <v>138</v>
      </c>
      <c r="AB101" s="102">
        <v>0.4</v>
      </c>
      <c r="AC101" s="192">
        <v>132088.32000000001</v>
      </c>
      <c r="AD101" s="103">
        <f t="shared" ref="AD101" si="75">AB101*AC101</f>
        <v>52835.328000000009</v>
      </c>
      <c r="AE101" s="103">
        <f t="shared" si="35"/>
        <v>59175.567360000015</v>
      </c>
      <c r="AF101" s="104">
        <v>0.4</v>
      </c>
      <c r="AG101" s="192">
        <v>132088.32000000001</v>
      </c>
      <c r="AH101" s="103">
        <f t="shared" ref="AH101" si="76">AF101*AG101</f>
        <v>52835.328000000009</v>
      </c>
      <c r="AI101" s="103">
        <f t="shared" si="37"/>
        <v>59175.567360000015</v>
      </c>
      <c r="AJ101" s="105">
        <v>0</v>
      </c>
      <c r="AK101" s="105">
        <v>0</v>
      </c>
      <c r="AL101" s="105">
        <v>0</v>
      </c>
      <c r="AM101" s="105">
        <v>0</v>
      </c>
      <c r="AN101" s="105">
        <v>0</v>
      </c>
      <c r="AO101" s="105">
        <v>0</v>
      </c>
      <c r="AP101" s="105">
        <v>0</v>
      </c>
      <c r="AQ101" s="105">
        <v>0</v>
      </c>
      <c r="AR101" s="105">
        <v>0</v>
      </c>
      <c r="AS101" s="105">
        <v>0</v>
      </c>
      <c r="AT101" s="105">
        <v>0</v>
      </c>
      <c r="AU101" s="105">
        <v>0</v>
      </c>
      <c r="AV101" s="106">
        <f t="shared" si="38"/>
        <v>0.8</v>
      </c>
      <c r="AW101" s="41">
        <v>0</v>
      </c>
      <c r="AX101" s="41">
        <f t="shared" si="28"/>
        <v>0</v>
      </c>
      <c r="AY101" s="107" t="s">
        <v>203</v>
      </c>
      <c r="AZ101" s="108"/>
      <c r="BA101" s="108"/>
      <c r="BB101" s="110"/>
      <c r="BC101" s="109" t="s">
        <v>436</v>
      </c>
      <c r="BD101" s="109" t="s">
        <v>436</v>
      </c>
      <c r="BE101" s="110"/>
      <c r="BF101" s="110"/>
      <c r="BG101" s="110"/>
      <c r="BH101" s="110"/>
      <c r="BI101" s="110"/>
      <c r="BJ101" s="87"/>
      <c r="BK101" s="27">
        <v>14</v>
      </c>
    </row>
    <row r="102" spans="1:63" s="187" customFormat="1" ht="12.95" customHeight="1" x14ac:dyDescent="0.25">
      <c r="A102" s="182" t="s">
        <v>405</v>
      </c>
      <c r="B102" s="158">
        <v>210014393</v>
      </c>
      <c r="C102" s="158" t="s">
        <v>676</v>
      </c>
      <c r="D102" s="158"/>
      <c r="E102" s="212"/>
      <c r="F102" s="193" t="s">
        <v>406</v>
      </c>
      <c r="G102" s="193" t="s">
        <v>407</v>
      </c>
      <c r="H102" s="193" t="s">
        <v>408</v>
      </c>
      <c r="I102" s="183" t="s">
        <v>143</v>
      </c>
      <c r="J102" s="152" t="s">
        <v>149</v>
      </c>
      <c r="K102" s="183" t="s">
        <v>196</v>
      </c>
      <c r="L102" s="182">
        <v>30</v>
      </c>
      <c r="M102" s="153" t="s">
        <v>197</v>
      </c>
      <c r="N102" s="194" t="s">
        <v>365</v>
      </c>
      <c r="O102" s="152" t="s">
        <v>166</v>
      </c>
      <c r="P102" s="183" t="s">
        <v>125</v>
      </c>
      <c r="Q102" s="182" t="s">
        <v>122</v>
      </c>
      <c r="R102" s="183" t="s">
        <v>200</v>
      </c>
      <c r="S102" s="183" t="s">
        <v>201</v>
      </c>
      <c r="T102" s="182"/>
      <c r="U102" s="182" t="s">
        <v>398</v>
      </c>
      <c r="V102" s="182" t="s">
        <v>146</v>
      </c>
      <c r="W102" s="193">
        <v>30</v>
      </c>
      <c r="X102" s="193">
        <v>60</v>
      </c>
      <c r="Y102" s="156">
        <v>10</v>
      </c>
      <c r="Z102" s="196" t="s">
        <v>409</v>
      </c>
      <c r="AA102" s="181" t="s">
        <v>138</v>
      </c>
      <c r="AB102" s="185">
        <v>0.18</v>
      </c>
      <c r="AC102" s="197">
        <v>130767.43</v>
      </c>
      <c r="AD102" s="185">
        <v>23538.1374</v>
      </c>
      <c r="AE102" s="185">
        <v>26362.713888000002</v>
      </c>
      <c r="AF102" s="185">
        <v>0.4</v>
      </c>
      <c r="AG102" s="185">
        <v>132088.32000000001</v>
      </c>
      <c r="AH102" s="185">
        <v>52835.328000000009</v>
      </c>
      <c r="AI102" s="185">
        <v>59175.567360000015</v>
      </c>
      <c r="AJ102" s="186">
        <v>0</v>
      </c>
      <c r="AK102" s="186">
        <v>0</v>
      </c>
      <c r="AL102" s="186">
        <v>0</v>
      </c>
      <c r="AM102" s="186">
        <v>0</v>
      </c>
      <c r="AN102" s="186">
        <v>0</v>
      </c>
      <c r="AO102" s="186">
        <v>0</v>
      </c>
      <c r="AP102" s="186">
        <v>0</v>
      </c>
      <c r="AQ102" s="186">
        <v>0</v>
      </c>
      <c r="AR102" s="186">
        <v>0</v>
      </c>
      <c r="AS102" s="186">
        <v>0</v>
      </c>
      <c r="AT102" s="186">
        <v>0</v>
      </c>
      <c r="AU102" s="186">
        <v>0</v>
      </c>
      <c r="AV102" s="186">
        <f t="shared" si="38"/>
        <v>0.58000000000000007</v>
      </c>
      <c r="AW102" s="185">
        <f t="shared" si="33"/>
        <v>76373.465400000016</v>
      </c>
      <c r="AX102" s="185">
        <f t="shared" si="28"/>
        <v>85538.281248000028</v>
      </c>
      <c r="AY102" s="158" t="s">
        <v>203</v>
      </c>
      <c r="AZ102" s="183"/>
      <c r="BA102" s="183"/>
      <c r="BB102" s="195"/>
      <c r="BC102" s="193" t="s">
        <v>436</v>
      </c>
      <c r="BD102" s="193" t="s">
        <v>436</v>
      </c>
      <c r="BE102" s="195"/>
      <c r="BF102" s="195"/>
      <c r="BG102" s="195"/>
      <c r="BH102" s="195"/>
      <c r="BI102" s="195"/>
      <c r="BJ102" s="87"/>
      <c r="BK102" s="32" t="s">
        <v>653</v>
      </c>
    </row>
    <row r="103" spans="1:63" s="164" customFormat="1" ht="12.95" customHeight="1" x14ac:dyDescent="0.25">
      <c r="A103" s="66" t="s">
        <v>405</v>
      </c>
      <c r="B103" s="72"/>
      <c r="C103" s="189" t="s">
        <v>486</v>
      </c>
      <c r="D103" s="72"/>
      <c r="E103" s="211"/>
      <c r="F103" s="68" t="s">
        <v>406</v>
      </c>
      <c r="G103" s="68" t="s">
        <v>407</v>
      </c>
      <c r="H103" s="12" t="s">
        <v>408</v>
      </c>
      <c r="I103" s="25" t="s">
        <v>143</v>
      </c>
      <c r="J103" s="1" t="s">
        <v>149</v>
      </c>
      <c r="K103" s="25" t="s">
        <v>196</v>
      </c>
      <c r="L103" s="24">
        <v>30</v>
      </c>
      <c r="M103" s="69" t="s">
        <v>197</v>
      </c>
      <c r="N103" s="70" t="s">
        <v>365</v>
      </c>
      <c r="O103" s="24" t="s">
        <v>126</v>
      </c>
      <c r="P103" s="25" t="s">
        <v>125</v>
      </c>
      <c r="Q103" s="24" t="s">
        <v>122</v>
      </c>
      <c r="R103" s="25" t="s">
        <v>200</v>
      </c>
      <c r="S103" s="25" t="s">
        <v>201</v>
      </c>
      <c r="T103" s="24"/>
      <c r="U103" s="24" t="s">
        <v>398</v>
      </c>
      <c r="V103" s="24" t="s">
        <v>146</v>
      </c>
      <c r="W103" s="9">
        <v>30</v>
      </c>
      <c r="X103" s="9">
        <v>60</v>
      </c>
      <c r="Y103" s="16">
        <v>10</v>
      </c>
      <c r="Z103" s="86" t="s">
        <v>409</v>
      </c>
      <c r="AA103" s="5" t="s">
        <v>138</v>
      </c>
      <c r="AB103" s="71">
        <v>0.4</v>
      </c>
      <c r="AC103" s="190">
        <v>89159.61</v>
      </c>
      <c r="AD103" s="71">
        <f t="shared" si="34"/>
        <v>35663.844000000005</v>
      </c>
      <c r="AE103" s="71">
        <f t="shared" si="35"/>
        <v>39943.505280000012</v>
      </c>
      <c r="AF103" s="71">
        <v>0.4</v>
      </c>
      <c r="AG103" s="190">
        <v>89159.61</v>
      </c>
      <c r="AH103" s="71">
        <f t="shared" si="36"/>
        <v>35663.844000000005</v>
      </c>
      <c r="AI103" s="71">
        <f t="shared" si="37"/>
        <v>39943.505280000012</v>
      </c>
      <c r="AJ103" s="19">
        <v>0</v>
      </c>
      <c r="AK103" s="19">
        <v>0</v>
      </c>
      <c r="AL103" s="19">
        <v>0</v>
      </c>
      <c r="AM103" s="19">
        <v>0</v>
      </c>
      <c r="AN103" s="19">
        <v>0</v>
      </c>
      <c r="AO103" s="19">
        <v>0</v>
      </c>
      <c r="AP103" s="19">
        <v>0</v>
      </c>
      <c r="AQ103" s="19">
        <v>0</v>
      </c>
      <c r="AR103" s="19">
        <v>0</v>
      </c>
      <c r="AS103" s="19">
        <v>0</v>
      </c>
      <c r="AT103" s="19">
        <v>0</v>
      </c>
      <c r="AU103" s="19">
        <v>0</v>
      </c>
      <c r="AV103" s="64">
        <f t="shared" si="38"/>
        <v>0.8</v>
      </c>
      <c r="AW103" s="41">
        <v>0</v>
      </c>
      <c r="AX103" s="41">
        <f t="shared" si="28"/>
        <v>0</v>
      </c>
      <c r="AY103" s="4" t="s">
        <v>203</v>
      </c>
      <c r="AZ103" s="25"/>
      <c r="BA103" s="25"/>
      <c r="BB103" s="44"/>
      <c r="BC103" s="12" t="s">
        <v>437</v>
      </c>
      <c r="BD103" s="12" t="s">
        <v>437</v>
      </c>
      <c r="BE103" s="44"/>
      <c r="BF103" s="44"/>
      <c r="BG103" s="44"/>
      <c r="BH103" s="44"/>
      <c r="BI103" s="44"/>
      <c r="BJ103" s="87"/>
      <c r="BK103" s="87"/>
    </row>
    <row r="104" spans="1:63" s="164" customFormat="1" ht="12.95" customHeight="1" x14ac:dyDescent="0.25">
      <c r="A104" s="66" t="s">
        <v>405</v>
      </c>
      <c r="B104" s="111"/>
      <c r="C104" s="191" t="s">
        <v>569</v>
      </c>
      <c r="D104" s="111"/>
      <c r="E104" s="211"/>
      <c r="F104" s="68" t="s">
        <v>406</v>
      </c>
      <c r="G104" s="68" t="s">
        <v>407</v>
      </c>
      <c r="H104" s="12" t="s">
        <v>408</v>
      </c>
      <c r="I104" s="25" t="s">
        <v>143</v>
      </c>
      <c r="J104" s="1" t="s">
        <v>149</v>
      </c>
      <c r="K104" s="25" t="s">
        <v>196</v>
      </c>
      <c r="L104" s="24">
        <v>30</v>
      </c>
      <c r="M104" s="69" t="s">
        <v>197</v>
      </c>
      <c r="N104" s="70" t="s">
        <v>365</v>
      </c>
      <c r="O104" s="1" t="s">
        <v>166</v>
      </c>
      <c r="P104" s="25" t="s">
        <v>125</v>
      </c>
      <c r="Q104" s="24" t="s">
        <v>122</v>
      </c>
      <c r="R104" s="25" t="s">
        <v>200</v>
      </c>
      <c r="S104" s="25" t="s">
        <v>201</v>
      </c>
      <c r="T104" s="24"/>
      <c r="U104" s="24" t="s">
        <v>398</v>
      </c>
      <c r="V104" s="24" t="s">
        <v>146</v>
      </c>
      <c r="W104" s="9">
        <v>30</v>
      </c>
      <c r="X104" s="9">
        <v>60</v>
      </c>
      <c r="Y104" s="16">
        <v>10</v>
      </c>
      <c r="Z104" s="86" t="s">
        <v>409</v>
      </c>
      <c r="AA104" s="5" t="s">
        <v>138</v>
      </c>
      <c r="AB104" s="102">
        <v>0.4</v>
      </c>
      <c r="AC104" s="192">
        <v>89159.61</v>
      </c>
      <c r="AD104" s="103">
        <f t="shared" ref="AD104" si="77">AB104*AC104</f>
        <v>35663.844000000005</v>
      </c>
      <c r="AE104" s="103">
        <f t="shared" si="35"/>
        <v>39943.505280000012</v>
      </c>
      <c r="AF104" s="104">
        <v>0.4</v>
      </c>
      <c r="AG104" s="192">
        <v>89159.61</v>
      </c>
      <c r="AH104" s="103">
        <f t="shared" ref="AH104" si="78">AF104*AG104</f>
        <v>35663.844000000005</v>
      </c>
      <c r="AI104" s="103">
        <f t="shared" si="37"/>
        <v>39943.505280000012</v>
      </c>
      <c r="AJ104" s="105">
        <v>0</v>
      </c>
      <c r="AK104" s="105">
        <v>0</v>
      </c>
      <c r="AL104" s="105">
        <v>0</v>
      </c>
      <c r="AM104" s="105">
        <v>0</v>
      </c>
      <c r="AN104" s="105">
        <v>0</v>
      </c>
      <c r="AO104" s="105">
        <v>0</v>
      </c>
      <c r="AP104" s="105">
        <v>0</v>
      </c>
      <c r="AQ104" s="105">
        <v>0</v>
      </c>
      <c r="AR104" s="105">
        <v>0</v>
      </c>
      <c r="AS104" s="105">
        <v>0</v>
      </c>
      <c r="AT104" s="105">
        <v>0</v>
      </c>
      <c r="AU104" s="105">
        <v>0</v>
      </c>
      <c r="AV104" s="106">
        <f t="shared" si="38"/>
        <v>0.8</v>
      </c>
      <c r="AW104" s="41">
        <v>0</v>
      </c>
      <c r="AX104" s="41">
        <f t="shared" si="28"/>
        <v>0</v>
      </c>
      <c r="AY104" s="107" t="s">
        <v>203</v>
      </c>
      <c r="AZ104" s="108"/>
      <c r="BA104" s="108"/>
      <c r="BB104" s="110"/>
      <c r="BC104" s="109" t="s">
        <v>437</v>
      </c>
      <c r="BD104" s="109" t="s">
        <v>437</v>
      </c>
      <c r="BE104" s="110"/>
      <c r="BF104" s="110"/>
      <c r="BG104" s="110"/>
      <c r="BH104" s="110"/>
      <c r="BI104" s="110"/>
      <c r="BJ104" s="87"/>
      <c r="BK104" s="27">
        <v>14</v>
      </c>
    </row>
    <row r="105" spans="1:63" s="187" customFormat="1" ht="12.95" customHeight="1" x14ac:dyDescent="0.25">
      <c r="A105" s="182" t="s">
        <v>405</v>
      </c>
      <c r="B105" s="158">
        <v>210015145</v>
      </c>
      <c r="C105" s="158" t="s">
        <v>677</v>
      </c>
      <c r="D105" s="158"/>
      <c r="E105" s="212"/>
      <c r="F105" s="193" t="s">
        <v>406</v>
      </c>
      <c r="G105" s="193" t="s">
        <v>407</v>
      </c>
      <c r="H105" s="193" t="s">
        <v>408</v>
      </c>
      <c r="I105" s="183" t="s">
        <v>143</v>
      </c>
      <c r="J105" s="152" t="s">
        <v>149</v>
      </c>
      <c r="K105" s="183" t="s">
        <v>196</v>
      </c>
      <c r="L105" s="182">
        <v>30</v>
      </c>
      <c r="M105" s="153" t="s">
        <v>197</v>
      </c>
      <c r="N105" s="194" t="s">
        <v>365</v>
      </c>
      <c r="O105" s="152" t="s">
        <v>166</v>
      </c>
      <c r="P105" s="183" t="s">
        <v>125</v>
      </c>
      <c r="Q105" s="182" t="s">
        <v>122</v>
      </c>
      <c r="R105" s="183" t="s">
        <v>200</v>
      </c>
      <c r="S105" s="183" t="s">
        <v>201</v>
      </c>
      <c r="T105" s="182"/>
      <c r="U105" s="182" t="s">
        <v>398</v>
      </c>
      <c r="V105" s="182" t="s">
        <v>146</v>
      </c>
      <c r="W105" s="193">
        <v>30</v>
      </c>
      <c r="X105" s="193">
        <v>60</v>
      </c>
      <c r="Y105" s="156">
        <v>10</v>
      </c>
      <c r="Z105" s="196" t="s">
        <v>409</v>
      </c>
      <c r="AA105" s="181" t="s">
        <v>138</v>
      </c>
      <c r="AB105" s="185">
        <v>0</v>
      </c>
      <c r="AC105" s="197">
        <v>89159.61</v>
      </c>
      <c r="AD105" s="185">
        <v>0</v>
      </c>
      <c r="AE105" s="185">
        <v>0</v>
      </c>
      <c r="AF105" s="185">
        <v>0.4</v>
      </c>
      <c r="AG105" s="185">
        <v>75419.899999999994</v>
      </c>
      <c r="AH105" s="185">
        <v>30167.96</v>
      </c>
      <c r="AI105" s="185">
        <v>33788.1152</v>
      </c>
      <c r="AJ105" s="186">
        <v>0</v>
      </c>
      <c r="AK105" s="186">
        <v>0</v>
      </c>
      <c r="AL105" s="186">
        <v>0</v>
      </c>
      <c r="AM105" s="186">
        <v>0</v>
      </c>
      <c r="AN105" s="186">
        <v>0</v>
      </c>
      <c r="AO105" s="186">
        <v>0</v>
      </c>
      <c r="AP105" s="186">
        <v>0</v>
      </c>
      <c r="AQ105" s="186">
        <v>0</v>
      </c>
      <c r="AR105" s="186">
        <v>0</v>
      </c>
      <c r="AS105" s="186">
        <v>0</v>
      </c>
      <c r="AT105" s="186">
        <v>0</v>
      </c>
      <c r="AU105" s="186">
        <v>0</v>
      </c>
      <c r="AV105" s="186">
        <f t="shared" si="38"/>
        <v>0.4</v>
      </c>
      <c r="AW105" s="185">
        <f t="shared" si="33"/>
        <v>30167.96</v>
      </c>
      <c r="AX105" s="185">
        <f t="shared" si="28"/>
        <v>33788.1152</v>
      </c>
      <c r="AY105" s="158" t="s">
        <v>203</v>
      </c>
      <c r="AZ105" s="183"/>
      <c r="BA105" s="183"/>
      <c r="BB105" s="195"/>
      <c r="BC105" s="193" t="s">
        <v>437</v>
      </c>
      <c r="BD105" s="193" t="s">
        <v>437</v>
      </c>
      <c r="BE105" s="195"/>
      <c r="BF105" s="195"/>
      <c r="BG105" s="195"/>
      <c r="BH105" s="195"/>
      <c r="BI105" s="195"/>
      <c r="BJ105" s="87"/>
      <c r="BK105" s="32" t="s">
        <v>653</v>
      </c>
    </row>
    <row r="106" spans="1:63" s="164" customFormat="1" ht="12.95" customHeight="1" x14ac:dyDescent="0.25">
      <c r="A106" s="66" t="s">
        <v>405</v>
      </c>
      <c r="B106" s="72"/>
      <c r="C106" s="189" t="s">
        <v>487</v>
      </c>
      <c r="D106" s="72"/>
      <c r="E106" s="211"/>
      <c r="F106" s="68" t="s">
        <v>438</v>
      </c>
      <c r="G106" s="68" t="s">
        <v>407</v>
      </c>
      <c r="H106" s="12" t="s">
        <v>439</v>
      </c>
      <c r="I106" s="25" t="s">
        <v>143</v>
      </c>
      <c r="J106" s="1" t="s">
        <v>149</v>
      </c>
      <c r="K106" s="25" t="s">
        <v>196</v>
      </c>
      <c r="L106" s="24">
        <v>30</v>
      </c>
      <c r="M106" s="69" t="s">
        <v>197</v>
      </c>
      <c r="N106" s="70" t="s">
        <v>365</v>
      </c>
      <c r="O106" s="24" t="s">
        <v>126</v>
      </c>
      <c r="P106" s="25" t="s">
        <v>125</v>
      </c>
      <c r="Q106" s="24" t="s">
        <v>122</v>
      </c>
      <c r="R106" s="25" t="s">
        <v>200</v>
      </c>
      <c r="S106" s="25" t="s">
        <v>201</v>
      </c>
      <c r="T106" s="24"/>
      <c r="U106" s="24" t="s">
        <v>398</v>
      </c>
      <c r="V106" s="24" t="s">
        <v>146</v>
      </c>
      <c r="W106" s="9">
        <v>30</v>
      </c>
      <c r="X106" s="9">
        <v>60</v>
      </c>
      <c r="Y106" s="16">
        <v>10</v>
      </c>
      <c r="Z106" s="86" t="s">
        <v>409</v>
      </c>
      <c r="AA106" s="5" t="s">
        <v>138</v>
      </c>
      <c r="AB106" s="71">
        <v>1.1499999999999999</v>
      </c>
      <c r="AC106" s="190">
        <v>555734.07999999996</v>
      </c>
      <c r="AD106" s="71">
        <f t="shared" si="34"/>
        <v>639094.19199999992</v>
      </c>
      <c r="AE106" s="71">
        <f t="shared" si="35"/>
        <v>715785.49503999995</v>
      </c>
      <c r="AF106" s="71">
        <v>1.1499999999999999</v>
      </c>
      <c r="AG106" s="190">
        <v>555734.07999999996</v>
      </c>
      <c r="AH106" s="71">
        <f t="shared" si="36"/>
        <v>639094.19199999992</v>
      </c>
      <c r="AI106" s="71">
        <f t="shared" si="37"/>
        <v>715785.49503999995</v>
      </c>
      <c r="AJ106" s="19">
        <v>0</v>
      </c>
      <c r="AK106" s="19">
        <v>0</v>
      </c>
      <c r="AL106" s="19">
        <v>0</v>
      </c>
      <c r="AM106" s="19">
        <v>0</v>
      </c>
      <c r="AN106" s="19">
        <v>0</v>
      </c>
      <c r="AO106" s="19">
        <v>0</v>
      </c>
      <c r="AP106" s="19">
        <v>0</v>
      </c>
      <c r="AQ106" s="19">
        <v>0</v>
      </c>
      <c r="AR106" s="19">
        <v>0</v>
      </c>
      <c r="AS106" s="19">
        <v>0</v>
      </c>
      <c r="AT106" s="19">
        <v>0</v>
      </c>
      <c r="AU106" s="19">
        <v>0</v>
      </c>
      <c r="AV106" s="64">
        <f t="shared" si="38"/>
        <v>2.2999999999999998</v>
      </c>
      <c r="AW106" s="41">
        <v>0</v>
      </c>
      <c r="AX106" s="41">
        <f t="shared" si="28"/>
        <v>0</v>
      </c>
      <c r="AY106" s="4" t="s">
        <v>203</v>
      </c>
      <c r="AZ106" s="25"/>
      <c r="BA106" s="25"/>
      <c r="BB106" s="44"/>
      <c r="BC106" s="12" t="s">
        <v>440</v>
      </c>
      <c r="BD106" s="12" t="s">
        <v>440</v>
      </c>
      <c r="BE106" s="44"/>
      <c r="BF106" s="44"/>
      <c r="BG106" s="44"/>
      <c r="BH106" s="44"/>
      <c r="BI106" s="44"/>
      <c r="BJ106" s="87"/>
      <c r="BK106" s="87"/>
    </row>
    <row r="107" spans="1:63" s="164" customFormat="1" ht="12.95" customHeight="1" x14ac:dyDescent="0.25">
      <c r="A107" s="66" t="s">
        <v>405</v>
      </c>
      <c r="B107" s="111"/>
      <c r="C107" s="191" t="s">
        <v>570</v>
      </c>
      <c r="D107" s="111"/>
      <c r="E107" s="211"/>
      <c r="F107" s="68" t="s">
        <v>438</v>
      </c>
      <c r="G107" s="68" t="s">
        <v>407</v>
      </c>
      <c r="H107" s="12" t="s">
        <v>439</v>
      </c>
      <c r="I107" s="25" t="s">
        <v>143</v>
      </c>
      <c r="J107" s="1" t="s">
        <v>149</v>
      </c>
      <c r="K107" s="25" t="s">
        <v>196</v>
      </c>
      <c r="L107" s="24">
        <v>30</v>
      </c>
      <c r="M107" s="69" t="s">
        <v>197</v>
      </c>
      <c r="N107" s="70" t="s">
        <v>365</v>
      </c>
      <c r="O107" s="1" t="s">
        <v>166</v>
      </c>
      <c r="P107" s="25" t="s">
        <v>125</v>
      </c>
      <c r="Q107" s="24" t="s">
        <v>122</v>
      </c>
      <c r="R107" s="25" t="s">
        <v>200</v>
      </c>
      <c r="S107" s="25" t="s">
        <v>201</v>
      </c>
      <c r="T107" s="24"/>
      <c r="U107" s="24" t="s">
        <v>398</v>
      </c>
      <c r="V107" s="24" t="s">
        <v>146</v>
      </c>
      <c r="W107" s="9">
        <v>30</v>
      </c>
      <c r="X107" s="9">
        <v>60</v>
      </c>
      <c r="Y107" s="16">
        <v>10</v>
      </c>
      <c r="Z107" s="86" t="s">
        <v>409</v>
      </c>
      <c r="AA107" s="5" t="s">
        <v>138</v>
      </c>
      <c r="AB107" s="102">
        <v>1.1499999999999999</v>
      </c>
      <c r="AC107" s="192">
        <v>555734.07999999996</v>
      </c>
      <c r="AD107" s="103">
        <f t="shared" ref="AD107" si="79">AB107*AC107</f>
        <v>639094.19199999992</v>
      </c>
      <c r="AE107" s="103">
        <f t="shared" si="35"/>
        <v>715785.49503999995</v>
      </c>
      <c r="AF107" s="104">
        <v>1.1499999999999999</v>
      </c>
      <c r="AG107" s="192">
        <v>555734.07999999996</v>
      </c>
      <c r="AH107" s="103">
        <f t="shared" ref="AH107" si="80">AF107*AG107</f>
        <v>639094.19199999992</v>
      </c>
      <c r="AI107" s="103">
        <f t="shared" si="37"/>
        <v>715785.49503999995</v>
      </c>
      <c r="AJ107" s="105">
        <v>0</v>
      </c>
      <c r="AK107" s="105">
        <v>0</v>
      </c>
      <c r="AL107" s="105">
        <v>0</v>
      </c>
      <c r="AM107" s="105">
        <v>0</v>
      </c>
      <c r="AN107" s="105">
        <v>0</v>
      </c>
      <c r="AO107" s="105">
        <v>0</v>
      </c>
      <c r="AP107" s="105">
        <v>0</v>
      </c>
      <c r="AQ107" s="105">
        <v>0</v>
      </c>
      <c r="AR107" s="105">
        <v>0</v>
      </c>
      <c r="AS107" s="105">
        <v>0</v>
      </c>
      <c r="AT107" s="105">
        <v>0</v>
      </c>
      <c r="AU107" s="105">
        <v>0</v>
      </c>
      <c r="AV107" s="106">
        <f t="shared" si="38"/>
        <v>2.2999999999999998</v>
      </c>
      <c r="AW107" s="41">
        <v>0</v>
      </c>
      <c r="AX107" s="41">
        <f t="shared" si="28"/>
        <v>0</v>
      </c>
      <c r="AY107" s="107" t="s">
        <v>203</v>
      </c>
      <c r="AZ107" s="108"/>
      <c r="BA107" s="108"/>
      <c r="BB107" s="110"/>
      <c r="BC107" s="109" t="s">
        <v>440</v>
      </c>
      <c r="BD107" s="109" t="s">
        <v>440</v>
      </c>
      <c r="BE107" s="110"/>
      <c r="BF107" s="110"/>
      <c r="BG107" s="110"/>
      <c r="BH107" s="110"/>
      <c r="BI107" s="110"/>
      <c r="BJ107" s="87"/>
      <c r="BK107" s="27">
        <v>14</v>
      </c>
    </row>
    <row r="108" spans="1:63" s="187" customFormat="1" ht="12.95" customHeight="1" x14ac:dyDescent="0.25">
      <c r="A108" s="182" t="s">
        <v>405</v>
      </c>
      <c r="B108" s="158">
        <v>210015876</v>
      </c>
      <c r="C108" s="158" t="s">
        <v>678</v>
      </c>
      <c r="D108" s="158"/>
      <c r="E108" s="212"/>
      <c r="F108" s="193" t="s">
        <v>438</v>
      </c>
      <c r="G108" s="193" t="s">
        <v>407</v>
      </c>
      <c r="H108" s="193" t="s">
        <v>439</v>
      </c>
      <c r="I108" s="183" t="s">
        <v>143</v>
      </c>
      <c r="J108" s="152" t="s">
        <v>149</v>
      </c>
      <c r="K108" s="183" t="s">
        <v>196</v>
      </c>
      <c r="L108" s="182">
        <v>30</v>
      </c>
      <c r="M108" s="153" t="s">
        <v>197</v>
      </c>
      <c r="N108" s="194" t="s">
        <v>365</v>
      </c>
      <c r="O108" s="152" t="s">
        <v>166</v>
      </c>
      <c r="P108" s="183" t="s">
        <v>125</v>
      </c>
      <c r="Q108" s="182" t="s">
        <v>122</v>
      </c>
      <c r="R108" s="183" t="s">
        <v>200</v>
      </c>
      <c r="S108" s="183" t="s">
        <v>201</v>
      </c>
      <c r="T108" s="182"/>
      <c r="U108" s="182" t="s">
        <v>398</v>
      </c>
      <c r="V108" s="182" t="s">
        <v>146</v>
      </c>
      <c r="W108" s="193">
        <v>30</v>
      </c>
      <c r="X108" s="193">
        <v>60</v>
      </c>
      <c r="Y108" s="156">
        <v>10</v>
      </c>
      <c r="Z108" s="196" t="s">
        <v>409</v>
      </c>
      <c r="AA108" s="181" t="s">
        <v>138</v>
      </c>
      <c r="AB108" s="185">
        <v>1.25</v>
      </c>
      <c r="AC108" s="197">
        <v>550176.74</v>
      </c>
      <c r="AD108" s="185">
        <v>687720.92500000005</v>
      </c>
      <c r="AE108" s="185">
        <v>770247.4360000001</v>
      </c>
      <c r="AF108" s="185">
        <v>1.1499999999999999</v>
      </c>
      <c r="AG108" s="185">
        <v>555734.07999999996</v>
      </c>
      <c r="AH108" s="185">
        <v>639094.19199999992</v>
      </c>
      <c r="AI108" s="185">
        <v>715785.49503999995</v>
      </c>
      <c r="AJ108" s="186">
        <v>0</v>
      </c>
      <c r="AK108" s="186">
        <v>0</v>
      </c>
      <c r="AL108" s="186">
        <v>0</v>
      </c>
      <c r="AM108" s="186">
        <v>0</v>
      </c>
      <c r="AN108" s="186">
        <v>0</v>
      </c>
      <c r="AO108" s="186">
        <v>0</v>
      </c>
      <c r="AP108" s="186">
        <v>0</v>
      </c>
      <c r="AQ108" s="186">
        <v>0</v>
      </c>
      <c r="AR108" s="186">
        <v>0</v>
      </c>
      <c r="AS108" s="186">
        <v>0</v>
      </c>
      <c r="AT108" s="186">
        <v>0</v>
      </c>
      <c r="AU108" s="186">
        <v>0</v>
      </c>
      <c r="AV108" s="186">
        <f t="shared" si="38"/>
        <v>2.4</v>
      </c>
      <c r="AW108" s="185">
        <f t="shared" si="33"/>
        <v>1326815.1170000001</v>
      </c>
      <c r="AX108" s="185">
        <f t="shared" si="28"/>
        <v>1486032.9310400002</v>
      </c>
      <c r="AY108" s="158" t="s">
        <v>203</v>
      </c>
      <c r="AZ108" s="183"/>
      <c r="BA108" s="183"/>
      <c r="BB108" s="195"/>
      <c r="BC108" s="193" t="s">
        <v>440</v>
      </c>
      <c r="BD108" s="193" t="s">
        <v>440</v>
      </c>
      <c r="BE108" s="195"/>
      <c r="BF108" s="195"/>
      <c r="BG108" s="195"/>
      <c r="BH108" s="195"/>
      <c r="BI108" s="195"/>
      <c r="BJ108" s="87"/>
      <c r="BK108" s="32" t="s">
        <v>653</v>
      </c>
    </row>
    <row r="109" spans="1:63" s="164" customFormat="1" ht="12.95" customHeight="1" x14ac:dyDescent="0.25">
      <c r="A109" s="66" t="s">
        <v>405</v>
      </c>
      <c r="B109" s="72"/>
      <c r="C109" s="189" t="s">
        <v>488</v>
      </c>
      <c r="D109" s="72"/>
      <c r="E109" s="211"/>
      <c r="F109" s="68" t="s">
        <v>438</v>
      </c>
      <c r="G109" s="68" t="s">
        <v>407</v>
      </c>
      <c r="H109" s="12" t="s">
        <v>439</v>
      </c>
      <c r="I109" s="25" t="s">
        <v>143</v>
      </c>
      <c r="J109" s="1" t="s">
        <v>149</v>
      </c>
      <c r="K109" s="25" t="s">
        <v>196</v>
      </c>
      <c r="L109" s="24">
        <v>30</v>
      </c>
      <c r="M109" s="69" t="s">
        <v>197</v>
      </c>
      <c r="N109" s="70" t="s">
        <v>365</v>
      </c>
      <c r="O109" s="24" t="s">
        <v>126</v>
      </c>
      <c r="P109" s="25" t="s">
        <v>125</v>
      </c>
      <c r="Q109" s="24" t="s">
        <v>122</v>
      </c>
      <c r="R109" s="25" t="s">
        <v>200</v>
      </c>
      <c r="S109" s="25" t="s">
        <v>201</v>
      </c>
      <c r="T109" s="24"/>
      <c r="U109" s="24" t="s">
        <v>398</v>
      </c>
      <c r="V109" s="24" t="s">
        <v>146</v>
      </c>
      <c r="W109" s="9">
        <v>30</v>
      </c>
      <c r="X109" s="9">
        <v>60</v>
      </c>
      <c r="Y109" s="16">
        <v>10</v>
      </c>
      <c r="Z109" s="86" t="s">
        <v>409</v>
      </c>
      <c r="AA109" s="5" t="s">
        <v>138</v>
      </c>
      <c r="AB109" s="71">
        <v>1.25</v>
      </c>
      <c r="AC109" s="190">
        <v>289771.5</v>
      </c>
      <c r="AD109" s="71">
        <f t="shared" si="34"/>
        <v>362214.375</v>
      </c>
      <c r="AE109" s="71">
        <f t="shared" si="35"/>
        <v>405680.10000000003</v>
      </c>
      <c r="AF109" s="71">
        <v>1.25</v>
      </c>
      <c r="AG109" s="190">
        <v>289771.5</v>
      </c>
      <c r="AH109" s="71">
        <f t="shared" si="36"/>
        <v>362214.375</v>
      </c>
      <c r="AI109" s="71">
        <f t="shared" si="37"/>
        <v>405680.10000000003</v>
      </c>
      <c r="AJ109" s="19">
        <v>0</v>
      </c>
      <c r="AK109" s="19">
        <v>0</v>
      </c>
      <c r="AL109" s="19">
        <v>0</v>
      </c>
      <c r="AM109" s="19">
        <v>0</v>
      </c>
      <c r="AN109" s="19">
        <v>0</v>
      </c>
      <c r="AO109" s="19">
        <v>0</v>
      </c>
      <c r="AP109" s="19">
        <v>0</v>
      </c>
      <c r="AQ109" s="19">
        <v>0</v>
      </c>
      <c r="AR109" s="19">
        <v>0</v>
      </c>
      <c r="AS109" s="19">
        <v>0</v>
      </c>
      <c r="AT109" s="19">
        <v>0</v>
      </c>
      <c r="AU109" s="19">
        <v>0</v>
      </c>
      <c r="AV109" s="64">
        <f t="shared" si="38"/>
        <v>2.5</v>
      </c>
      <c r="AW109" s="41">
        <v>0</v>
      </c>
      <c r="AX109" s="41">
        <f t="shared" si="28"/>
        <v>0</v>
      </c>
      <c r="AY109" s="4" t="s">
        <v>203</v>
      </c>
      <c r="AZ109" s="25"/>
      <c r="BA109" s="25"/>
      <c r="BB109" s="44"/>
      <c r="BC109" s="12" t="s">
        <v>441</v>
      </c>
      <c r="BD109" s="12" t="s">
        <v>441</v>
      </c>
      <c r="BE109" s="44"/>
      <c r="BF109" s="44"/>
      <c r="BG109" s="44"/>
      <c r="BH109" s="44"/>
      <c r="BI109" s="44"/>
      <c r="BJ109" s="87"/>
      <c r="BK109" s="87"/>
    </row>
    <row r="110" spans="1:63" s="164" customFormat="1" ht="12.95" customHeight="1" x14ac:dyDescent="0.25">
      <c r="A110" s="66" t="s">
        <v>405</v>
      </c>
      <c r="B110" s="111"/>
      <c r="C110" s="191" t="s">
        <v>571</v>
      </c>
      <c r="D110" s="111"/>
      <c r="E110" s="211"/>
      <c r="F110" s="68" t="s">
        <v>438</v>
      </c>
      <c r="G110" s="68" t="s">
        <v>407</v>
      </c>
      <c r="H110" s="12" t="s">
        <v>439</v>
      </c>
      <c r="I110" s="25" t="s">
        <v>143</v>
      </c>
      <c r="J110" s="1" t="s">
        <v>149</v>
      </c>
      <c r="K110" s="25" t="s">
        <v>196</v>
      </c>
      <c r="L110" s="24">
        <v>30</v>
      </c>
      <c r="M110" s="69" t="s">
        <v>197</v>
      </c>
      <c r="N110" s="70" t="s">
        <v>365</v>
      </c>
      <c r="O110" s="1" t="s">
        <v>166</v>
      </c>
      <c r="P110" s="25" t="s">
        <v>125</v>
      </c>
      <c r="Q110" s="24" t="s">
        <v>122</v>
      </c>
      <c r="R110" s="25" t="s">
        <v>200</v>
      </c>
      <c r="S110" s="25" t="s">
        <v>201</v>
      </c>
      <c r="T110" s="24"/>
      <c r="U110" s="24" t="s">
        <v>398</v>
      </c>
      <c r="V110" s="24" t="s">
        <v>146</v>
      </c>
      <c r="W110" s="9">
        <v>30</v>
      </c>
      <c r="X110" s="9">
        <v>60</v>
      </c>
      <c r="Y110" s="16">
        <v>10</v>
      </c>
      <c r="Z110" s="86" t="s">
        <v>409</v>
      </c>
      <c r="AA110" s="5" t="s">
        <v>138</v>
      </c>
      <c r="AB110" s="102">
        <v>1.25</v>
      </c>
      <c r="AC110" s="192">
        <v>289771.5</v>
      </c>
      <c r="AD110" s="103">
        <f t="shared" ref="AD110" si="81">AB110*AC110</f>
        <v>362214.375</v>
      </c>
      <c r="AE110" s="103">
        <f t="shared" si="35"/>
        <v>405680.10000000003</v>
      </c>
      <c r="AF110" s="104">
        <v>1.25</v>
      </c>
      <c r="AG110" s="192">
        <v>289771.5</v>
      </c>
      <c r="AH110" s="103">
        <f t="shared" ref="AH110" si="82">AF110*AG110</f>
        <v>362214.375</v>
      </c>
      <c r="AI110" s="103">
        <f t="shared" si="37"/>
        <v>405680.10000000003</v>
      </c>
      <c r="AJ110" s="105">
        <v>0</v>
      </c>
      <c r="AK110" s="105">
        <v>0</v>
      </c>
      <c r="AL110" s="105">
        <v>0</v>
      </c>
      <c r="AM110" s="105">
        <v>0</v>
      </c>
      <c r="AN110" s="105">
        <v>0</v>
      </c>
      <c r="AO110" s="105">
        <v>0</v>
      </c>
      <c r="AP110" s="105">
        <v>0</v>
      </c>
      <c r="AQ110" s="105">
        <v>0</v>
      </c>
      <c r="AR110" s="105">
        <v>0</v>
      </c>
      <c r="AS110" s="105">
        <v>0</v>
      </c>
      <c r="AT110" s="105">
        <v>0</v>
      </c>
      <c r="AU110" s="105">
        <v>0</v>
      </c>
      <c r="AV110" s="106">
        <f t="shared" si="38"/>
        <v>2.5</v>
      </c>
      <c r="AW110" s="41">
        <v>0</v>
      </c>
      <c r="AX110" s="41">
        <f t="shared" si="28"/>
        <v>0</v>
      </c>
      <c r="AY110" s="107" t="s">
        <v>203</v>
      </c>
      <c r="AZ110" s="108"/>
      <c r="BA110" s="108"/>
      <c r="BB110" s="110"/>
      <c r="BC110" s="109" t="s">
        <v>441</v>
      </c>
      <c r="BD110" s="109" t="s">
        <v>441</v>
      </c>
      <c r="BE110" s="110"/>
      <c r="BF110" s="110"/>
      <c r="BG110" s="110"/>
      <c r="BH110" s="110"/>
      <c r="BI110" s="110"/>
      <c r="BJ110" s="87"/>
      <c r="BK110" s="27">
        <v>14</v>
      </c>
    </row>
    <row r="111" spans="1:63" s="187" customFormat="1" ht="12.95" customHeight="1" x14ac:dyDescent="0.25">
      <c r="A111" s="182" t="s">
        <v>405</v>
      </c>
      <c r="B111" s="158">
        <v>210015878</v>
      </c>
      <c r="C111" s="158" t="s">
        <v>679</v>
      </c>
      <c r="D111" s="158"/>
      <c r="E111" s="212"/>
      <c r="F111" s="193" t="s">
        <v>438</v>
      </c>
      <c r="G111" s="193" t="s">
        <v>407</v>
      </c>
      <c r="H111" s="193" t="s">
        <v>439</v>
      </c>
      <c r="I111" s="183" t="s">
        <v>143</v>
      </c>
      <c r="J111" s="152" t="s">
        <v>149</v>
      </c>
      <c r="K111" s="183" t="s">
        <v>196</v>
      </c>
      <c r="L111" s="182">
        <v>30</v>
      </c>
      <c r="M111" s="153" t="s">
        <v>197</v>
      </c>
      <c r="N111" s="194" t="s">
        <v>365</v>
      </c>
      <c r="O111" s="152" t="s">
        <v>166</v>
      </c>
      <c r="P111" s="183" t="s">
        <v>125</v>
      </c>
      <c r="Q111" s="182" t="s">
        <v>122</v>
      </c>
      <c r="R111" s="183" t="s">
        <v>200</v>
      </c>
      <c r="S111" s="183" t="s">
        <v>201</v>
      </c>
      <c r="T111" s="182"/>
      <c r="U111" s="182" t="s">
        <v>398</v>
      </c>
      <c r="V111" s="182" t="s">
        <v>146</v>
      </c>
      <c r="W111" s="193">
        <v>30</v>
      </c>
      <c r="X111" s="193">
        <v>60</v>
      </c>
      <c r="Y111" s="156">
        <v>10</v>
      </c>
      <c r="Z111" s="196" t="s">
        <v>409</v>
      </c>
      <c r="AA111" s="181" t="s">
        <v>138</v>
      </c>
      <c r="AB111" s="185">
        <v>2.5</v>
      </c>
      <c r="AC111" s="197">
        <v>286873.78000000003</v>
      </c>
      <c r="AD111" s="185">
        <v>717184.45000000007</v>
      </c>
      <c r="AE111" s="185">
        <v>803246.58400000015</v>
      </c>
      <c r="AF111" s="185">
        <v>1.25</v>
      </c>
      <c r="AG111" s="185">
        <v>289771.5</v>
      </c>
      <c r="AH111" s="185">
        <v>362214.375</v>
      </c>
      <c r="AI111" s="185">
        <v>405680.10000000003</v>
      </c>
      <c r="AJ111" s="186">
        <v>0</v>
      </c>
      <c r="AK111" s="186">
        <v>0</v>
      </c>
      <c r="AL111" s="186">
        <v>0</v>
      </c>
      <c r="AM111" s="186">
        <v>0</v>
      </c>
      <c r="AN111" s="186">
        <v>0</v>
      </c>
      <c r="AO111" s="186">
        <v>0</v>
      </c>
      <c r="AP111" s="186">
        <v>0</v>
      </c>
      <c r="AQ111" s="186">
        <v>0</v>
      </c>
      <c r="AR111" s="186">
        <v>0</v>
      </c>
      <c r="AS111" s="186">
        <v>0</v>
      </c>
      <c r="AT111" s="186">
        <v>0</v>
      </c>
      <c r="AU111" s="186">
        <v>0</v>
      </c>
      <c r="AV111" s="186">
        <f t="shared" si="38"/>
        <v>3.75</v>
      </c>
      <c r="AW111" s="185">
        <f t="shared" si="33"/>
        <v>1079398.8250000002</v>
      </c>
      <c r="AX111" s="185">
        <f t="shared" si="28"/>
        <v>1208926.6840000004</v>
      </c>
      <c r="AY111" s="158" t="s">
        <v>203</v>
      </c>
      <c r="AZ111" s="183"/>
      <c r="BA111" s="183"/>
      <c r="BB111" s="195"/>
      <c r="BC111" s="193" t="s">
        <v>441</v>
      </c>
      <c r="BD111" s="193" t="s">
        <v>441</v>
      </c>
      <c r="BE111" s="195"/>
      <c r="BF111" s="195"/>
      <c r="BG111" s="195"/>
      <c r="BH111" s="195"/>
      <c r="BI111" s="195"/>
      <c r="BJ111" s="87"/>
      <c r="BK111" s="32" t="s">
        <v>653</v>
      </c>
    </row>
    <row r="112" spans="1:63" s="164" customFormat="1" ht="12.95" customHeight="1" x14ac:dyDescent="0.25">
      <c r="A112" s="66" t="s">
        <v>405</v>
      </c>
      <c r="B112" s="72"/>
      <c r="C112" s="189" t="s">
        <v>489</v>
      </c>
      <c r="D112" s="72"/>
      <c r="E112" s="211"/>
      <c r="F112" s="68" t="s">
        <v>442</v>
      </c>
      <c r="G112" s="68" t="s">
        <v>407</v>
      </c>
      <c r="H112" s="12" t="s">
        <v>443</v>
      </c>
      <c r="I112" s="25" t="s">
        <v>143</v>
      </c>
      <c r="J112" s="1" t="s">
        <v>149</v>
      </c>
      <c r="K112" s="25" t="s">
        <v>196</v>
      </c>
      <c r="L112" s="24">
        <v>30</v>
      </c>
      <c r="M112" s="69" t="s">
        <v>197</v>
      </c>
      <c r="N112" s="70" t="s">
        <v>365</v>
      </c>
      <c r="O112" s="24" t="s">
        <v>126</v>
      </c>
      <c r="P112" s="25" t="s">
        <v>125</v>
      </c>
      <c r="Q112" s="24" t="s">
        <v>122</v>
      </c>
      <c r="R112" s="25" t="s">
        <v>200</v>
      </c>
      <c r="S112" s="25" t="s">
        <v>201</v>
      </c>
      <c r="T112" s="24"/>
      <c r="U112" s="24" t="s">
        <v>398</v>
      </c>
      <c r="V112" s="24" t="s">
        <v>146</v>
      </c>
      <c r="W112" s="9">
        <v>30</v>
      </c>
      <c r="X112" s="9">
        <v>60</v>
      </c>
      <c r="Y112" s="16">
        <v>10</v>
      </c>
      <c r="Z112" s="86" t="s">
        <v>409</v>
      </c>
      <c r="AA112" s="5" t="s">
        <v>138</v>
      </c>
      <c r="AB112" s="71">
        <v>0.7</v>
      </c>
      <c r="AC112" s="190">
        <v>519134.61</v>
      </c>
      <c r="AD112" s="71">
        <f t="shared" si="34"/>
        <v>363394.22699999996</v>
      </c>
      <c r="AE112" s="71">
        <f t="shared" si="35"/>
        <v>407001.53424000001</v>
      </c>
      <c r="AF112" s="71">
        <v>0.7</v>
      </c>
      <c r="AG112" s="190">
        <v>519134.61</v>
      </c>
      <c r="AH112" s="71">
        <f t="shared" si="36"/>
        <v>363394.22699999996</v>
      </c>
      <c r="AI112" s="71">
        <f t="shared" si="37"/>
        <v>407001.53424000001</v>
      </c>
      <c r="AJ112" s="19">
        <v>0</v>
      </c>
      <c r="AK112" s="19">
        <v>0</v>
      </c>
      <c r="AL112" s="19">
        <v>0</v>
      </c>
      <c r="AM112" s="19">
        <v>0</v>
      </c>
      <c r="AN112" s="19">
        <v>0</v>
      </c>
      <c r="AO112" s="19">
        <v>0</v>
      </c>
      <c r="AP112" s="19">
        <v>0</v>
      </c>
      <c r="AQ112" s="19">
        <v>0</v>
      </c>
      <c r="AR112" s="19">
        <v>0</v>
      </c>
      <c r="AS112" s="19">
        <v>0</v>
      </c>
      <c r="AT112" s="19">
        <v>0</v>
      </c>
      <c r="AU112" s="19">
        <v>0</v>
      </c>
      <c r="AV112" s="64">
        <f t="shared" si="38"/>
        <v>1.4</v>
      </c>
      <c r="AW112" s="41">
        <v>0</v>
      </c>
      <c r="AX112" s="41">
        <f t="shared" si="28"/>
        <v>0</v>
      </c>
      <c r="AY112" s="4" t="s">
        <v>203</v>
      </c>
      <c r="AZ112" s="25"/>
      <c r="BA112" s="25"/>
      <c r="BB112" s="44"/>
      <c r="BC112" s="12" t="s">
        <v>444</v>
      </c>
      <c r="BD112" s="12" t="s">
        <v>444</v>
      </c>
      <c r="BE112" s="44"/>
      <c r="BF112" s="44"/>
      <c r="BG112" s="44"/>
      <c r="BH112" s="44"/>
      <c r="BI112" s="44"/>
      <c r="BJ112" s="87"/>
      <c r="BK112" s="87"/>
    </row>
    <row r="113" spans="1:63" s="164" customFormat="1" ht="12.95" customHeight="1" x14ac:dyDescent="0.25">
      <c r="A113" s="66" t="s">
        <v>405</v>
      </c>
      <c r="B113" s="111"/>
      <c r="C113" s="191" t="s">
        <v>572</v>
      </c>
      <c r="D113" s="111"/>
      <c r="E113" s="211"/>
      <c r="F113" s="68" t="s">
        <v>442</v>
      </c>
      <c r="G113" s="68" t="s">
        <v>407</v>
      </c>
      <c r="H113" s="12" t="s">
        <v>443</v>
      </c>
      <c r="I113" s="25" t="s">
        <v>143</v>
      </c>
      <c r="J113" s="1" t="s">
        <v>149</v>
      </c>
      <c r="K113" s="25" t="s">
        <v>196</v>
      </c>
      <c r="L113" s="24">
        <v>30</v>
      </c>
      <c r="M113" s="69" t="s">
        <v>197</v>
      </c>
      <c r="N113" s="70" t="s">
        <v>365</v>
      </c>
      <c r="O113" s="1" t="s">
        <v>166</v>
      </c>
      <c r="P113" s="25" t="s">
        <v>125</v>
      </c>
      <c r="Q113" s="24" t="s">
        <v>122</v>
      </c>
      <c r="R113" s="25" t="s">
        <v>200</v>
      </c>
      <c r="S113" s="25" t="s">
        <v>201</v>
      </c>
      <c r="T113" s="24"/>
      <c r="U113" s="24" t="s">
        <v>398</v>
      </c>
      <c r="V113" s="24" t="s">
        <v>146</v>
      </c>
      <c r="W113" s="9">
        <v>30</v>
      </c>
      <c r="X113" s="9">
        <v>60</v>
      </c>
      <c r="Y113" s="16">
        <v>10</v>
      </c>
      <c r="Z113" s="86" t="s">
        <v>409</v>
      </c>
      <c r="AA113" s="5" t="s">
        <v>138</v>
      </c>
      <c r="AB113" s="102">
        <v>0.7</v>
      </c>
      <c r="AC113" s="192">
        <v>519134.61</v>
      </c>
      <c r="AD113" s="103">
        <f t="shared" ref="AD113" si="83">AB113*AC113</f>
        <v>363394.22699999996</v>
      </c>
      <c r="AE113" s="103">
        <f t="shared" si="35"/>
        <v>407001.53424000001</v>
      </c>
      <c r="AF113" s="104">
        <v>0.7</v>
      </c>
      <c r="AG113" s="192">
        <v>519134.61</v>
      </c>
      <c r="AH113" s="103">
        <f t="shared" ref="AH113" si="84">AF113*AG113</f>
        <v>363394.22699999996</v>
      </c>
      <c r="AI113" s="103">
        <f t="shared" si="37"/>
        <v>407001.53424000001</v>
      </c>
      <c r="AJ113" s="105">
        <v>0</v>
      </c>
      <c r="AK113" s="105">
        <v>0</v>
      </c>
      <c r="AL113" s="105">
        <v>0</v>
      </c>
      <c r="AM113" s="105">
        <v>0</v>
      </c>
      <c r="AN113" s="105">
        <v>0</v>
      </c>
      <c r="AO113" s="105">
        <v>0</v>
      </c>
      <c r="AP113" s="105">
        <v>0</v>
      </c>
      <c r="AQ113" s="105">
        <v>0</v>
      </c>
      <c r="AR113" s="105">
        <v>0</v>
      </c>
      <c r="AS113" s="105">
        <v>0</v>
      </c>
      <c r="AT113" s="105">
        <v>0</v>
      </c>
      <c r="AU113" s="105">
        <v>0</v>
      </c>
      <c r="AV113" s="106">
        <f t="shared" si="38"/>
        <v>1.4</v>
      </c>
      <c r="AW113" s="41">
        <v>0</v>
      </c>
      <c r="AX113" s="41">
        <f t="shared" si="28"/>
        <v>0</v>
      </c>
      <c r="AY113" s="107" t="s">
        <v>203</v>
      </c>
      <c r="AZ113" s="108"/>
      <c r="BA113" s="108"/>
      <c r="BB113" s="110"/>
      <c r="BC113" s="109" t="s">
        <v>444</v>
      </c>
      <c r="BD113" s="109" t="s">
        <v>444</v>
      </c>
      <c r="BE113" s="110"/>
      <c r="BF113" s="110"/>
      <c r="BG113" s="110"/>
      <c r="BH113" s="110"/>
      <c r="BI113" s="110"/>
      <c r="BJ113" s="87"/>
      <c r="BK113" s="27">
        <v>14</v>
      </c>
    </row>
    <row r="114" spans="1:63" s="187" customFormat="1" ht="12.95" customHeight="1" x14ac:dyDescent="0.25">
      <c r="A114" s="182" t="s">
        <v>405</v>
      </c>
      <c r="B114" s="158">
        <v>210023510</v>
      </c>
      <c r="C114" s="158" t="s">
        <v>680</v>
      </c>
      <c r="D114" s="158"/>
      <c r="E114" s="212"/>
      <c r="F114" s="193" t="s">
        <v>442</v>
      </c>
      <c r="G114" s="193" t="s">
        <v>407</v>
      </c>
      <c r="H114" s="193" t="s">
        <v>443</v>
      </c>
      <c r="I114" s="183" t="s">
        <v>143</v>
      </c>
      <c r="J114" s="152" t="s">
        <v>149</v>
      </c>
      <c r="K114" s="183" t="s">
        <v>196</v>
      </c>
      <c r="L114" s="182">
        <v>30</v>
      </c>
      <c r="M114" s="153" t="s">
        <v>197</v>
      </c>
      <c r="N114" s="194" t="s">
        <v>365</v>
      </c>
      <c r="O114" s="152" t="s">
        <v>166</v>
      </c>
      <c r="P114" s="183" t="s">
        <v>125</v>
      </c>
      <c r="Q114" s="182" t="s">
        <v>122</v>
      </c>
      <c r="R114" s="183" t="s">
        <v>200</v>
      </c>
      <c r="S114" s="183" t="s">
        <v>201</v>
      </c>
      <c r="T114" s="182"/>
      <c r="U114" s="182" t="s">
        <v>398</v>
      </c>
      <c r="V114" s="182" t="s">
        <v>146</v>
      </c>
      <c r="W114" s="193">
        <v>30</v>
      </c>
      <c r="X114" s="193">
        <v>60</v>
      </c>
      <c r="Y114" s="156">
        <v>10</v>
      </c>
      <c r="Z114" s="196" t="s">
        <v>409</v>
      </c>
      <c r="AA114" s="181" t="s">
        <v>138</v>
      </c>
      <c r="AB114" s="185">
        <v>0.54</v>
      </c>
      <c r="AC114" s="197">
        <v>513943.26</v>
      </c>
      <c r="AD114" s="185">
        <v>277529.36040000001</v>
      </c>
      <c r="AE114" s="185">
        <v>310832.88364800002</v>
      </c>
      <c r="AF114" s="185">
        <v>0.7</v>
      </c>
      <c r="AG114" s="185">
        <v>519134.61</v>
      </c>
      <c r="AH114" s="185">
        <v>363394.22699999996</v>
      </c>
      <c r="AI114" s="185">
        <v>407001.53424000001</v>
      </c>
      <c r="AJ114" s="186">
        <v>0</v>
      </c>
      <c r="AK114" s="186">
        <v>0</v>
      </c>
      <c r="AL114" s="186">
        <v>0</v>
      </c>
      <c r="AM114" s="186">
        <v>0</v>
      </c>
      <c r="AN114" s="186">
        <v>0</v>
      </c>
      <c r="AO114" s="186">
        <v>0</v>
      </c>
      <c r="AP114" s="186">
        <v>0</v>
      </c>
      <c r="AQ114" s="186">
        <v>0</v>
      </c>
      <c r="AR114" s="186">
        <v>0</v>
      </c>
      <c r="AS114" s="186">
        <v>0</v>
      </c>
      <c r="AT114" s="186">
        <v>0</v>
      </c>
      <c r="AU114" s="186">
        <v>0</v>
      </c>
      <c r="AV114" s="186">
        <f t="shared" si="38"/>
        <v>1.24</v>
      </c>
      <c r="AW114" s="185">
        <f t="shared" si="33"/>
        <v>640923.58739999996</v>
      </c>
      <c r="AX114" s="185">
        <f t="shared" si="28"/>
        <v>717834.41788800003</v>
      </c>
      <c r="AY114" s="158" t="s">
        <v>203</v>
      </c>
      <c r="AZ114" s="183"/>
      <c r="BA114" s="183"/>
      <c r="BB114" s="195"/>
      <c r="BC114" s="193" t="s">
        <v>444</v>
      </c>
      <c r="BD114" s="193" t="s">
        <v>444</v>
      </c>
      <c r="BE114" s="195"/>
      <c r="BF114" s="195"/>
      <c r="BG114" s="195"/>
      <c r="BH114" s="195"/>
      <c r="BI114" s="195"/>
      <c r="BJ114" s="87"/>
      <c r="BK114" s="32" t="s">
        <v>653</v>
      </c>
    </row>
    <row r="115" spans="1:63" s="164" customFormat="1" ht="12.95" customHeight="1" x14ac:dyDescent="0.25">
      <c r="A115" s="66" t="s">
        <v>405</v>
      </c>
      <c r="B115" s="72"/>
      <c r="C115" s="189" t="s">
        <v>490</v>
      </c>
      <c r="D115" s="72"/>
      <c r="E115" s="211"/>
      <c r="F115" s="68" t="s">
        <v>442</v>
      </c>
      <c r="G115" s="68" t="s">
        <v>407</v>
      </c>
      <c r="H115" s="12" t="s">
        <v>443</v>
      </c>
      <c r="I115" s="25" t="s">
        <v>143</v>
      </c>
      <c r="J115" s="1" t="s">
        <v>149</v>
      </c>
      <c r="K115" s="25" t="s">
        <v>196</v>
      </c>
      <c r="L115" s="24">
        <v>30</v>
      </c>
      <c r="M115" s="69" t="s">
        <v>197</v>
      </c>
      <c r="N115" s="70" t="s">
        <v>365</v>
      </c>
      <c r="O115" s="24" t="s">
        <v>126</v>
      </c>
      <c r="P115" s="25" t="s">
        <v>125</v>
      </c>
      <c r="Q115" s="24" t="s">
        <v>122</v>
      </c>
      <c r="R115" s="25" t="s">
        <v>200</v>
      </c>
      <c r="S115" s="25" t="s">
        <v>201</v>
      </c>
      <c r="T115" s="24"/>
      <c r="U115" s="24" t="s">
        <v>398</v>
      </c>
      <c r="V115" s="24" t="s">
        <v>146</v>
      </c>
      <c r="W115" s="9">
        <v>30</v>
      </c>
      <c r="X115" s="9">
        <v>60</v>
      </c>
      <c r="Y115" s="16">
        <v>10</v>
      </c>
      <c r="Z115" s="86" t="s">
        <v>409</v>
      </c>
      <c r="AA115" s="5" t="s">
        <v>138</v>
      </c>
      <c r="AB115" s="71">
        <v>0.6</v>
      </c>
      <c r="AC115" s="190">
        <v>907955.84</v>
      </c>
      <c r="AD115" s="71">
        <f t="shared" si="34"/>
        <v>544773.50399999996</v>
      </c>
      <c r="AE115" s="71">
        <f t="shared" si="35"/>
        <v>610146.32447999995</v>
      </c>
      <c r="AF115" s="71">
        <v>0.6</v>
      </c>
      <c r="AG115" s="190">
        <v>907955.85</v>
      </c>
      <c r="AH115" s="71">
        <f t="shared" si="36"/>
        <v>544773.51</v>
      </c>
      <c r="AI115" s="71">
        <f t="shared" si="37"/>
        <v>610146.33120000002</v>
      </c>
      <c r="AJ115" s="19">
        <v>0</v>
      </c>
      <c r="AK115" s="19">
        <v>0</v>
      </c>
      <c r="AL115" s="19">
        <v>0</v>
      </c>
      <c r="AM115" s="19">
        <v>0</v>
      </c>
      <c r="AN115" s="19">
        <v>0</v>
      </c>
      <c r="AO115" s="19">
        <v>0</v>
      </c>
      <c r="AP115" s="19">
        <v>0</v>
      </c>
      <c r="AQ115" s="19">
        <v>0</v>
      </c>
      <c r="AR115" s="19">
        <v>0</v>
      </c>
      <c r="AS115" s="19">
        <v>0</v>
      </c>
      <c r="AT115" s="19">
        <v>0</v>
      </c>
      <c r="AU115" s="19">
        <v>0</v>
      </c>
      <c r="AV115" s="64">
        <f t="shared" si="38"/>
        <v>1.2</v>
      </c>
      <c r="AW115" s="41">
        <v>0</v>
      </c>
      <c r="AX115" s="41">
        <f t="shared" si="28"/>
        <v>0</v>
      </c>
      <c r="AY115" s="4" t="s">
        <v>203</v>
      </c>
      <c r="AZ115" s="25"/>
      <c r="BA115" s="25"/>
      <c r="BB115" s="44"/>
      <c r="BC115" s="12" t="s">
        <v>445</v>
      </c>
      <c r="BD115" s="12" t="s">
        <v>445</v>
      </c>
      <c r="BE115" s="44"/>
      <c r="BF115" s="44"/>
      <c r="BG115" s="44"/>
      <c r="BH115" s="44"/>
      <c r="BI115" s="44"/>
      <c r="BJ115" s="87"/>
      <c r="BK115" s="87"/>
    </row>
    <row r="116" spans="1:63" s="164" customFormat="1" ht="12.95" customHeight="1" x14ac:dyDescent="0.25">
      <c r="A116" s="66" t="s">
        <v>405</v>
      </c>
      <c r="B116" s="111"/>
      <c r="C116" s="191" t="s">
        <v>573</v>
      </c>
      <c r="D116" s="111"/>
      <c r="E116" s="211"/>
      <c r="F116" s="68" t="s">
        <v>442</v>
      </c>
      <c r="G116" s="68" t="s">
        <v>407</v>
      </c>
      <c r="H116" s="12" t="s">
        <v>443</v>
      </c>
      <c r="I116" s="25" t="s">
        <v>143</v>
      </c>
      <c r="J116" s="1" t="s">
        <v>149</v>
      </c>
      <c r="K116" s="25" t="s">
        <v>196</v>
      </c>
      <c r="L116" s="24">
        <v>30</v>
      </c>
      <c r="M116" s="69" t="s">
        <v>197</v>
      </c>
      <c r="N116" s="70" t="s">
        <v>365</v>
      </c>
      <c r="O116" s="1" t="s">
        <v>166</v>
      </c>
      <c r="P116" s="25" t="s">
        <v>125</v>
      </c>
      <c r="Q116" s="24" t="s">
        <v>122</v>
      </c>
      <c r="R116" s="25" t="s">
        <v>200</v>
      </c>
      <c r="S116" s="25" t="s">
        <v>201</v>
      </c>
      <c r="T116" s="24"/>
      <c r="U116" s="24" t="s">
        <v>398</v>
      </c>
      <c r="V116" s="24" t="s">
        <v>146</v>
      </c>
      <c r="W116" s="9">
        <v>30</v>
      </c>
      <c r="X116" s="9">
        <v>60</v>
      </c>
      <c r="Y116" s="16">
        <v>10</v>
      </c>
      <c r="Z116" s="86" t="s">
        <v>409</v>
      </c>
      <c r="AA116" s="5" t="s">
        <v>138</v>
      </c>
      <c r="AB116" s="102">
        <v>0.6</v>
      </c>
      <c r="AC116" s="192">
        <v>907955.84</v>
      </c>
      <c r="AD116" s="103">
        <f t="shared" ref="AD116" si="85">AB116*AC116</f>
        <v>544773.50399999996</v>
      </c>
      <c r="AE116" s="103">
        <f t="shared" si="35"/>
        <v>610146.32447999995</v>
      </c>
      <c r="AF116" s="104">
        <v>0.6</v>
      </c>
      <c r="AG116" s="192">
        <v>907955.85</v>
      </c>
      <c r="AH116" s="103">
        <f t="shared" ref="AH116" si="86">AF116*AG116</f>
        <v>544773.51</v>
      </c>
      <c r="AI116" s="103">
        <f t="shared" si="37"/>
        <v>610146.33120000002</v>
      </c>
      <c r="AJ116" s="105">
        <v>0</v>
      </c>
      <c r="AK116" s="105">
        <v>0</v>
      </c>
      <c r="AL116" s="105">
        <v>0</v>
      </c>
      <c r="AM116" s="105">
        <v>0</v>
      </c>
      <c r="AN116" s="105">
        <v>0</v>
      </c>
      <c r="AO116" s="105">
        <v>0</v>
      </c>
      <c r="AP116" s="105">
        <v>0</v>
      </c>
      <c r="AQ116" s="105">
        <v>0</v>
      </c>
      <c r="AR116" s="105">
        <v>0</v>
      </c>
      <c r="AS116" s="105">
        <v>0</v>
      </c>
      <c r="AT116" s="105">
        <v>0</v>
      </c>
      <c r="AU116" s="105">
        <v>0</v>
      </c>
      <c r="AV116" s="106">
        <f t="shared" si="38"/>
        <v>1.2</v>
      </c>
      <c r="AW116" s="41">
        <v>0</v>
      </c>
      <c r="AX116" s="41">
        <f t="shared" si="28"/>
        <v>0</v>
      </c>
      <c r="AY116" s="107" t="s">
        <v>203</v>
      </c>
      <c r="AZ116" s="108"/>
      <c r="BA116" s="108"/>
      <c r="BB116" s="110"/>
      <c r="BC116" s="109" t="s">
        <v>445</v>
      </c>
      <c r="BD116" s="109" t="s">
        <v>445</v>
      </c>
      <c r="BE116" s="110"/>
      <c r="BF116" s="110"/>
      <c r="BG116" s="110"/>
      <c r="BH116" s="110"/>
      <c r="BI116" s="110"/>
      <c r="BJ116" s="87"/>
      <c r="BK116" s="27">
        <v>14</v>
      </c>
    </row>
    <row r="117" spans="1:63" s="187" customFormat="1" ht="12.95" customHeight="1" x14ac:dyDescent="0.25">
      <c r="A117" s="182" t="s">
        <v>405</v>
      </c>
      <c r="B117" s="158">
        <v>210023511</v>
      </c>
      <c r="C117" s="158" t="s">
        <v>681</v>
      </c>
      <c r="D117" s="158"/>
      <c r="E117" s="212"/>
      <c r="F117" s="193" t="s">
        <v>442</v>
      </c>
      <c r="G117" s="193" t="s">
        <v>407</v>
      </c>
      <c r="H117" s="193" t="s">
        <v>443</v>
      </c>
      <c r="I117" s="183" t="s">
        <v>143</v>
      </c>
      <c r="J117" s="152" t="s">
        <v>149</v>
      </c>
      <c r="K117" s="183" t="s">
        <v>196</v>
      </c>
      <c r="L117" s="182">
        <v>30</v>
      </c>
      <c r="M117" s="153" t="s">
        <v>197</v>
      </c>
      <c r="N117" s="194" t="s">
        <v>365</v>
      </c>
      <c r="O117" s="152" t="s">
        <v>166</v>
      </c>
      <c r="P117" s="183" t="s">
        <v>125</v>
      </c>
      <c r="Q117" s="182" t="s">
        <v>122</v>
      </c>
      <c r="R117" s="183" t="s">
        <v>200</v>
      </c>
      <c r="S117" s="183" t="s">
        <v>201</v>
      </c>
      <c r="T117" s="182"/>
      <c r="U117" s="182" t="s">
        <v>398</v>
      </c>
      <c r="V117" s="182" t="s">
        <v>146</v>
      </c>
      <c r="W117" s="193">
        <v>30</v>
      </c>
      <c r="X117" s="193">
        <v>60</v>
      </c>
      <c r="Y117" s="156">
        <v>10</v>
      </c>
      <c r="Z117" s="196" t="s">
        <v>409</v>
      </c>
      <c r="AA117" s="181" t="s">
        <v>138</v>
      </c>
      <c r="AB117" s="185">
        <v>0.8</v>
      </c>
      <c r="AC117" s="197">
        <v>898876.29</v>
      </c>
      <c r="AD117" s="185">
        <v>719101.03200000012</v>
      </c>
      <c r="AE117" s="185">
        <v>805393.15584000025</v>
      </c>
      <c r="AF117" s="185">
        <v>0.6</v>
      </c>
      <c r="AG117" s="185">
        <v>907955.85</v>
      </c>
      <c r="AH117" s="185">
        <v>544773.51</v>
      </c>
      <c r="AI117" s="185">
        <v>610146.33120000002</v>
      </c>
      <c r="AJ117" s="186">
        <v>0</v>
      </c>
      <c r="AK117" s="186">
        <v>0</v>
      </c>
      <c r="AL117" s="186">
        <v>0</v>
      </c>
      <c r="AM117" s="186">
        <v>0</v>
      </c>
      <c r="AN117" s="186">
        <v>0</v>
      </c>
      <c r="AO117" s="186">
        <v>0</v>
      </c>
      <c r="AP117" s="186">
        <v>0</v>
      </c>
      <c r="AQ117" s="186">
        <v>0</v>
      </c>
      <c r="AR117" s="186">
        <v>0</v>
      </c>
      <c r="AS117" s="186">
        <v>0</v>
      </c>
      <c r="AT117" s="186">
        <v>0</v>
      </c>
      <c r="AU117" s="186">
        <v>0</v>
      </c>
      <c r="AV117" s="186">
        <f t="shared" si="38"/>
        <v>1.4</v>
      </c>
      <c r="AW117" s="185">
        <f t="shared" si="33"/>
        <v>1263874.5420000001</v>
      </c>
      <c r="AX117" s="185">
        <f t="shared" si="28"/>
        <v>1415539.4870400003</v>
      </c>
      <c r="AY117" s="158" t="s">
        <v>203</v>
      </c>
      <c r="AZ117" s="183"/>
      <c r="BA117" s="183"/>
      <c r="BB117" s="195"/>
      <c r="BC117" s="193" t="s">
        <v>445</v>
      </c>
      <c r="BD117" s="193" t="s">
        <v>445</v>
      </c>
      <c r="BE117" s="195"/>
      <c r="BF117" s="195"/>
      <c r="BG117" s="195"/>
      <c r="BH117" s="195"/>
      <c r="BI117" s="195"/>
      <c r="BJ117" s="87"/>
      <c r="BK117" s="32" t="s">
        <v>653</v>
      </c>
    </row>
    <row r="118" spans="1:63" s="164" customFormat="1" ht="12.95" customHeight="1" x14ac:dyDescent="0.25">
      <c r="A118" s="66" t="s">
        <v>405</v>
      </c>
      <c r="B118" s="72"/>
      <c r="C118" s="189" t="s">
        <v>491</v>
      </c>
      <c r="D118" s="72"/>
      <c r="E118" s="211"/>
      <c r="F118" s="68" t="s">
        <v>406</v>
      </c>
      <c r="G118" s="68" t="s">
        <v>407</v>
      </c>
      <c r="H118" s="12" t="s">
        <v>408</v>
      </c>
      <c r="I118" s="25" t="s">
        <v>143</v>
      </c>
      <c r="J118" s="1" t="s">
        <v>149</v>
      </c>
      <c r="K118" s="25" t="s">
        <v>196</v>
      </c>
      <c r="L118" s="24">
        <v>30</v>
      </c>
      <c r="M118" s="69" t="s">
        <v>197</v>
      </c>
      <c r="N118" s="70" t="s">
        <v>365</v>
      </c>
      <c r="O118" s="24" t="s">
        <v>126</v>
      </c>
      <c r="P118" s="25" t="s">
        <v>125</v>
      </c>
      <c r="Q118" s="24" t="s">
        <v>122</v>
      </c>
      <c r="R118" s="25" t="s">
        <v>200</v>
      </c>
      <c r="S118" s="25" t="s">
        <v>201</v>
      </c>
      <c r="T118" s="24"/>
      <c r="U118" s="24" t="s">
        <v>398</v>
      </c>
      <c r="V118" s="24" t="s">
        <v>146</v>
      </c>
      <c r="W118" s="9">
        <v>30</v>
      </c>
      <c r="X118" s="9">
        <v>60</v>
      </c>
      <c r="Y118" s="16">
        <v>10</v>
      </c>
      <c r="Z118" s="86" t="s">
        <v>409</v>
      </c>
      <c r="AA118" s="5" t="s">
        <v>138</v>
      </c>
      <c r="AB118" s="71">
        <v>0.16</v>
      </c>
      <c r="AC118" s="190">
        <v>620081.28</v>
      </c>
      <c r="AD118" s="71">
        <f t="shared" si="34"/>
        <v>99213.00480000001</v>
      </c>
      <c r="AE118" s="71">
        <f t="shared" si="35"/>
        <v>111118.56537600003</v>
      </c>
      <c r="AF118" s="71">
        <v>0.16</v>
      </c>
      <c r="AG118" s="190">
        <v>620081.28</v>
      </c>
      <c r="AH118" s="71">
        <f t="shared" si="36"/>
        <v>99213.00480000001</v>
      </c>
      <c r="AI118" s="71">
        <f t="shared" si="37"/>
        <v>111118.56537600003</v>
      </c>
      <c r="AJ118" s="19">
        <v>0</v>
      </c>
      <c r="AK118" s="19">
        <v>0</v>
      </c>
      <c r="AL118" s="19">
        <v>0</v>
      </c>
      <c r="AM118" s="19">
        <v>0</v>
      </c>
      <c r="AN118" s="19">
        <v>0</v>
      </c>
      <c r="AO118" s="19">
        <v>0</v>
      </c>
      <c r="AP118" s="19">
        <v>0</v>
      </c>
      <c r="AQ118" s="19">
        <v>0</v>
      </c>
      <c r="AR118" s="19">
        <v>0</v>
      </c>
      <c r="AS118" s="19">
        <v>0</v>
      </c>
      <c r="AT118" s="19">
        <v>0</v>
      </c>
      <c r="AU118" s="19">
        <v>0</v>
      </c>
      <c r="AV118" s="64">
        <f t="shared" si="38"/>
        <v>0.32</v>
      </c>
      <c r="AW118" s="41">
        <v>0</v>
      </c>
      <c r="AX118" s="41">
        <f t="shared" si="28"/>
        <v>0</v>
      </c>
      <c r="AY118" s="4" t="s">
        <v>203</v>
      </c>
      <c r="AZ118" s="25"/>
      <c r="BA118" s="25"/>
      <c r="BB118" s="44"/>
      <c r="BC118" s="12" t="s">
        <v>446</v>
      </c>
      <c r="BD118" s="12" t="s">
        <v>446</v>
      </c>
      <c r="BE118" s="44"/>
      <c r="BF118" s="44"/>
      <c r="BG118" s="44"/>
      <c r="BH118" s="44"/>
      <c r="BI118" s="44"/>
      <c r="BJ118" s="87"/>
      <c r="BK118" s="87"/>
    </row>
    <row r="119" spans="1:63" s="164" customFormat="1" ht="12.95" customHeight="1" x14ac:dyDescent="0.25">
      <c r="A119" s="66" t="s">
        <v>405</v>
      </c>
      <c r="B119" s="111"/>
      <c r="C119" s="191" t="s">
        <v>574</v>
      </c>
      <c r="D119" s="111"/>
      <c r="E119" s="211"/>
      <c r="F119" s="68" t="s">
        <v>406</v>
      </c>
      <c r="G119" s="68" t="s">
        <v>407</v>
      </c>
      <c r="H119" s="12" t="s">
        <v>408</v>
      </c>
      <c r="I119" s="25" t="s">
        <v>143</v>
      </c>
      <c r="J119" s="1" t="s">
        <v>149</v>
      </c>
      <c r="K119" s="25" t="s">
        <v>196</v>
      </c>
      <c r="L119" s="24">
        <v>30</v>
      </c>
      <c r="M119" s="69" t="s">
        <v>197</v>
      </c>
      <c r="N119" s="70" t="s">
        <v>365</v>
      </c>
      <c r="O119" s="1" t="s">
        <v>166</v>
      </c>
      <c r="P119" s="25" t="s">
        <v>125</v>
      </c>
      <c r="Q119" s="24" t="s">
        <v>122</v>
      </c>
      <c r="R119" s="25" t="s">
        <v>200</v>
      </c>
      <c r="S119" s="25" t="s">
        <v>201</v>
      </c>
      <c r="T119" s="24"/>
      <c r="U119" s="24" t="s">
        <v>398</v>
      </c>
      <c r="V119" s="24" t="s">
        <v>146</v>
      </c>
      <c r="W119" s="9">
        <v>30</v>
      </c>
      <c r="X119" s="9">
        <v>60</v>
      </c>
      <c r="Y119" s="16">
        <v>10</v>
      </c>
      <c r="Z119" s="86" t="s">
        <v>409</v>
      </c>
      <c r="AA119" s="5" t="s">
        <v>138</v>
      </c>
      <c r="AB119" s="102">
        <v>0.16</v>
      </c>
      <c r="AC119" s="192">
        <v>620081.28</v>
      </c>
      <c r="AD119" s="103">
        <f t="shared" ref="AD119" si="87">AB119*AC119</f>
        <v>99213.00480000001</v>
      </c>
      <c r="AE119" s="103">
        <f t="shared" si="35"/>
        <v>111118.56537600003</v>
      </c>
      <c r="AF119" s="104">
        <v>0.16</v>
      </c>
      <c r="AG119" s="192">
        <v>620081.28</v>
      </c>
      <c r="AH119" s="103">
        <f t="shared" ref="AH119" si="88">AF119*AG119</f>
        <v>99213.00480000001</v>
      </c>
      <c r="AI119" s="103">
        <f t="shared" si="37"/>
        <v>111118.56537600003</v>
      </c>
      <c r="AJ119" s="105">
        <v>0</v>
      </c>
      <c r="AK119" s="105">
        <v>0</v>
      </c>
      <c r="AL119" s="105">
        <v>0</v>
      </c>
      <c r="AM119" s="105">
        <v>0</v>
      </c>
      <c r="AN119" s="105">
        <v>0</v>
      </c>
      <c r="AO119" s="105">
        <v>0</v>
      </c>
      <c r="AP119" s="105">
        <v>0</v>
      </c>
      <c r="AQ119" s="105">
        <v>0</v>
      </c>
      <c r="AR119" s="105">
        <v>0</v>
      </c>
      <c r="AS119" s="105">
        <v>0</v>
      </c>
      <c r="AT119" s="105">
        <v>0</v>
      </c>
      <c r="AU119" s="105">
        <v>0</v>
      </c>
      <c r="AV119" s="106">
        <f t="shared" si="38"/>
        <v>0.32</v>
      </c>
      <c r="AW119" s="201">
        <f t="shared" si="33"/>
        <v>198426.00960000002</v>
      </c>
      <c r="AX119" s="201">
        <f t="shared" si="28"/>
        <v>222237.13075200006</v>
      </c>
      <c r="AY119" s="107" t="s">
        <v>203</v>
      </c>
      <c r="AZ119" s="108"/>
      <c r="BA119" s="108"/>
      <c r="BB119" s="110"/>
      <c r="BC119" s="109" t="s">
        <v>446</v>
      </c>
      <c r="BD119" s="109" t="s">
        <v>446</v>
      </c>
      <c r="BE119" s="110"/>
      <c r="BF119" s="110"/>
      <c r="BG119" s="110"/>
      <c r="BH119" s="110"/>
      <c r="BI119" s="110"/>
      <c r="BJ119" s="87"/>
      <c r="BK119" s="27">
        <v>14</v>
      </c>
    </row>
    <row r="120" spans="1:63" s="164" customFormat="1" ht="12.95" customHeight="1" x14ac:dyDescent="0.25">
      <c r="A120" s="66" t="s">
        <v>405</v>
      </c>
      <c r="B120" s="72"/>
      <c r="C120" s="189" t="s">
        <v>492</v>
      </c>
      <c r="D120" s="72"/>
      <c r="E120" s="211"/>
      <c r="F120" s="68" t="s">
        <v>438</v>
      </c>
      <c r="G120" s="68" t="s">
        <v>407</v>
      </c>
      <c r="H120" s="12" t="s">
        <v>439</v>
      </c>
      <c r="I120" s="25" t="s">
        <v>143</v>
      </c>
      <c r="J120" s="1" t="s">
        <v>149</v>
      </c>
      <c r="K120" s="25" t="s">
        <v>196</v>
      </c>
      <c r="L120" s="24">
        <v>30</v>
      </c>
      <c r="M120" s="69" t="s">
        <v>197</v>
      </c>
      <c r="N120" s="70" t="s">
        <v>365</v>
      </c>
      <c r="O120" s="24" t="s">
        <v>126</v>
      </c>
      <c r="P120" s="25" t="s">
        <v>125</v>
      </c>
      <c r="Q120" s="24" t="s">
        <v>122</v>
      </c>
      <c r="R120" s="25" t="s">
        <v>200</v>
      </c>
      <c r="S120" s="25" t="s">
        <v>201</v>
      </c>
      <c r="T120" s="24"/>
      <c r="U120" s="24" t="s">
        <v>398</v>
      </c>
      <c r="V120" s="24" t="s">
        <v>146</v>
      </c>
      <c r="W120" s="9">
        <v>30</v>
      </c>
      <c r="X120" s="9">
        <v>60</v>
      </c>
      <c r="Y120" s="16">
        <v>10</v>
      </c>
      <c r="Z120" s="86" t="s">
        <v>409</v>
      </c>
      <c r="AA120" s="5" t="s">
        <v>138</v>
      </c>
      <c r="AB120" s="71">
        <v>0.55000000000000004</v>
      </c>
      <c r="AC120" s="190">
        <v>208713.3</v>
      </c>
      <c r="AD120" s="71">
        <f t="shared" si="34"/>
        <v>114792.315</v>
      </c>
      <c r="AE120" s="71">
        <f t="shared" si="35"/>
        <v>128567.39280000002</v>
      </c>
      <c r="AF120" s="71">
        <v>0.55000000000000004</v>
      </c>
      <c r="AG120" s="190">
        <v>208713.3</v>
      </c>
      <c r="AH120" s="71">
        <f t="shared" si="36"/>
        <v>114792.315</v>
      </c>
      <c r="AI120" s="71">
        <f t="shared" si="37"/>
        <v>128567.39280000002</v>
      </c>
      <c r="AJ120" s="19">
        <v>0</v>
      </c>
      <c r="AK120" s="19">
        <v>0</v>
      </c>
      <c r="AL120" s="19">
        <v>0</v>
      </c>
      <c r="AM120" s="19">
        <v>0</v>
      </c>
      <c r="AN120" s="19">
        <v>0</v>
      </c>
      <c r="AO120" s="19">
        <v>0</v>
      </c>
      <c r="AP120" s="19">
        <v>0</v>
      </c>
      <c r="AQ120" s="19">
        <v>0</v>
      </c>
      <c r="AR120" s="19">
        <v>0</v>
      </c>
      <c r="AS120" s="19">
        <v>0</v>
      </c>
      <c r="AT120" s="19">
        <v>0</v>
      </c>
      <c r="AU120" s="19">
        <v>0</v>
      </c>
      <c r="AV120" s="64">
        <f t="shared" si="38"/>
        <v>1.1000000000000001</v>
      </c>
      <c r="AW120" s="41">
        <v>0</v>
      </c>
      <c r="AX120" s="41">
        <f t="shared" si="28"/>
        <v>0</v>
      </c>
      <c r="AY120" s="4" t="s">
        <v>203</v>
      </c>
      <c r="AZ120" s="25"/>
      <c r="BA120" s="25"/>
      <c r="BB120" s="44"/>
      <c r="BC120" s="12" t="s">
        <v>447</v>
      </c>
      <c r="BD120" s="12" t="s">
        <v>447</v>
      </c>
      <c r="BE120" s="44"/>
      <c r="BF120" s="44"/>
      <c r="BG120" s="44"/>
      <c r="BH120" s="44"/>
      <c r="BI120" s="44"/>
      <c r="BJ120" s="87"/>
      <c r="BK120" s="87"/>
    </row>
    <row r="121" spans="1:63" s="164" customFormat="1" ht="12.95" customHeight="1" x14ac:dyDescent="0.25">
      <c r="A121" s="66" t="s">
        <v>405</v>
      </c>
      <c r="B121" s="111"/>
      <c r="C121" s="191" t="s">
        <v>575</v>
      </c>
      <c r="D121" s="111"/>
      <c r="E121" s="211"/>
      <c r="F121" s="68" t="s">
        <v>438</v>
      </c>
      <c r="G121" s="68" t="s">
        <v>407</v>
      </c>
      <c r="H121" s="12" t="s">
        <v>439</v>
      </c>
      <c r="I121" s="25" t="s">
        <v>143</v>
      </c>
      <c r="J121" s="1" t="s">
        <v>149</v>
      </c>
      <c r="K121" s="25" t="s">
        <v>196</v>
      </c>
      <c r="L121" s="24">
        <v>30</v>
      </c>
      <c r="M121" s="69" t="s">
        <v>197</v>
      </c>
      <c r="N121" s="70" t="s">
        <v>365</v>
      </c>
      <c r="O121" s="1" t="s">
        <v>166</v>
      </c>
      <c r="P121" s="25" t="s">
        <v>125</v>
      </c>
      <c r="Q121" s="24" t="s">
        <v>122</v>
      </c>
      <c r="R121" s="25" t="s">
        <v>200</v>
      </c>
      <c r="S121" s="25" t="s">
        <v>201</v>
      </c>
      <c r="T121" s="24"/>
      <c r="U121" s="24" t="s">
        <v>398</v>
      </c>
      <c r="V121" s="24" t="s">
        <v>146</v>
      </c>
      <c r="W121" s="9">
        <v>30</v>
      </c>
      <c r="X121" s="9">
        <v>60</v>
      </c>
      <c r="Y121" s="16">
        <v>10</v>
      </c>
      <c r="Z121" s="86" t="s">
        <v>409</v>
      </c>
      <c r="AA121" s="5" t="s">
        <v>138</v>
      </c>
      <c r="AB121" s="102">
        <v>0.55000000000000004</v>
      </c>
      <c r="AC121" s="192">
        <v>208713.3</v>
      </c>
      <c r="AD121" s="103">
        <f t="shared" ref="AD121" si="89">AB121*AC121</f>
        <v>114792.315</v>
      </c>
      <c r="AE121" s="103">
        <f t="shared" si="35"/>
        <v>128567.39280000002</v>
      </c>
      <c r="AF121" s="104">
        <v>0.55000000000000004</v>
      </c>
      <c r="AG121" s="192">
        <v>208713.3</v>
      </c>
      <c r="AH121" s="103">
        <f t="shared" ref="AH121" si="90">AF121*AG121</f>
        <v>114792.315</v>
      </c>
      <c r="AI121" s="103">
        <f t="shared" si="37"/>
        <v>128567.39280000002</v>
      </c>
      <c r="AJ121" s="105">
        <v>0</v>
      </c>
      <c r="AK121" s="105">
        <v>0</v>
      </c>
      <c r="AL121" s="105">
        <v>0</v>
      </c>
      <c r="AM121" s="105">
        <v>0</v>
      </c>
      <c r="AN121" s="105">
        <v>0</v>
      </c>
      <c r="AO121" s="105">
        <v>0</v>
      </c>
      <c r="AP121" s="105">
        <v>0</v>
      </c>
      <c r="AQ121" s="105">
        <v>0</v>
      </c>
      <c r="AR121" s="105">
        <v>0</v>
      </c>
      <c r="AS121" s="105">
        <v>0</v>
      </c>
      <c r="AT121" s="105">
        <v>0</v>
      </c>
      <c r="AU121" s="105">
        <v>0</v>
      </c>
      <c r="AV121" s="106">
        <f t="shared" si="38"/>
        <v>1.1000000000000001</v>
      </c>
      <c r="AW121" s="41">
        <v>0</v>
      </c>
      <c r="AX121" s="41">
        <f t="shared" si="28"/>
        <v>0</v>
      </c>
      <c r="AY121" s="107" t="s">
        <v>203</v>
      </c>
      <c r="AZ121" s="108"/>
      <c r="BA121" s="108"/>
      <c r="BB121" s="110"/>
      <c r="BC121" s="109" t="s">
        <v>447</v>
      </c>
      <c r="BD121" s="109" t="s">
        <v>447</v>
      </c>
      <c r="BE121" s="110"/>
      <c r="BF121" s="110"/>
      <c r="BG121" s="110"/>
      <c r="BH121" s="110"/>
      <c r="BI121" s="110"/>
      <c r="BJ121" s="87"/>
      <c r="BK121" s="27">
        <v>14</v>
      </c>
    </row>
    <row r="122" spans="1:63" s="187" customFormat="1" ht="12.95" customHeight="1" x14ac:dyDescent="0.25">
      <c r="A122" s="182" t="s">
        <v>405</v>
      </c>
      <c r="B122" s="158">
        <v>210030297</v>
      </c>
      <c r="C122" s="158" t="s">
        <v>682</v>
      </c>
      <c r="D122" s="158"/>
      <c r="E122" s="212"/>
      <c r="F122" s="193" t="s">
        <v>438</v>
      </c>
      <c r="G122" s="193" t="s">
        <v>407</v>
      </c>
      <c r="H122" s="193" t="s">
        <v>439</v>
      </c>
      <c r="I122" s="183" t="s">
        <v>143</v>
      </c>
      <c r="J122" s="152" t="s">
        <v>149</v>
      </c>
      <c r="K122" s="183" t="s">
        <v>196</v>
      </c>
      <c r="L122" s="182">
        <v>30</v>
      </c>
      <c r="M122" s="153" t="s">
        <v>197</v>
      </c>
      <c r="N122" s="194" t="s">
        <v>365</v>
      </c>
      <c r="O122" s="152" t="s">
        <v>166</v>
      </c>
      <c r="P122" s="183" t="s">
        <v>125</v>
      </c>
      <c r="Q122" s="182" t="s">
        <v>122</v>
      </c>
      <c r="R122" s="183" t="s">
        <v>200</v>
      </c>
      <c r="S122" s="183" t="s">
        <v>201</v>
      </c>
      <c r="T122" s="182"/>
      <c r="U122" s="182" t="s">
        <v>398</v>
      </c>
      <c r="V122" s="182" t="s">
        <v>146</v>
      </c>
      <c r="W122" s="193">
        <v>30</v>
      </c>
      <c r="X122" s="193">
        <v>60</v>
      </c>
      <c r="Y122" s="156">
        <v>10</v>
      </c>
      <c r="Z122" s="196" t="s">
        <v>409</v>
      </c>
      <c r="AA122" s="181" t="s">
        <v>138</v>
      </c>
      <c r="AB122" s="185">
        <v>0.69</v>
      </c>
      <c r="AC122" s="197">
        <v>206626.17</v>
      </c>
      <c r="AD122" s="185">
        <v>142572.05729999999</v>
      </c>
      <c r="AE122" s="185">
        <v>159680.704176</v>
      </c>
      <c r="AF122" s="185">
        <v>0.55000000000000004</v>
      </c>
      <c r="AG122" s="185">
        <v>208713.3</v>
      </c>
      <c r="AH122" s="185">
        <v>114792.315</v>
      </c>
      <c r="AI122" s="185">
        <v>128567.39280000002</v>
      </c>
      <c r="AJ122" s="186">
        <v>0</v>
      </c>
      <c r="AK122" s="186">
        <v>0</v>
      </c>
      <c r="AL122" s="186">
        <v>0</v>
      </c>
      <c r="AM122" s="186">
        <v>0</v>
      </c>
      <c r="AN122" s="186">
        <v>0</v>
      </c>
      <c r="AO122" s="186">
        <v>0</v>
      </c>
      <c r="AP122" s="186">
        <v>0</v>
      </c>
      <c r="AQ122" s="186">
        <v>0</v>
      </c>
      <c r="AR122" s="186">
        <v>0</v>
      </c>
      <c r="AS122" s="186">
        <v>0</v>
      </c>
      <c r="AT122" s="186">
        <v>0</v>
      </c>
      <c r="AU122" s="186">
        <v>0</v>
      </c>
      <c r="AV122" s="186">
        <f t="shared" si="38"/>
        <v>1.24</v>
      </c>
      <c r="AW122" s="185">
        <f t="shared" si="33"/>
        <v>257364.37229999999</v>
      </c>
      <c r="AX122" s="185">
        <f t="shared" si="28"/>
        <v>288248.096976</v>
      </c>
      <c r="AY122" s="158" t="s">
        <v>203</v>
      </c>
      <c r="AZ122" s="183"/>
      <c r="BA122" s="183"/>
      <c r="BB122" s="195"/>
      <c r="BC122" s="193" t="s">
        <v>447</v>
      </c>
      <c r="BD122" s="193" t="s">
        <v>447</v>
      </c>
      <c r="BE122" s="195"/>
      <c r="BF122" s="195"/>
      <c r="BG122" s="195"/>
      <c r="BH122" s="195"/>
      <c r="BI122" s="195"/>
      <c r="BJ122" s="87"/>
      <c r="BK122" s="32" t="s">
        <v>653</v>
      </c>
    </row>
    <row r="123" spans="1:63" s="164" customFormat="1" ht="12.95" customHeight="1" x14ac:dyDescent="0.25">
      <c r="A123" s="66" t="s">
        <v>405</v>
      </c>
      <c r="B123" s="72"/>
      <c r="C123" s="189" t="s">
        <v>493</v>
      </c>
      <c r="D123" s="72"/>
      <c r="E123" s="211"/>
      <c r="F123" s="68" t="s">
        <v>442</v>
      </c>
      <c r="G123" s="68" t="s">
        <v>407</v>
      </c>
      <c r="H123" s="12" t="s">
        <v>443</v>
      </c>
      <c r="I123" s="25" t="s">
        <v>143</v>
      </c>
      <c r="J123" s="1" t="s">
        <v>149</v>
      </c>
      <c r="K123" s="25" t="s">
        <v>196</v>
      </c>
      <c r="L123" s="24">
        <v>30</v>
      </c>
      <c r="M123" s="69" t="s">
        <v>197</v>
      </c>
      <c r="N123" s="70" t="s">
        <v>365</v>
      </c>
      <c r="O123" s="24" t="s">
        <v>126</v>
      </c>
      <c r="P123" s="25" t="s">
        <v>125</v>
      </c>
      <c r="Q123" s="24" t="s">
        <v>122</v>
      </c>
      <c r="R123" s="25" t="s">
        <v>200</v>
      </c>
      <c r="S123" s="25" t="s">
        <v>201</v>
      </c>
      <c r="T123" s="24"/>
      <c r="U123" s="24" t="s">
        <v>398</v>
      </c>
      <c r="V123" s="24" t="s">
        <v>146</v>
      </c>
      <c r="W123" s="9">
        <v>30</v>
      </c>
      <c r="X123" s="9">
        <v>60</v>
      </c>
      <c r="Y123" s="16">
        <v>10</v>
      </c>
      <c r="Z123" s="86" t="s">
        <v>409</v>
      </c>
      <c r="AA123" s="5" t="s">
        <v>138</v>
      </c>
      <c r="AB123" s="71">
        <v>0.4</v>
      </c>
      <c r="AC123" s="190">
        <v>3158727.06</v>
      </c>
      <c r="AD123" s="71">
        <f t="shared" si="34"/>
        <v>1263490.824</v>
      </c>
      <c r="AE123" s="71">
        <f t="shared" si="35"/>
        <v>1415109.7228800002</v>
      </c>
      <c r="AF123" s="71">
        <v>0.4</v>
      </c>
      <c r="AG123" s="190">
        <v>3158727.06</v>
      </c>
      <c r="AH123" s="71">
        <f t="shared" si="36"/>
        <v>1263490.824</v>
      </c>
      <c r="AI123" s="71">
        <f t="shared" si="37"/>
        <v>1415109.7228800002</v>
      </c>
      <c r="AJ123" s="19">
        <v>0</v>
      </c>
      <c r="AK123" s="19">
        <v>0</v>
      </c>
      <c r="AL123" s="19">
        <v>0</v>
      </c>
      <c r="AM123" s="19">
        <v>0</v>
      </c>
      <c r="AN123" s="19">
        <v>0</v>
      </c>
      <c r="AO123" s="19">
        <v>0</v>
      </c>
      <c r="AP123" s="19">
        <v>0</v>
      </c>
      <c r="AQ123" s="19">
        <v>0</v>
      </c>
      <c r="AR123" s="19">
        <v>0</v>
      </c>
      <c r="AS123" s="19">
        <v>0</v>
      </c>
      <c r="AT123" s="19">
        <v>0</v>
      </c>
      <c r="AU123" s="19">
        <v>0</v>
      </c>
      <c r="AV123" s="64">
        <f t="shared" si="38"/>
        <v>0.8</v>
      </c>
      <c r="AW123" s="41">
        <v>0</v>
      </c>
      <c r="AX123" s="41">
        <f t="shared" si="28"/>
        <v>0</v>
      </c>
      <c r="AY123" s="4" t="s">
        <v>203</v>
      </c>
      <c r="AZ123" s="25"/>
      <c r="BA123" s="25"/>
      <c r="BB123" s="44"/>
      <c r="BC123" s="12" t="s">
        <v>448</v>
      </c>
      <c r="BD123" s="12" t="s">
        <v>448</v>
      </c>
      <c r="BE123" s="44"/>
      <c r="BF123" s="44"/>
      <c r="BG123" s="44"/>
      <c r="BH123" s="44"/>
      <c r="BI123" s="44"/>
      <c r="BJ123" s="87"/>
      <c r="BK123" s="87"/>
    </row>
    <row r="124" spans="1:63" s="164" customFormat="1" ht="12.95" customHeight="1" x14ac:dyDescent="0.25">
      <c r="A124" s="66" t="s">
        <v>405</v>
      </c>
      <c r="B124" s="111"/>
      <c r="C124" s="191" t="s">
        <v>576</v>
      </c>
      <c r="D124" s="111"/>
      <c r="E124" s="211"/>
      <c r="F124" s="68" t="s">
        <v>442</v>
      </c>
      <c r="G124" s="68" t="s">
        <v>407</v>
      </c>
      <c r="H124" s="12" t="s">
        <v>443</v>
      </c>
      <c r="I124" s="25" t="s">
        <v>143</v>
      </c>
      <c r="J124" s="1" t="s">
        <v>149</v>
      </c>
      <c r="K124" s="25" t="s">
        <v>196</v>
      </c>
      <c r="L124" s="24">
        <v>30</v>
      </c>
      <c r="M124" s="69" t="s">
        <v>197</v>
      </c>
      <c r="N124" s="70" t="s">
        <v>365</v>
      </c>
      <c r="O124" s="1" t="s">
        <v>166</v>
      </c>
      <c r="P124" s="25" t="s">
        <v>125</v>
      </c>
      <c r="Q124" s="24" t="s">
        <v>122</v>
      </c>
      <c r="R124" s="25" t="s">
        <v>200</v>
      </c>
      <c r="S124" s="25" t="s">
        <v>201</v>
      </c>
      <c r="T124" s="24"/>
      <c r="U124" s="24" t="s">
        <v>398</v>
      </c>
      <c r="V124" s="24" t="s">
        <v>146</v>
      </c>
      <c r="W124" s="9">
        <v>30</v>
      </c>
      <c r="X124" s="9">
        <v>60</v>
      </c>
      <c r="Y124" s="16">
        <v>10</v>
      </c>
      <c r="Z124" s="86" t="s">
        <v>409</v>
      </c>
      <c r="AA124" s="5" t="s">
        <v>138</v>
      </c>
      <c r="AB124" s="102">
        <v>0.4</v>
      </c>
      <c r="AC124" s="192">
        <v>3158727.06</v>
      </c>
      <c r="AD124" s="103">
        <f t="shared" ref="AD124" si="91">AB124*AC124</f>
        <v>1263490.824</v>
      </c>
      <c r="AE124" s="103">
        <f t="shared" si="35"/>
        <v>1415109.7228800002</v>
      </c>
      <c r="AF124" s="104">
        <v>0.4</v>
      </c>
      <c r="AG124" s="192">
        <v>3158727.06</v>
      </c>
      <c r="AH124" s="103">
        <f t="shared" ref="AH124" si="92">AF124*AG124</f>
        <v>1263490.824</v>
      </c>
      <c r="AI124" s="103">
        <f t="shared" si="37"/>
        <v>1415109.7228800002</v>
      </c>
      <c r="AJ124" s="105">
        <v>0</v>
      </c>
      <c r="AK124" s="105">
        <v>0</v>
      </c>
      <c r="AL124" s="105">
        <v>0</v>
      </c>
      <c r="AM124" s="105">
        <v>0</v>
      </c>
      <c r="AN124" s="105">
        <v>0</v>
      </c>
      <c r="AO124" s="105">
        <v>0</v>
      </c>
      <c r="AP124" s="105">
        <v>0</v>
      </c>
      <c r="AQ124" s="105">
        <v>0</v>
      </c>
      <c r="AR124" s="105">
        <v>0</v>
      </c>
      <c r="AS124" s="105">
        <v>0</v>
      </c>
      <c r="AT124" s="105">
        <v>0</v>
      </c>
      <c r="AU124" s="105">
        <v>0</v>
      </c>
      <c r="AV124" s="106">
        <f t="shared" si="38"/>
        <v>0.8</v>
      </c>
      <c r="AW124" s="41">
        <v>0</v>
      </c>
      <c r="AX124" s="41">
        <f t="shared" si="28"/>
        <v>0</v>
      </c>
      <c r="AY124" s="107" t="s">
        <v>203</v>
      </c>
      <c r="AZ124" s="108"/>
      <c r="BA124" s="108"/>
      <c r="BB124" s="110"/>
      <c r="BC124" s="109" t="s">
        <v>448</v>
      </c>
      <c r="BD124" s="109" t="s">
        <v>448</v>
      </c>
      <c r="BE124" s="110"/>
      <c r="BF124" s="110"/>
      <c r="BG124" s="110"/>
      <c r="BH124" s="110"/>
      <c r="BI124" s="110"/>
      <c r="BJ124" s="87"/>
      <c r="BK124" s="27">
        <v>14</v>
      </c>
    </row>
    <row r="125" spans="1:63" s="187" customFormat="1" ht="12.95" customHeight="1" x14ac:dyDescent="0.25">
      <c r="A125" s="182" t="s">
        <v>405</v>
      </c>
      <c r="B125" s="158">
        <v>210032303</v>
      </c>
      <c r="C125" s="158" t="s">
        <v>683</v>
      </c>
      <c r="D125" s="158"/>
      <c r="E125" s="212"/>
      <c r="F125" s="193" t="s">
        <v>442</v>
      </c>
      <c r="G125" s="193" t="s">
        <v>407</v>
      </c>
      <c r="H125" s="193" t="s">
        <v>443</v>
      </c>
      <c r="I125" s="183" t="s">
        <v>143</v>
      </c>
      <c r="J125" s="152" t="s">
        <v>149</v>
      </c>
      <c r="K125" s="183" t="s">
        <v>196</v>
      </c>
      <c r="L125" s="182">
        <v>30</v>
      </c>
      <c r="M125" s="153" t="s">
        <v>197</v>
      </c>
      <c r="N125" s="194" t="s">
        <v>365</v>
      </c>
      <c r="O125" s="152" t="s">
        <v>166</v>
      </c>
      <c r="P125" s="183" t="s">
        <v>125</v>
      </c>
      <c r="Q125" s="182" t="s">
        <v>122</v>
      </c>
      <c r="R125" s="183" t="s">
        <v>200</v>
      </c>
      <c r="S125" s="183" t="s">
        <v>201</v>
      </c>
      <c r="T125" s="182"/>
      <c r="U125" s="182" t="s">
        <v>398</v>
      </c>
      <c r="V125" s="182" t="s">
        <v>146</v>
      </c>
      <c r="W125" s="193">
        <v>30</v>
      </c>
      <c r="X125" s="193">
        <v>60</v>
      </c>
      <c r="Y125" s="156">
        <v>10</v>
      </c>
      <c r="Z125" s="196" t="s">
        <v>409</v>
      </c>
      <c r="AA125" s="181" t="s">
        <v>138</v>
      </c>
      <c r="AB125" s="185">
        <v>0.8</v>
      </c>
      <c r="AC125" s="197">
        <v>3127139.79</v>
      </c>
      <c r="AD125" s="185">
        <v>2501711.8319999999</v>
      </c>
      <c r="AE125" s="185">
        <v>2801917.25184</v>
      </c>
      <c r="AF125" s="185">
        <v>0.4</v>
      </c>
      <c r="AG125" s="185">
        <v>2942347.64</v>
      </c>
      <c r="AH125" s="185">
        <v>1176939.0560000001</v>
      </c>
      <c r="AI125" s="185">
        <v>1318171.7427200002</v>
      </c>
      <c r="AJ125" s="186">
        <v>0</v>
      </c>
      <c r="AK125" s="186">
        <v>0</v>
      </c>
      <c r="AL125" s="186">
        <v>0</v>
      </c>
      <c r="AM125" s="186">
        <v>0</v>
      </c>
      <c r="AN125" s="186">
        <v>0</v>
      </c>
      <c r="AO125" s="186">
        <v>0</v>
      </c>
      <c r="AP125" s="186">
        <v>0</v>
      </c>
      <c r="AQ125" s="186">
        <v>0</v>
      </c>
      <c r="AR125" s="186">
        <v>0</v>
      </c>
      <c r="AS125" s="186">
        <v>0</v>
      </c>
      <c r="AT125" s="186">
        <v>0</v>
      </c>
      <c r="AU125" s="186">
        <v>0</v>
      </c>
      <c r="AV125" s="186">
        <f t="shared" si="38"/>
        <v>1.2000000000000002</v>
      </c>
      <c r="AW125" s="185">
        <f t="shared" si="33"/>
        <v>3678650.8880000003</v>
      </c>
      <c r="AX125" s="185">
        <f t="shared" si="28"/>
        <v>4120088.9945600005</v>
      </c>
      <c r="AY125" s="158" t="s">
        <v>203</v>
      </c>
      <c r="AZ125" s="183"/>
      <c r="BA125" s="183"/>
      <c r="BB125" s="195"/>
      <c r="BC125" s="193" t="s">
        <v>448</v>
      </c>
      <c r="BD125" s="193" t="s">
        <v>448</v>
      </c>
      <c r="BE125" s="195"/>
      <c r="BF125" s="195"/>
      <c r="BG125" s="195"/>
      <c r="BH125" s="195"/>
      <c r="BI125" s="195"/>
      <c r="BJ125" s="87"/>
      <c r="BK125" s="32" t="s">
        <v>653</v>
      </c>
    </row>
    <row r="126" spans="1:63" s="164" customFormat="1" ht="12.95" customHeight="1" x14ac:dyDescent="0.25">
      <c r="A126" s="66" t="s">
        <v>405</v>
      </c>
      <c r="B126" s="72"/>
      <c r="C126" s="189" t="s">
        <v>494</v>
      </c>
      <c r="D126" s="72"/>
      <c r="E126" s="211"/>
      <c r="F126" s="68" t="s">
        <v>442</v>
      </c>
      <c r="G126" s="68" t="s">
        <v>407</v>
      </c>
      <c r="H126" s="12" t="s">
        <v>443</v>
      </c>
      <c r="I126" s="25" t="s">
        <v>143</v>
      </c>
      <c r="J126" s="1" t="s">
        <v>149</v>
      </c>
      <c r="K126" s="25" t="s">
        <v>196</v>
      </c>
      <c r="L126" s="24">
        <v>30</v>
      </c>
      <c r="M126" s="69" t="s">
        <v>197</v>
      </c>
      <c r="N126" s="70" t="s">
        <v>365</v>
      </c>
      <c r="O126" s="24" t="s">
        <v>126</v>
      </c>
      <c r="P126" s="25" t="s">
        <v>125</v>
      </c>
      <c r="Q126" s="24" t="s">
        <v>122</v>
      </c>
      <c r="R126" s="25" t="s">
        <v>200</v>
      </c>
      <c r="S126" s="25" t="s">
        <v>201</v>
      </c>
      <c r="T126" s="24"/>
      <c r="U126" s="24" t="s">
        <v>398</v>
      </c>
      <c r="V126" s="24" t="s">
        <v>146</v>
      </c>
      <c r="W126" s="9">
        <v>30</v>
      </c>
      <c r="X126" s="9">
        <v>60</v>
      </c>
      <c r="Y126" s="16">
        <v>10</v>
      </c>
      <c r="Z126" s="86" t="s">
        <v>409</v>
      </c>
      <c r="AA126" s="5" t="s">
        <v>138</v>
      </c>
      <c r="AB126" s="71">
        <v>1.1499999999999999</v>
      </c>
      <c r="AC126" s="190">
        <v>490740.83</v>
      </c>
      <c r="AD126" s="71">
        <f t="shared" si="34"/>
        <v>564351.95449999999</v>
      </c>
      <c r="AE126" s="71">
        <f t="shared" si="35"/>
        <v>632074.18904000008</v>
      </c>
      <c r="AF126" s="71">
        <v>1.1499999999999999</v>
      </c>
      <c r="AG126" s="190">
        <v>490740.83</v>
      </c>
      <c r="AH126" s="71">
        <f t="shared" si="36"/>
        <v>564351.95449999999</v>
      </c>
      <c r="AI126" s="71">
        <f t="shared" si="37"/>
        <v>632074.18904000008</v>
      </c>
      <c r="AJ126" s="19">
        <v>0</v>
      </c>
      <c r="AK126" s="19">
        <v>0</v>
      </c>
      <c r="AL126" s="19">
        <v>0</v>
      </c>
      <c r="AM126" s="19">
        <v>0</v>
      </c>
      <c r="AN126" s="19">
        <v>0</v>
      </c>
      <c r="AO126" s="19">
        <v>0</v>
      </c>
      <c r="AP126" s="19">
        <v>0</v>
      </c>
      <c r="AQ126" s="19">
        <v>0</v>
      </c>
      <c r="AR126" s="19">
        <v>0</v>
      </c>
      <c r="AS126" s="19">
        <v>0</v>
      </c>
      <c r="AT126" s="19">
        <v>0</v>
      </c>
      <c r="AU126" s="19">
        <v>0</v>
      </c>
      <c r="AV126" s="64">
        <f t="shared" si="38"/>
        <v>2.2999999999999998</v>
      </c>
      <c r="AW126" s="41">
        <v>0</v>
      </c>
      <c r="AX126" s="41">
        <f t="shared" si="28"/>
        <v>0</v>
      </c>
      <c r="AY126" s="4" t="s">
        <v>203</v>
      </c>
      <c r="AZ126" s="25"/>
      <c r="BA126" s="25"/>
      <c r="BB126" s="44"/>
      <c r="BC126" s="12" t="s">
        <v>449</v>
      </c>
      <c r="BD126" s="12" t="s">
        <v>449</v>
      </c>
      <c r="BE126" s="44"/>
      <c r="BF126" s="44"/>
      <c r="BG126" s="44"/>
      <c r="BH126" s="44"/>
      <c r="BI126" s="44"/>
      <c r="BJ126" s="87"/>
      <c r="BK126" s="87"/>
    </row>
    <row r="127" spans="1:63" s="164" customFormat="1" ht="12.95" customHeight="1" x14ac:dyDescent="0.25">
      <c r="A127" s="66" t="s">
        <v>405</v>
      </c>
      <c r="B127" s="111"/>
      <c r="C127" s="191" t="s">
        <v>577</v>
      </c>
      <c r="D127" s="111"/>
      <c r="E127" s="211"/>
      <c r="F127" s="68" t="s">
        <v>442</v>
      </c>
      <c r="G127" s="68" t="s">
        <v>407</v>
      </c>
      <c r="H127" s="12" t="s">
        <v>443</v>
      </c>
      <c r="I127" s="25" t="s">
        <v>143</v>
      </c>
      <c r="J127" s="1" t="s">
        <v>149</v>
      </c>
      <c r="K127" s="25" t="s">
        <v>196</v>
      </c>
      <c r="L127" s="24">
        <v>30</v>
      </c>
      <c r="M127" s="69" t="s">
        <v>197</v>
      </c>
      <c r="N127" s="70" t="s">
        <v>365</v>
      </c>
      <c r="O127" s="1" t="s">
        <v>166</v>
      </c>
      <c r="P127" s="25" t="s">
        <v>125</v>
      </c>
      <c r="Q127" s="24" t="s">
        <v>122</v>
      </c>
      <c r="R127" s="25" t="s">
        <v>200</v>
      </c>
      <c r="S127" s="25" t="s">
        <v>201</v>
      </c>
      <c r="T127" s="24"/>
      <c r="U127" s="24" t="s">
        <v>398</v>
      </c>
      <c r="V127" s="24" t="s">
        <v>146</v>
      </c>
      <c r="W127" s="9">
        <v>30</v>
      </c>
      <c r="X127" s="9">
        <v>60</v>
      </c>
      <c r="Y127" s="16">
        <v>10</v>
      </c>
      <c r="Z127" s="86" t="s">
        <v>409</v>
      </c>
      <c r="AA127" s="5" t="s">
        <v>138</v>
      </c>
      <c r="AB127" s="102">
        <v>1.1499999999999999</v>
      </c>
      <c r="AC127" s="192">
        <v>490740.83</v>
      </c>
      <c r="AD127" s="103">
        <f t="shared" ref="AD127" si="93">AB127*AC127</f>
        <v>564351.95449999999</v>
      </c>
      <c r="AE127" s="103">
        <f t="shared" si="35"/>
        <v>632074.18904000008</v>
      </c>
      <c r="AF127" s="104">
        <v>1.1499999999999999</v>
      </c>
      <c r="AG127" s="192">
        <v>490740.83</v>
      </c>
      <c r="AH127" s="103">
        <f t="shared" ref="AH127" si="94">AF127*AG127</f>
        <v>564351.95449999999</v>
      </c>
      <c r="AI127" s="103">
        <f t="shared" si="37"/>
        <v>632074.18904000008</v>
      </c>
      <c r="AJ127" s="105">
        <v>0</v>
      </c>
      <c r="AK127" s="105">
        <v>0</v>
      </c>
      <c r="AL127" s="105">
        <v>0</v>
      </c>
      <c r="AM127" s="105">
        <v>0</v>
      </c>
      <c r="AN127" s="105">
        <v>0</v>
      </c>
      <c r="AO127" s="105">
        <v>0</v>
      </c>
      <c r="AP127" s="105">
        <v>0</v>
      </c>
      <c r="AQ127" s="105">
        <v>0</v>
      </c>
      <c r="AR127" s="105">
        <v>0</v>
      </c>
      <c r="AS127" s="105">
        <v>0</v>
      </c>
      <c r="AT127" s="105">
        <v>0</v>
      </c>
      <c r="AU127" s="105">
        <v>0</v>
      </c>
      <c r="AV127" s="106">
        <f t="shared" si="38"/>
        <v>2.2999999999999998</v>
      </c>
      <c r="AW127" s="41">
        <v>0</v>
      </c>
      <c r="AX127" s="41">
        <f t="shared" si="28"/>
        <v>0</v>
      </c>
      <c r="AY127" s="107" t="s">
        <v>203</v>
      </c>
      <c r="AZ127" s="108"/>
      <c r="BA127" s="108"/>
      <c r="BB127" s="110"/>
      <c r="BC127" s="109" t="s">
        <v>449</v>
      </c>
      <c r="BD127" s="109" t="s">
        <v>449</v>
      </c>
      <c r="BE127" s="110"/>
      <c r="BF127" s="110"/>
      <c r="BG127" s="110"/>
      <c r="BH127" s="110"/>
      <c r="BI127" s="110"/>
      <c r="BJ127" s="87"/>
      <c r="BK127" s="27">
        <v>14</v>
      </c>
    </row>
    <row r="128" spans="1:63" s="187" customFormat="1" ht="12.95" customHeight="1" x14ac:dyDescent="0.25">
      <c r="A128" s="182" t="s">
        <v>405</v>
      </c>
      <c r="B128" s="158">
        <v>210032304</v>
      </c>
      <c r="C128" s="158" t="s">
        <v>684</v>
      </c>
      <c r="D128" s="158"/>
      <c r="E128" s="212"/>
      <c r="F128" s="193" t="s">
        <v>442</v>
      </c>
      <c r="G128" s="193" t="s">
        <v>407</v>
      </c>
      <c r="H128" s="193" t="s">
        <v>443</v>
      </c>
      <c r="I128" s="183" t="s">
        <v>143</v>
      </c>
      <c r="J128" s="152" t="s">
        <v>149</v>
      </c>
      <c r="K128" s="183" t="s">
        <v>196</v>
      </c>
      <c r="L128" s="182">
        <v>30</v>
      </c>
      <c r="M128" s="153" t="s">
        <v>197</v>
      </c>
      <c r="N128" s="194" t="s">
        <v>365</v>
      </c>
      <c r="O128" s="152" t="s">
        <v>166</v>
      </c>
      <c r="P128" s="183" t="s">
        <v>125</v>
      </c>
      <c r="Q128" s="182" t="s">
        <v>122</v>
      </c>
      <c r="R128" s="183" t="s">
        <v>200</v>
      </c>
      <c r="S128" s="183" t="s">
        <v>201</v>
      </c>
      <c r="T128" s="182"/>
      <c r="U128" s="182" t="s">
        <v>398</v>
      </c>
      <c r="V128" s="182" t="s">
        <v>146</v>
      </c>
      <c r="W128" s="193">
        <v>30</v>
      </c>
      <c r="X128" s="193">
        <v>60</v>
      </c>
      <c r="Y128" s="156">
        <v>10</v>
      </c>
      <c r="Z128" s="196" t="s">
        <v>409</v>
      </c>
      <c r="AA128" s="181" t="s">
        <v>138</v>
      </c>
      <c r="AB128" s="185">
        <v>0.69</v>
      </c>
      <c r="AC128" s="197">
        <v>485833.42</v>
      </c>
      <c r="AD128" s="185">
        <v>335225.05979999999</v>
      </c>
      <c r="AE128" s="185">
        <v>375452.06697600003</v>
      </c>
      <c r="AF128" s="185">
        <v>1.1499999999999999</v>
      </c>
      <c r="AG128" s="185">
        <v>490740.83</v>
      </c>
      <c r="AH128" s="185">
        <v>564351.95449999999</v>
      </c>
      <c r="AI128" s="185">
        <v>632074.18904000008</v>
      </c>
      <c r="AJ128" s="186">
        <v>0</v>
      </c>
      <c r="AK128" s="186">
        <v>0</v>
      </c>
      <c r="AL128" s="186">
        <v>0</v>
      </c>
      <c r="AM128" s="186">
        <v>0</v>
      </c>
      <c r="AN128" s="186">
        <v>0</v>
      </c>
      <c r="AO128" s="186">
        <v>0</v>
      </c>
      <c r="AP128" s="186">
        <v>0</v>
      </c>
      <c r="AQ128" s="186">
        <v>0</v>
      </c>
      <c r="AR128" s="186">
        <v>0</v>
      </c>
      <c r="AS128" s="186">
        <v>0</v>
      </c>
      <c r="AT128" s="186">
        <v>0</v>
      </c>
      <c r="AU128" s="186">
        <v>0</v>
      </c>
      <c r="AV128" s="186">
        <f t="shared" si="38"/>
        <v>1.8399999999999999</v>
      </c>
      <c r="AW128" s="185">
        <f t="shared" si="33"/>
        <v>899577.01429999992</v>
      </c>
      <c r="AX128" s="185">
        <f t="shared" si="28"/>
        <v>1007526.2560160001</v>
      </c>
      <c r="AY128" s="158" t="s">
        <v>203</v>
      </c>
      <c r="AZ128" s="183"/>
      <c r="BA128" s="183"/>
      <c r="BB128" s="195"/>
      <c r="BC128" s="193" t="s">
        <v>449</v>
      </c>
      <c r="BD128" s="193" t="s">
        <v>449</v>
      </c>
      <c r="BE128" s="195"/>
      <c r="BF128" s="195"/>
      <c r="BG128" s="195"/>
      <c r="BH128" s="195"/>
      <c r="BI128" s="195"/>
      <c r="BJ128" s="87"/>
      <c r="BK128" s="32" t="s">
        <v>653</v>
      </c>
    </row>
    <row r="129" spans="1:63" s="164" customFormat="1" ht="12.95" customHeight="1" x14ac:dyDescent="0.25">
      <c r="A129" s="66" t="s">
        <v>405</v>
      </c>
      <c r="B129" s="72"/>
      <c r="C129" s="189" t="s">
        <v>495</v>
      </c>
      <c r="D129" s="72"/>
      <c r="E129" s="211"/>
      <c r="F129" s="68" t="s">
        <v>450</v>
      </c>
      <c r="G129" s="68" t="s">
        <v>407</v>
      </c>
      <c r="H129" s="12" t="s">
        <v>451</v>
      </c>
      <c r="I129" s="25" t="s">
        <v>143</v>
      </c>
      <c r="J129" s="1" t="s">
        <v>149</v>
      </c>
      <c r="K129" s="25" t="s">
        <v>196</v>
      </c>
      <c r="L129" s="24">
        <v>30</v>
      </c>
      <c r="M129" s="69" t="s">
        <v>197</v>
      </c>
      <c r="N129" s="70" t="s">
        <v>365</v>
      </c>
      <c r="O129" s="24" t="s">
        <v>126</v>
      </c>
      <c r="P129" s="25" t="s">
        <v>125</v>
      </c>
      <c r="Q129" s="24" t="s">
        <v>122</v>
      </c>
      <c r="R129" s="25" t="s">
        <v>200</v>
      </c>
      <c r="S129" s="25" t="s">
        <v>201</v>
      </c>
      <c r="T129" s="24"/>
      <c r="U129" s="24" t="s">
        <v>398</v>
      </c>
      <c r="V129" s="24" t="s">
        <v>146</v>
      </c>
      <c r="W129" s="9">
        <v>30</v>
      </c>
      <c r="X129" s="9">
        <v>60</v>
      </c>
      <c r="Y129" s="16">
        <v>10</v>
      </c>
      <c r="Z129" s="86" t="s">
        <v>409</v>
      </c>
      <c r="AA129" s="5" t="s">
        <v>138</v>
      </c>
      <c r="AB129" s="71">
        <v>0.2</v>
      </c>
      <c r="AC129" s="190">
        <v>1167422.25</v>
      </c>
      <c r="AD129" s="71">
        <f t="shared" si="34"/>
        <v>233484.45</v>
      </c>
      <c r="AE129" s="71">
        <f t="shared" si="35"/>
        <v>261502.58400000003</v>
      </c>
      <c r="AF129" s="71">
        <v>0.2</v>
      </c>
      <c r="AG129" s="190">
        <v>1167422.25</v>
      </c>
      <c r="AH129" s="71">
        <f t="shared" si="36"/>
        <v>233484.45</v>
      </c>
      <c r="AI129" s="71">
        <f t="shared" si="37"/>
        <v>261502.58400000003</v>
      </c>
      <c r="AJ129" s="19">
        <v>0</v>
      </c>
      <c r="AK129" s="19">
        <v>0</v>
      </c>
      <c r="AL129" s="19">
        <v>0</v>
      </c>
      <c r="AM129" s="19">
        <v>0</v>
      </c>
      <c r="AN129" s="19">
        <v>0</v>
      </c>
      <c r="AO129" s="19">
        <v>0</v>
      </c>
      <c r="AP129" s="19">
        <v>0</v>
      </c>
      <c r="AQ129" s="19">
        <v>0</v>
      </c>
      <c r="AR129" s="19">
        <v>0</v>
      </c>
      <c r="AS129" s="19">
        <v>0</v>
      </c>
      <c r="AT129" s="19">
        <v>0</v>
      </c>
      <c r="AU129" s="19">
        <v>0</v>
      </c>
      <c r="AV129" s="64">
        <f t="shared" si="38"/>
        <v>0.4</v>
      </c>
      <c r="AW129" s="41">
        <v>0</v>
      </c>
      <c r="AX129" s="41">
        <f t="shared" si="28"/>
        <v>0</v>
      </c>
      <c r="AY129" s="4" t="s">
        <v>203</v>
      </c>
      <c r="AZ129" s="25"/>
      <c r="BA129" s="25"/>
      <c r="BB129" s="44"/>
      <c r="BC129" s="12" t="s">
        <v>452</v>
      </c>
      <c r="BD129" s="12" t="s">
        <v>452</v>
      </c>
      <c r="BE129" s="44"/>
      <c r="BF129" s="44"/>
      <c r="BG129" s="44"/>
      <c r="BH129" s="44"/>
      <c r="BI129" s="44"/>
      <c r="BJ129" s="87"/>
      <c r="BK129" s="87"/>
    </row>
    <row r="130" spans="1:63" s="164" customFormat="1" ht="12.95" customHeight="1" x14ac:dyDescent="0.25">
      <c r="A130" s="66" t="s">
        <v>405</v>
      </c>
      <c r="B130" s="111"/>
      <c r="C130" s="191" t="s">
        <v>578</v>
      </c>
      <c r="D130" s="111"/>
      <c r="E130" s="211"/>
      <c r="F130" s="68" t="s">
        <v>450</v>
      </c>
      <c r="G130" s="68" t="s">
        <v>407</v>
      </c>
      <c r="H130" s="12" t="s">
        <v>451</v>
      </c>
      <c r="I130" s="25" t="s">
        <v>143</v>
      </c>
      <c r="J130" s="1" t="s">
        <v>149</v>
      </c>
      <c r="K130" s="25" t="s">
        <v>196</v>
      </c>
      <c r="L130" s="24">
        <v>30</v>
      </c>
      <c r="M130" s="69" t="s">
        <v>197</v>
      </c>
      <c r="N130" s="70" t="s">
        <v>365</v>
      </c>
      <c r="O130" s="1" t="s">
        <v>166</v>
      </c>
      <c r="P130" s="25" t="s">
        <v>125</v>
      </c>
      <c r="Q130" s="24" t="s">
        <v>122</v>
      </c>
      <c r="R130" s="25" t="s">
        <v>200</v>
      </c>
      <c r="S130" s="25" t="s">
        <v>201</v>
      </c>
      <c r="T130" s="24"/>
      <c r="U130" s="24" t="s">
        <v>398</v>
      </c>
      <c r="V130" s="24" t="s">
        <v>146</v>
      </c>
      <c r="W130" s="9">
        <v>30</v>
      </c>
      <c r="X130" s="9">
        <v>60</v>
      </c>
      <c r="Y130" s="16">
        <v>10</v>
      </c>
      <c r="Z130" s="86" t="s">
        <v>409</v>
      </c>
      <c r="AA130" s="5" t="s">
        <v>138</v>
      </c>
      <c r="AB130" s="102">
        <v>0.2</v>
      </c>
      <c r="AC130" s="192">
        <v>1167422.25</v>
      </c>
      <c r="AD130" s="103">
        <f t="shared" ref="AD130" si="95">AB130*AC130</f>
        <v>233484.45</v>
      </c>
      <c r="AE130" s="103">
        <f t="shared" si="35"/>
        <v>261502.58400000003</v>
      </c>
      <c r="AF130" s="104">
        <v>0.2</v>
      </c>
      <c r="AG130" s="192">
        <v>1167422.25</v>
      </c>
      <c r="AH130" s="103">
        <f t="shared" ref="AH130" si="96">AF130*AG130</f>
        <v>233484.45</v>
      </c>
      <c r="AI130" s="103">
        <f t="shared" si="37"/>
        <v>261502.58400000003</v>
      </c>
      <c r="AJ130" s="105">
        <v>0</v>
      </c>
      <c r="AK130" s="105">
        <v>0</v>
      </c>
      <c r="AL130" s="105">
        <v>0</v>
      </c>
      <c r="AM130" s="105">
        <v>0</v>
      </c>
      <c r="AN130" s="105">
        <v>0</v>
      </c>
      <c r="AO130" s="105">
        <v>0</v>
      </c>
      <c r="AP130" s="105">
        <v>0</v>
      </c>
      <c r="AQ130" s="105">
        <v>0</v>
      </c>
      <c r="AR130" s="105">
        <v>0</v>
      </c>
      <c r="AS130" s="105">
        <v>0</v>
      </c>
      <c r="AT130" s="105">
        <v>0</v>
      </c>
      <c r="AU130" s="105">
        <v>0</v>
      </c>
      <c r="AV130" s="106">
        <f t="shared" si="38"/>
        <v>0.4</v>
      </c>
      <c r="AW130" s="41">
        <v>0</v>
      </c>
      <c r="AX130" s="41">
        <f t="shared" si="28"/>
        <v>0</v>
      </c>
      <c r="AY130" s="107" t="s">
        <v>203</v>
      </c>
      <c r="AZ130" s="108"/>
      <c r="BA130" s="108"/>
      <c r="BB130" s="110"/>
      <c r="BC130" s="109" t="s">
        <v>452</v>
      </c>
      <c r="BD130" s="109" t="s">
        <v>452</v>
      </c>
      <c r="BE130" s="110"/>
      <c r="BF130" s="110"/>
      <c r="BG130" s="110"/>
      <c r="BH130" s="110"/>
      <c r="BI130" s="110"/>
      <c r="BJ130" s="87"/>
      <c r="BK130" s="27">
        <v>14</v>
      </c>
    </row>
    <row r="131" spans="1:63" s="187" customFormat="1" ht="12.95" customHeight="1" x14ac:dyDescent="0.25">
      <c r="A131" s="182" t="s">
        <v>405</v>
      </c>
      <c r="B131" s="158">
        <v>210035227</v>
      </c>
      <c r="C131" s="158" t="s">
        <v>685</v>
      </c>
      <c r="D131" s="158"/>
      <c r="E131" s="212"/>
      <c r="F131" s="193" t="s">
        <v>450</v>
      </c>
      <c r="G131" s="193" t="s">
        <v>407</v>
      </c>
      <c r="H131" s="193" t="s">
        <v>451</v>
      </c>
      <c r="I131" s="183" t="s">
        <v>143</v>
      </c>
      <c r="J131" s="152" t="s">
        <v>149</v>
      </c>
      <c r="K131" s="183" t="s">
        <v>196</v>
      </c>
      <c r="L131" s="182">
        <v>30</v>
      </c>
      <c r="M131" s="153" t="s">
        <v>197</v>
      </c>
      <c r="N131" s="194" t="s">
        <v>365</v>
      </c>
      <c r="O131" s="152" t="s">
        <v>166</v>
      </c>
      <c r="P131" s="183" t="s">
        <v>125</v>
      </c>
      <c r="Q131" s="182" t="s">
        <v>122</v>
      </c>
      <c r="R131" s="183" t="s">
        <v>200</v>
      </c>
      <c r="S131" s="183" t="s">
        <v>201</v>
      </c>
      <c r="T131" s="182"/>
      <c r="U131" s="182" t="s">
        <v>398</v>
      </c>
      <c r="V131" s="182" t="s">
        <v>146</v>
      </c>
      <c r="W131" s="193">
        <v>30</v>
      </c>
      <c r="X131" s="193">
        <v>60</v>
      </c>
      <c r="Y131" s="156">
        <v>10</v>
      </c>
      <c r="Z131" s="196" t="s">
        <v>409</v>
      </c>
      <c r="AA131" s="181" t="s">
        <v>138</v>
      </c>
      <c r="AB131" s="185">
        <v>0.03</v>
      </c>
      <c r="AC131" s="197">
        <v>1155748.03</v>
      </c>
      <c r="AD131" s="185">
        <v>34672.440900000001</v>
      </c>
      <c r="AE131" s="185">
        <v>38833.133808000006</v>
      </c>
      <c r="AF131" s="185">
        <v>0.2</v>
      </c>
      <c r="AG131" s="185">
        <v>1002928.8</v>
      </c>
      <c r="AH131" s="185">
        <v>200585.76</v>
      </c>
      <c r="AI131" s="185">
        <v>224656.05120000005</v>
      </c>
      <c r="AJ131" s="186">
        <v>0</v>
      </c>
      <c r="AK131" s="186">
        <v>0</v>
      </c>
      <c r="AL131" s="186">
        <v>0</v>
      </c>
      <c r="AM131" s="186">
        <v>0</v>
      </c>
      <c r="AN131" s="186">
        <v>0</v>
      </c>
      <c r="AO131" s="186">
        <v>0</v>
      </c>
      <c r="AP131" s="186">
        <v>0</v>
      </c>
      <c r="AQ131" s="186">
        <v>0</v>
      </c>
      <c r="AR131" s="186">
        <v>0</v>
      </c>
      <c r="AS131" s="186">
        <v>0</v>
      </c>
      <c r="AT131" s="186">
        <v>0</v>
      </c>
      <c r="AU131" s="186">
        <v>0</v>
      </c>
      <c r="AV131" s="186">
        <f t="shared" si="38"/>
        <v>0.23</v>
      </c>
      <c r="AW131" s="185">
        <f t="shared" si="33"/>
        <v>235258.2009</v>
      </c>
      <c r="AX131" s="185">
        <f t="shared" si="28"/>
        <v>263489.185008</v>
      </c>
      <c r="AY131" s="158" t="s">
        <v>203</v>
      </c>
      <c r="AZ131" s="183"/>
      <c r="BA131" s="183"/>
      <c r="BB131" s="195"/>
      <c r="BC131" s="193" t="s">
        <v>452</v>
      </c>
      <c r="BD131" s="193" t="s">
        <v>452</v>
      </c>
      <c r="BE131" s="195"/>
      <c r="BF131" s="195"/>
      <c r="BG131" s="195"/>
      <c r="BH131" s="195"/>
      <c r="BI131" s="195"/>
      <c r="BJ131" s="87"/>
      <c r="BK131" s="32" t="s">
        <v>653</v>
      </c>
    </row>
    <row r="132" spans="1:63" s="164" customFormat="1" ht="12.95" customHeight="1" x14ac:dyDescent="0.25">
      <c r="A132" s="66" t="s">
        <v>405</v>
      </c>
      <c r="B132" s="72"/>
      <c r="C132" s="189" t="s">
        <v>496</v>
      </c>
      <c r="D132" s="72"/>
      <c r="E132" s="211"/>
      <c r="F132" s="68" t="s">
        <v>453</v>
      </c>
      <c r="G132" s="68" t="s">
        <v>407</v>
      </c>
      <c r="H132" s="12" t="s">
        <v>454</v>
      </c>
      <c r="I132" s="25" t="s">
        <v>143</v>
      </c>
      <c r="J132" s="1" t="s">
        <v>149</v>
      </c>
      <c r="K132" s="25" t="s">
        <v>196</v>
      </c>
      <c r="L132" s="24">
        <v>30</v>
      </c>
      <c r="M132" s="69" t="s">
        <v>197</v>
      </c>
      <c r="N132" s="70" t="s">
        <v>365</v>
      </c>
      <c r="O132" s="24" t="s">
        <v>126</v>
      </c>
      <c r="P132" s="25" t="s">
        <v>125</v>
      </c>
      <c r="Q132" s="24" t="s">
        <v>122</v>
      </c>
      <c r="R132" s="25" t="s">
        <v>200</v>
      </c>
      <c r="S132" s="25" t="s">
        <v>201</v>
      </c>
      <c r="T132" s="24"/>
      <c r="U132" s="24" t="s">
        <v>398</v>
      </c>
      <c r="V132" s="24" t="s">
        <v>146</v>
      </c>
      <c r="W132" s="9">
        <v>30</v>
      </c>
      <c r="X132" s="9">
        <v>60</v>
      </c>
      <c r="Y132" s="16">
        <v>10</v>
      </c>
      <c r="Z132" s="86" t="s">
        <v>409</v>
      </c>
      <c r="AA132" s="5" t="s">
        <v>138</v>
      </c>
      <c r="AB132" s="71">
        <v>0.1</v>
      </c>
      <c r="AC132" s="190">
        <v>347450.49</v>
      </c>
      <c r="AD132" s="71">
        <f t="shared" si="34"/>
        <v>34745.048999999999</v>
      </c>
      <c r="AE132" s="71">
        <f t="shared" si="35"/>
        <v>38914.454880000005</v>
      </c>
      <c r="AF132" s="71">
        <v>0.1</v>
      </c>
      <c r="AG132" s="190">
        <v>347450.49</v>
      </c>
      <c r="AH132" s="71">
        <f t="shared" si="36"/>
        <v>34745.048999999999</v>
      </c>
      <c r="AI132" s="71">
        <f t="shared" si="37"/>
        <v>38914.454880000005</v>
      </c>
      <c r="AJ132" s="19">
        <v>0</v>
      </c>
      <c r="AK132" s="19">
        <v>0</v>
      </c>
      <c r="AL132" s="19">
        <v>0</v>
      </c>
      <c r="AM132" s="19">
        <v>0</v>
      </c>
      <c r="AN132" s="19">
        <v>0</v>
      </c>
      <c r="AO132" s="19">
        <v>0</v>
      </c>
      <c r="AP132" s="19">
        <v>0</v>
      </c>
      <c r="AQ132" s="19">
        <v>0</v>
      </c>
      <c r="AR132" s="19">
        <v>0</v>
      </c>
      <c r="AS132" s="19">
        <v>0</v>
      </c>
      <c r="AT132" s="19">
        <v>0</v>
      </c>
      <c r="AU132" s="19">
        <v>0</v>
      </c>
      <c r="AV132" s="64">
        <f t="shared" si="38"/>
        <v>0.2</v>
      </c>
      <c r="AW132" s="41">
        <v>0</v>
      </c>
      <c r="AX132" s="41">
        <f t="shared" si="28"/>
        <v>0</v>
      </c>
      <c r="AY132" s="4" t="s">
        <v>203</v>
      </c>
      <c r="AZ132" s="25"/>
      <c r="BA132" s="25"/>
      <c r="BB132" s="44"/>
      <c r="BC132" s="12" t="s">
        <v>455</v>
      </c>
      <c r="BD132" s="12" t="s">
        <v>455</v>
      </c>
      <c r="BE132" s="44"/>
      <c r="BF132" s="44"/>
      <c r="BG132" s="44"/>
      <c r="BH132" s="44"/>
      <c r="BI132" s="44"/>
      <c r="BJ132" s="87"/>
      <c r="BK132" s="87"/>
    </row>
    <row r="133" spans="1:63" s="164" customFormat="1" ht="12.95" customHeight="1" x14ac:dyDescent="0.25">
      <c r="A133" s="66" t="s">
        <v>405</v>
      </c>
      <c r="B133" s="111"/>
      <c r="C133" s="191" t="s">
        <v>579</v>
      </c>
      <c r="D133" s="111"/>
      <c r="E133" s="211"/>
      <c r="F133" s="68" t="s">
        <v>453</v>
      </c>
      <c r="G133" s="68" t="s">
        <v>407</v>
      </c>
      <c r="H133" s="12" t="s">
        <v>454</v>
      </c>
      <c r="I133" s="25" t="s">
        <v>143</v>
      </c>
      <c r="J133" s="1" t="s">
        <v>149</v>
      </c>
      <c r="K133" s="25" t="s">
        <v>196</v>
      </c>
      <c r="L133" s="24">
        <v>30</v>
      </c>
      <c r="M133" s="69" t="s">
        <v>197</v>
      </c>
      <c r="N133" s="70" t="s">
        <v>365</v>
      </c>
      <c r="O133" s="1" t="s">
        <v>166</v>
      </c>
      <c r="P133" s="25" t="s">
        <v>125</v>
      </c>
      <c r="Q133" s="24" t="s">
        <v>122</v>
      </c>
      <c r="R133" s="25" t="s">
        <v>200</v>
      </c>
      <c r="S133" s="25" t="s">
        <v>201</v>
      </c>
      <c r="T133" s="24"/>
      <c r="U133" s="24" t="s">
        <v>398</v>
      </c>
      <c r="V133" s="24" t="s">
        <v>146</v>
      </c>
      <c r="W133" s="9">
        <v>30</v>
      </c>
      <c r="X133" s="9">
        <v>60</v>
      </c>
      <c r="Y133" s="16">
        <v>10</v>
      </c>
      <c r="Z133" s="86" t="s">
        <v>409</v>
      </c>
      <c r="AA133" s="5" t="s">
        <v>138</v>
      </c>
      <c r="AB133" s="102">
        <v>0.1</v>
      </c>
      <c r="AC133" s="192">
        <v>347450.49</v>
      </c>
      <c r="AD133" s="103">
        <f t="shared" ref="AD133" si="97">AB133*AC133</f>
        <v>34745.048999999999</v>
      </c>
      <c r="AE133" s="103">
        <f t="shared" si="35"/>
        <v>38914.454880000005</v>
      </c>
      <c r="AF133" s="104">
        <v>0.1</v>
      </c>
      <c r="AG133" s="192">
        <v>347450.49</v>
      </c>
      <c r="AH133" s="103">
        <f t="shared" ref="AH133" si="98">AF133*AG133</f>
        <v>34745.048999999999</v>
      </c>
      <c r="AI133" s="103">
        <f t="shared" si="37"/>
        <v>38914.454880000005</v>
      </c>
      <c r="AJ133" s="105">
        <v>0</v>
      </c>
      <c r="AK133" s="105">
        <v>0</v>
      </c>
      <c r="AL133" s="105">
        <v>0</v>
      </c>
      <c r="AM133" s="105">
        <v>0</v>
      </c>
      <c r="AN133" s="105">
        <v>0</v>
      </c>
      <c r="AO133" s="105">
        <v>0</v>
      </c>
      <c r="AP133" s="105">
        <v>0</v>
      </c>
      <c r="AQ133" s="105">
        <v>0</v>
      </c>
      <c r="AR133" s="105">
        <v>0</v>
      </c>
      <c r="AS133" s="105">
        <v>0</v>
      </c>
      <c r="AT133" s="105">
        <v>0</v>
      </c>
      <c r="AU133" s="105">
        <v>0</v>
      </c>
      <c r="AV133" s="106">
        <f t="shared" si="38"/>
        <v>0.2</v>
      </c>
      <c r="AW133" s="41">
        <v>0</v>
      </c>
      <c r="AX133" s="41">
        <f t="shared" si="28"/>
        <v>0</v>
      </c>
      <c r="AY133" s="107" t="s">
        <v>203</v>
      </c>
      <c r="AZ133" s="108"/>
      <c r="BA133" s="108"/>
      <c r="BB133" s="110"/>
      <c r="BC133" s="109" t="s">
        <v>455</v>
      </c>
      <c r="BD133" s="109" t="s">
        <v>455</v>
      </c>
      <c r="BE133" s="110"/>
      <c r="BF133" s="110"/>
      <c r="BG133" s="110"/>
      <c r="BH133" s="110"/>
      <c r="BI133" s="110"/>
      <c r="BJ133" s="87"/>
      <c r="BK133" s="27">
        <v>14</v>
      </c>
    </row>
    <row r="134" spans="1:63" s="187" customFormat="1" ht="12.95" customHeight="1" x14ac:dyDescent="0.25">
      <c r="A134" s="182" t="s">
        <v>405</v>
      </c>
      <c r="B134" s="158">
        <v>210035482</v>
      </c>
      <c r="C134" s="158" t="s">
        <v>686</v>
      </c>
      <c r="D134" s="158"/>
      <c r="E134" s="212"/>
      <c r="F134" s="193" t="s">
        <v>453</v>
      </c>
      <c r="G134" s="193" t="s">
        <v>407</v>
      </c>
      <c r="H134" s="193" t="s">
        <v>454</v>
      </c>
      <c r="I134" s="183" t="s">
        <v>143</v>
      </c>
      <c r="J134" s="152" t="s">
        <v>149</v>
      </c>
      <c r="K134" s="183" t="s">
        <v>196</v>
      </c>
      <c r="L134" s="182">
        <v>30</v>
      </c>
      <c r="M134" s="153" t="s">
        <v>197</v>
      </c>
      <c r="N134" s="194" t="s">
        <v>365</v>
      </c>
      <c r="O134" s="152" t="s">
        <v>166</v>
      </c>
      <c r="P134" s="183" t="s">
        <v>125</v>
      </c>
      <c r="Q134" s="182" t="s">
        <v>122</v>
      </c>
      <c r="R134" s="183" t="s">
        <v>200</v>
      </c>
      <c r="S134" s="183" t="s">
        <v>201</v>
      </c>
      <c r="T134" s="182"/>
      <c r="U134" s="182" t="s">
        <v>398</v>
      </c>
      <c r="V134" s="182" t="s">
        <v>146</v>
      </c>
      <c r="W134" s="193">
        <v>30</v>
      </c>
      <c r="X134" s="193">
        <v>60</v>
      </c>
      <c r="Y134" s="156">
        <v>10</v>
      </c>
      <c r="Z134" s="196" t="s">
        <v>409</v>
      </c>
      <c r="AA134" s="181" t="s">
        <v>138</v>
      </c>
      <c r="AB134" s="185">
        <v>0</v>
      </c>
      <c r="AC134" s="197">
        <v>347450.49</v>
      </c>
      <c r="AD134" s="185">
        <v>0</v>
      </c>
      <c r="AE134" s="185">
        <v>0</v>
      </c>
      <c r="AF134" s="185">
        <v>0.1</v>
      </c>
      <c r="AG134" s="185">
        <v>306656.82</v>
      </c>
      <c r="AH134" s="185">
        <v>30665.682000000001</v>
      </c>
      <c r="AI134" s="185">
        <v>34345.563840000003</v>
      </c>
      <c r="AJ134" s="186">
        <v>0</v>
      </c>
      <c r="AK134" s="186">
        <v>0</v>
      </c>
      <c r="AL134" s="186">
        <v>0</v>
      </c>
      <c r="AM134" s="186">
        <v>0</v>
      </c>
      <c r="AN134" s="186">
        <v>0</v>
      </c>
      <c r="AO134" s="186">
        <v>0</v>
      </c>
      <c r="AP134" s="186">
        <v>0</v>
      </c>
      <c r="AQ134" s="186">
        <v>0</v>
      </c>
      <c r="AR134" s="186">
        <v>0</v>
      </c>
      <c r="AS134" s="186">
        <v>0</v>
      </c>
      <c r="AT134" s="186">
        <v>0</v>
      </c>
      <c r="AU134" s="186">
        <v>0</v>
      </c>
      <c r="AV134" s="186">
        <f t="shared" si="38"/>
        <v>0.1</v>
      </c>
      <c r="AW134" s="185">
        <f t="shared" si="33"/>
        <v>30665.682000000001</v>
      </c>
      <c r="AX134" s="185">
        <f t="shared" si="28"/>
        <v>34345.563840000003</v>
      </c>
      <c r="AY134" s="158" t="s">
        <v>203</v>
      </c>
      <c r="AZ134" s="183"/>
      <c r="BA134" s="183"/>
      <c r="BB134" s="195"/>
      <c r="BC134" s="193" t="s">
        <v>455</v>
      </c>
      <c r="BD134" s="193" t="s">
        <v>455</v>
      </c>
      <c r="BE134" s="195"/>
      <c r="BF134" s="195"/>
      <c r="BG134" s="195"/>
      <c r="BH134" s="195"/>
      <c r="BI134" s="195"/>
      <c r="BJ134" s="87"/>
      <c r="BK134" s="32" t="s">
        <v>653</v>
      </c>
    </row>
    <row r="135" spans="1:63" s="164" customFormat="1" ht="12.95" customHeight="1" x14ac:dyDescent="0.25">
      <c r="A135" s="66" t="s">
        <v>405</v>
      </c>
      <c r="B135" s="72"/>
      <c r="C135" s="189" t="s">
        <v>497</v>
      </c>
      <c r="D135" s="72"/>
      <c r="E135" s="211"/>
      <c r="F135" s="68" t="s">
        <v>456</v>
      </c>
      <c r="G135" s="68" t="s">
        <v>457</v>
      </c>
      <c r="H135" s="12" t="s">
        <v>458</v>
      </c>
      <c r="I135" s="25" t="s">
        <v>143</v>
      </c>
      <c r="J135" s="1" t="s">
        <v>149</v>
      </c>
      <c r="K135" s="25" t="s">
        <v>196</v>
      </c>
      <c r="L135" s="24">
        <v>30</v>
      </c>
      <c r="M135" s="69" t="s">
        <v>197</v>
      </c>
      <c r="N135" s="70" t="s">
        <v>365</v>
      </c>
      <c r="O135" s="24" t="s">
        <v>126</v>
      </c>
      <c r="P135" s="25" t="s">
        <v>125</v>
      </c>
      <c r="Q135" s="24" t="s">
        <v>122</v>
      </c>
      <c r="R135" s="25" t="s">
        <v>200</v>
      </c>
      <c r="S135" s="25" t="s">
        <v>201</v>
      </c>
      <c r="T135" s="24"/>
      <c r="U135" s="24" t="s">
        <v>398</v>
      </c>
      <c r="V135" s="24" t="s">
        <v>146</v>
      </c>
      <c r="W135" s="9">
        <v>30</v>
      </c>
      <c r="X135" s="9">
        <v>60</v>
      </c>
      <c r="Y135" s="16">
        <v>10</v>
      </c>
      <c r="Z135" s="86" t="s">
        <v>409</v>
      </c>
      <c r="AA135" s="5" t="s">
        <v>138</v>
      </c>
      <c r="AB135" s="71">
        <v>0.3</v>
      </c>
      <c r="AC135" s="190">
        <v>47898.58</v>
      </c>
      <c r="AD135" s="71">
        <f t="shared" si="34"/>
        <v>14369.574000000001</v>
      </c>
      <c r="AE135" s="71">
        <f t="shared" si="35"/>
        <v>16093.922880000002</v>
      </c>
      <c r="AF135" s="71">
        <v>0.3</v>
      </c>
      <c r="AG135" s="190">
        <v>47898.58</v>
      </c>
      <c r="AH135" s="71">
        <f t="shared" si="36"/>
        <v>14369.574000000001</v>
      </c>
      <c r="AI135" s="71">
        <f t="shared" si="37"/>
        <v>16093.922880000002</v>
      </c>
      <c r="AJ135" s="19">
        <v>0</v>
      </c>
      <c r="AK135" s="19">
        <v>0</v>
      </c>
      <c r="AL135" s="19">
        <v>0</v>
      </c>
      <c r="AM135" s="19">
        <v>0</v>
      </c>
      <c r="AN135" s="19">
        <v>0</v>
      </c>
      <c r="AO135" s="19">
        <v>0</v>
      </c>
      <c r="AP135" s="19">
        <v>0</v>
      </c>
      <c r="AQ135" s="19">
        <v>0</v>
      </c>
      <c r="AR135" s="19">
        <v>0</v>
      </c>
      <c r="AS135" s="19">
        <v>0</v>
      </c>
      <c r="AT135" s="19">
        <v>0</v>
      </c>
      <c r="AU135" s="19">
        <v>0</v>
      </c>
      <c r="AV135" s="64">
        <f t="shared" si="38"/>
        <v>0.6</v>
      </c>
      <c r="AW135" s="41">
        <v>0</v>
      </c>
      <c r="AX135" s="41">
        <f t="shared" si="28"/>
        <v>0</v>
      </c>
      <c r="AY135" s="4" t="s">
        <v>203</v>
      </c>
      <c r="AZ135" s="25"/>
      <c r="BA135" s="25"/>
      <c r="BB135" s="44"/>
      <c r="BC135" s="12" t="s">
        <v>459</v>
      </c>
      <c r="BD135" s="12" t="s">
        <v>459</v>
      </c>
      <c r="BE135" s="44"/>
      <c r="BF135" s="44"/>
      <c r="BG135" s="44"/>
      <c r="BH135" s="44"/>
      <c r="BI135" s="44"/>
      <c r="BJ135" s="87"/>
      <c r="BK135" s="87"/>
    </row>
    <row r="136" spans="1:63" s="164" customFormat="1" ht="12.95" customHeight="1" x14ac:dyDescent="0.25">
      <c r="A136" s="66" t="s">
        <v>405</v>
      </c>
      <c r="B136" s="111"/>
      <c r="C136" s="191" t="s">
        <v>580</v>
      </c>
      <c r="D136" s="111"/>
      <c r="E136" s="211"/>
      <c r="F136" s="68" t="s">
        <v>456</v>
      </c>
      <c r="G136" s="68" t="s">
        <v>457</v>
      </c>
      <c r="H136" s="12" t="s">
        <v>458</v>
      </c>
      <c r="I136" s="25" t="s">
        <v>143</v>
      </c>
      <c r="J136" s="1" t="s">
        <v>149</v>
      </c>
      <c r="K136" s="25" t="s">
        <v>196</v>
      </c>
      <c r="L136" s="24">
        <v>30</v>
      </c>
      <c r="M136" s="69" t="s">
        <v>197</v>
      </c>
      <c r="N136" s="70" t="s">
        <v>365</v>
      </c>
      <c r="O136" s="1" t="s">
        <v>166</v>
      </c>
      <c r="P136" s="25" t="s">
        <v>125</v>
      </c>
      <c r="Q136" s="24" t="s">
        <v>122</v>
      </c>
      <c r="R136" s="25" t="s">
        <v>200</v>
      </c>
      <c r="S136" s="25" t="s">
        <v>201</v>
      </c>
      <c r="T136" s="24"/>
      <c r="U136" s="24" t="s">
        <v>398</v>
      </c>
      <c r="V136" s="24" t="s">
        <v>146</v>
      </c>
      <c r="W136" s="9">
        <v>30</v>
      </c>
      <c r="X136" s="9">
        <v>60</v>
      </c>
      <c r="Y136" s="16">
        <v>10</v>
      </c>
      <c r="Z136" s="86" t="s">
        <v>409</v>
      </c>
      <c r="AA136" s="5" t="s">
        <v>138</v>
      </c>
      <c r="AB136" s="102">
        <v>0.3</v>
      </c>
      <c r="AC136" s="192">
        <v>47898.58</v>
      </c>
      <c r="AD136" s="103">
        <f t="shared" ref="AD136" si="99">AB136*AC136</f>
        <v>14369.574000000001</v>
      </c>
      <c r="AE136" s="103">
        <f t="shared" si="35"/>
        <v>16093.922880000002</v>
      </c>
      <c r="AF136" s="104">
        <v>0.3</v>
      </c>
      <c r="AG136" s="192">
        <v>47898.58</v>
      </c>
      <c r="AH136" s="103">
        <f t="shared" ref="AH136" si="100">AF136*AG136</f>
        <v>14369.574000000001</v>
      </c>
      <c r="AI136" s="103">
        <f t="shared" si="37"/>
        <v>16093.922880000002</v>
      </c>
      <c r="AJ136" s="105">
        <v>0</v>
      </c>
      <c r="AK136" s="105">
        <v>0</v>
      </c>
      <c r="AL136" s="105">
        <v>0</v>
      </c>
      <c r="AM136" s="105">
        <v>0</v>
      </c>
      <c r="AN136" s="105">
        <v>0</v>
      </c>
      <c r="AO136" s="105">
        <v>0</v>
      </c>
      <c r="AP136" s="105">
        <v>0</v>
      </c>
      <c r="AQ136" s="105">
        <v>0</v>
      </c>
      <c r="AR136" s="105">
        <v>0</v>
      </c>
      <c r="AS136" s="105">
        <v>0</v>
      </c>
      <c r="AT136" s="105">
        <v>0</v>
      </c>
      <c r="AU136" s="105">
        <v>0</v>
      </c>
      <c r="AV136" s="106">
        <f t="shared" si="38"/>
        <v>0.6</v>
      </c>
      <c r="AW136" s="41">
        <v>0</v>
      </c>
      <c r="AX136" s="41">
        <f t="shared" si="28"/>
        <v>0</v>
      </c>
      <c r="AY136" s="107" t="s">
        <v>203</v>
      </c>
      <c r="AZ136" s="108"/>
      <c r="BA136" s="108"/>
      <c r="BB136" s="110"/>
      <c r="BC136" s="109" t="s">
        <v>459</v>
      </c>
      <c r="BD136" s="109" t="s">
        <v>459</v>
      </c>
      <c r="BE136" s="110"/>
      <c r="BF136" s="110"/>
      <c r="BG136" s="110"/>
      <c r="BH136" s="110"/>
      <c r="BI136" s="110"/>
      <c r="BJ136" s="87"/>
      <c r="BK136" s="27">
        <v>14</v>
      </c>
    </row>
    <row r="137" spans="1:63" s="187" customFormat="1" ht="12.95" customHeight="1" x14ac:dyDescent="0.25">
      <c r="A137" s="182" t="s">
        <v>405</v>
      </c>
      <c r="B137" s="158">
        <v>210020076</v>
      </c>
      <c r="C137" s="158" t="s">
        <v>687</v>
      </c>
      <c r="D137" s="158"/>
      <c r="E137" s="212"/>
      <c r="F137" s="193" t="s">
        <v>456</v>
      </c>
      <c r="G137" s="193" t="s">
        <v>457</v>
      </c>
      <c r="H137" s="193" t="s">
        <v>458</v>
      </c>
      <c r="I137" s="183" t="s">
        <v>143</v>
      </c>
      <c r="J137" s="152" t="s">
        <v>149</v>
      </c>
      <c r="K137" s="183" t="s">
        <v>196</v>
      </c>
      <c r="L137" s="182">
        <v>30</v>
      </c>
      <c r="M137" s="153" t="s">
        <v>197</v>
      </c>
      <c r="N137" s="194" t="s">
        <v>365</v>
      </c>
      <c r="O137" s="152" t="s">
        <v>166</v>
      </c>
      <c r="P137" s="183" t="s">
        <v>125</v>
      </c>
      <c r="Q137" s="182" t="s">
        <v>122</v>
      </c>
      <c r="R137" s="183" t="s">
        <v>200</v>
      </c>
      <c r="S137" s="183" t="s">
        <v>201</v>
      </c>
      <c r="T137" s="182"/>
      <c r="U137" s="182" t="s">
        <v>398</v>
      </c>
      <c r="V137" s="182" t="s">
        <v>146</v>
      </c>
      <c r="W137" s="193">
        <v>30</v>
      </c>
      <c r="X137" s="193">
        <v>60</v>
      </c>
      <c r="Y137" s="156">
        <v>10</v>
      </c>
      <c r="Z137" s="196" t="s">
        <v>409</v>
      </c>
      <c r="AA137" s="181" t="s">
        <v>138</v>
      </c>
      <c r="AB137" s="185">
        <v>0</v>
      </c>
      <c r="AC137" s="197">
        <v>47898.58</v>
      </c>
      <c r="AD137" s="185">
        <v>0</v>
      </c>
      <c r="AE137" s="185">
        <v>0</v>
      </c>
      <c r="AF137" s="185">
        <v>0.3</v>
      </c>
      <c r="AG137" s="185">
        <v>47898.58</v>
      </c>
      <c r="AH137" s="185">
        <v>14369.574000000001</v>
      </c>
      <c r="AI137" s="185">
        <v>16093.922880000002</v>
      </c>
      <c r="AJ137" s="186">
        <v>0</v>
      </c>
      <c r="AK137" s="186">
        <v>0</v>
      </c>
      <c r="AL137" s="186">
        <v>0</v>
      </c>
      <c r="AM137" s="186">
        <v>0</v>
      </c>
      <c r="AN137" s="186">
        <v>0</v>
      </c>
      <c r="AO137" s="186">
        <v>0</v>
      </c>
      <c r="AP137" s="186">
        <v>0</v>
      </c>
      <c r="AQ137" s="186">
        <v>0</v>
      </c>
      <c r="AR137" s="186">
        <v>0</v>
      </c>
      <c r="AS137" s="186">
        <v>0</v>
      </c>
      <c r="AT137" s="186">
        <v>0</v>
      </c>
      <c r="AU137" s="186">
        <v>0</v>
      </c>
      <c r="AV137" s="186">
        <f t="shared" si="38"/>
        <v>0.3</v>
      </c>
      <c r="AW137" s="185">
        <f t="shared" si="33"/>
        <v>14369.574000000001</v>
      </c>
      <c r="AX137" s="185">
        <f t="shared" si="28"/>
        <v>16093.922880000002</v>
      </c>
      <c r="AY137" s="158" t="s">
        <v>203</v>
      </c>
      <c r="AZ137" s="183"/>
      <c r="BA137" s="183"/>
      <c r="BB137" s="195"/>
      <c r="BC137" s="193" t="s">
        <v>459</v>
      </c>
      <c r="BD137" s="193" t="s">
        <v>459</v>
      </c>
      <c r="BE137" s="195"/>
      <c r="BF137" s="195"/>
      <c r="BG137" s="195"/>
      <c r="BH137" s="195"/>
      <c r="BI137" s="195"/>
      <c r="BJ137" s="87"/>
      <c r="BK137" s="32" t="s">
        <v>653</v>
      </c>
    </row>
    <row r="138" spans="1:63" s="164" customFormat="1" ht="12.95" customHeight="1" x14ac:dyDescent="0.25">
      <c r="A138" s="66" t="s">
        <v>405</v>
      </c>
      <c r="B138" s="72"/>
      <c r="C138" s="189" t="s">
        <v>498</v>
      </c>
      <c r="D138" s="72"/>
      <c r="E138" s="211"/>
      <c r="F138" s="68" t="s">
        <v>460</v>
      </c>
      <c r="G138" s="68" t="s">
        <v>457</v>
      </c>
      <c r="H138" s="12" t="s">
        <v>461</v>
      </c>
      <c r="I138" s="25" t="s">
        <v>143</v>
      </c>
      <c r="J138" s="1" t="s">
        <v>149</v>
      </c>
      <c r="K138" s="25" t="s">
        <v>196</v>
      </c>
      <c r="L138" s="24">
        <v>30</v>
      </c>
      <c r="M138" s="69" t="s">
        <v>197</v>
      </c>
      <c r="N138" s="70" t="s">
        <v>365</v>
      </c>
      <c r="O138" s="24" t="s">
        <v>126</v>
      </c>
      <c r="P138" s="25" t="s">
        <v>125</v>
      </c>
      <c r="Q138" s="24" t="s">
        <v>122</v>
      </c>
      <c r="R138" s="25" t="s">
        <v>200</v>
      </c>
      <c r="S138" s="25" t="s">
        <v>201</v>
      </c>
      <c r="T138" s="24"/>
      <c r="U138" s="24" t="s">
        <v>398</v>
      </c>
      <c r="V138" s="24" t="s">
        <v>146</v>
      </c>
      <c r="W138" s="9">
        <v>30</v>
      </c>
      <c r="X138" s="9">
        <v>60</v>
      </c>
      <c r="Y138" s="16">
        <v>10</v>
      </c>
      <c r="Z138" s="86" t="s">
        <v>409</v>
      </c>
      <c r="AA138" s="5" t="s">
        <v>138</v>
      </c>
      <c r="AB138" s="71">
        <v>57.2</v>
      </c>
      <c r="AC138" s="190">
        <v>255882.98</v>
      </c>
      <c r="AD138" s="71">
        <f t="shared" si="34"/>
        <v>14636506.456000002</v>
      </c>
      <c r="AE138" s="71">
        <f t="shared" si="35"/>
        <v>16392887.230720004</v>
      </c>
      <c r="AF138" s="71">
        <v>57.2</v>
      </c>
      <c r="AG138" s="190">
        <v>255882.98</v>
      </c>
      <c r="AH138" s="71">
        <f t="shared" si="36"/>
        <v>14636506.456000002</v>
      </c>
      <c r="AI138" s="71">
        <f t="shared" si="37"/>
        <v>16392887.230720004</v>
      </c>
      <c r="AJ138" s="19">
        <v>0</v>
      </c>
      <c r="AK138" s="19">
        <v>0</v>
      </c>
      <c r="AL138" s="19">
        <v>0</v>
      </c>
      <c r="AM138" s="19">
        <v>0</v>
      </c>
      <c r="AN138" s="19">
        <v>0</v>
      </c>
      <c r="AO138" s="19">
        <v>0</v>
      </c>
      <c r="AP138" s="19">
        <v>0</v>
      </c>
      <c r="AQ138" s="19">
        <v>0</v>
      </c>
      <c r="AR138" s="19">
        <v>0</v>
      </c>
      <c r="AS138" s="19">
        <v>0</v>
      </c>
      <c r="AT138" s="19">
        <v>0</v>
      </c>
      <c r="AU138" s="19">
        <v>0</v>
      </c>
      <c r="AV138" s="64">
        <f t="shared" si="38"/>
        <v>114.4</v>
      </c>
      <c r="AW138" s="41">
        <v>0</v>
      </c>
      <c r="AX138" s="41">
        <f t="shared" si="28"/>
        <v>0</v>
      </c>
      <c r="AY138" s="4" t="s">
        <v>203</v>
      </c>
      <c r="AZ138" s="25"/>
      <c r="BA138" s="25"/>
      <c r="BB138" s="44"/>
      <c r="BC138" s="12" t="s">
        <v>462</v>
      </c>
      <c r="BD138" s="12" t="s">
        <v>462</v>
      </c>
      <c r="BE138" s="44"/>
      <c r="BF138" s="44"/>
      <c r="BG138" s="44"/>
      <c r="BH138" s="44"/>
      <c r="BI138" s="44"/>
      <c r="BJ138" s="87"/>
      <c r="BK138" s="87"/>
    </row>
    <row r="139" spans="1:63" s="164" customFormat="1" ht="12.95" customHeight="1" x14ac:dyDescent="0.25">
      <c r="A139" s="66" t="s">
        <v>405</v>
      </c>
      <c r="B139" s="111"/>
      <c r="C139" s="191" t="s">
        <v>581</v>
      </c>
      <c r="D139" s="111"/>
      <c r="E139" s="211"/>
      <c r="F139" s="68" t="s">
        <v>460</v>
      </c>
      <c r="G139" s="68" t="s">
        <v>457</v>
      </c>
      <c r="H139" s="12" t="s">
        <v>461</v>
      </c>
      <c r="I139" s="25" t="s">
        <v>143</v>
      </c>
      <c r="J139" s="1" t="s">
        <v>149</v>
      </c>
      <c r="K139" s="25" t="s">
        <v>196</v>
      </c>
      <c r="L139" s="24">
        <v>30</v>
      </c>
      <c r="M139" s="69" t="s">
        <v>197</v>
      </c>
      <c r="N139" s="70" t="s">
        <v>365</v>
      </c>
      <c r="O139" s="1" t="s">
        <v>166</v>
      </c>
      <c r="P139" s="25" t="s">
        <v>125</v>
      </c>
      <c r="Q139" s="24" t="s">
        <v>122</v>
      </c>
      <c r="R139" s="25" t="s">
        <v>200</v>
      </c>
      <c r="S139" s="25" t="s">
        <v>201</v>
      </c>
      <c r="T139" s="24"/>
      <c r="U139" s="24" t="s">
        <v>398</v>
      </c>
      <c r="V139" s="24" t="s">
        <v>146</v>
      </c>
      <c r="W139" s="9">
        <v>30</v>
      </c>
      <c r="X139" s="9">
        <v>60</v>
      </c>
      <c r="Y139" s="16">
        <v>10</v>
      </c>
      <c r="Z139" s="86" t="s">
        <v>409</v>
      </c>
      <c r="AA139" s="5" t="s">
        <v>138</v>
      </c>
      <c r="AB139" s="102">
        <v>57.2</v>
      </c>
      <c r="AC139" s="192">
        <v>255882.98</v>
      </c>
      <c r="AD139" s="103">
        <f t="shared" ref="AD139" si="101">AB139*AC139</f>
        <v>14636506.456000002</v>
      </c>
      <c r="AE139" s="103">
        <f t="shared" si="35"/>
        <v>16392887.230720004</v>
      </c>
      <c r="AF139" s="104">
        <v>57.2</v>
      </c>
      <c r="AG139" s="192">
        <v>255882.98</v>
      </c>
      <c r="AH139" s="103">
        <f t="shared" ref="AH139" si="102">AF139*AG139</f>
        <v>14636506.456000002</v>
      </c>
      <c r="AI139" s="103">
        <f t="shared" si="37"/>
        <v>16392887.230720004</v>
      </c>
      <c r="AJ139" s="105">
        <v>0</v>
      </c>
      <c r="AK139" s="105">
        <v>0</v>
      </c>
      <c r="AL139" s="105">
        <v>0</v>
      </c>
      <c r="AM139" s="105">
        <v>0</v>
      </c>
      <c r="AN139" s="105">
        <v>0</v>
      </c>
      <c r="AO139" s="105">
        <v>0</v>
      </c>
      <c r="AP139" s="105">
        <v>0</v>
      </c>
      <c r="AQ139" s="105">
        <v>0</v>
      </c>
      <c r="AR139" s="105">
        <v>0</v>
      </c>
      <c r="AS139" s="105">
        <v>0</v>
      </c>
      <c r="AT139" s="105">
        <v>0</v>
      </c>
      <c r="AU139" s="105">
        <v>0</v>
      </c>
      <c r="AV139" s="106">
        <f t="shared" si="38"/>
        <v>114.4</v>
      </c>
      <c r="AW139" s="41">
        <v>0</v>
      </c>
      <c r="AX139" s="41">
        <f t="shared" si="28"/>
        <v>0</v>
      </c>
      <c r="AY139" s="107" t="s">
        <v>203</v>
      </c>
      <c r="AZ139" s="108"/>
      <c r="BA139" s="108"/>
      <c r="BB139" s="110"/>
      <c r="BC139" s="109" t="s">
        <v>462</v>
      </c>
      <c r="BD139" s="109" t="s">
        <v>462</v>
      </c>
      <c r="BE139" s="110"/>
      <c r="BF139" s="110"/>
      <c r="BG139" s="110"/>
      <c r="BH139" s="110"/>
      <c r="BI139" s="110"/>
      <c r="BJ139" s="87"/>
      <c r="BK139" s="27">
        <v>14</v>
      </c>
    </row>
    <row r="140" spans="1:63" s="187" customFormat="1" ht="12.95" customHeight="1" x14ac:dyDescent="0.25">
      <c r="A140" s="182" t="s">
        <v>405</v>
      </c>
      <c r="B140" s="158">
        <v>210023515</v>
      </c>
      <c r="C140" s="158" t="s">
        <v>688</v>
      </c>
      <c r="D140" s="158"/>
      <c r="E140" s="212"/>
      <c r="F140" s="193" t="s">
        <v>460</v>
      </c>
      <c r="G140" s="193" t="s">
        <v>457</v>
      </c>
      <c r="H140" s="193" t="s">
        <v>461</v>
      </c>
      <c r="I140" s="183" t="s">
        <v>143</v>
      </c>
      <c r="J140" s="152" t="s">
        <v>149</v>
      </c>
      <c r="K140" s="183" t="s">
        <v>196</v>
      </c>
      <c r="L140" s="182">
        <v>30</v>
      </c>
      <c r="M140" s="153" t="s">
        <v>197</v>
      </c>
      <c r="N140" s="194" t="s">
        <v>365</v>
      </c>
      <c r="O140" s="152" t="s">
        <v>166</v>
      </c>
      <c r="P140" s="183" t="s">
        <v>125</v>
      </c>
      <c r="Q140" s="182" t="s">
        <v>122</v>
      </c>
      <c r="R140" s="183" t="s">
        <v>200</v>
      </c>
      <c r="S140" s="183" t="s">
        <v>201</v>
      </c>
      <c r="T140" s="182"/>
      <c r="U140" s="182" t="s">
        <v>398</v>
      </c>
      <c r="V140" s="182" t="s">
        <v>146</v>
      </c>
      <c r="W140" s="193">
        <v>30</v>
      </c>
      <c r="X140" s="193">
        <v>60</v>
      </c>
      <c r="Y140" s="156">
        <v>10</v>
      </c>
      <c r="Z140" s="196" t="s">
        <v>409</v>
      </c>
      <c r="AA140" s="181" t="s">
        <v>138</v>
      </c>
      <c r="AB140" s="185">
        <v>48.91</v>
      </c>
      <c r="AC140" s="197">
        <v>255882.98</v>
      </c>
      <c r="AD140" s="185">
        <v>12515236.5518</v>
      </c>
      <c r="AE140" s="185">
        <v>14017064.938016001</v>
      </c>
      <c r="AF140" s="185">
        <v>57.2</v>
      </c>
      <c r="AG140" s="185">
        <v>229950</v>
      </c>
      <c r="AH140" s="185">
        <v>13153140</v>
      </c>
      <c r="AI140" s="185">
        <v>14731516.800000001</v>
      </c>
      <c r="AJ140" s="186">
        <v>0</v>
      </c>
      <c r="AK140" s="186">
        <v>0</v>
      </c>
      <c r="AL140" s="186">
        <v>0</v>
      </c>
      <c r="AM140" s="186">
        <v>0</v>
      </c>
      <c r="AN140" s="186">
        <v>0</v>
      </c>
      <c r="AO140" s="186">
        <v>0</v>
      </c>
      <c r="AP140" s="186">
        <v>0</v>
      </c>
      <c r="AQ140" s="186">
        <v>0</v>
      </c>
      <c r="AR140" s="186">
        <v>0</v>
      </c>
      <c r="AS140" s="186">
        <v>0</v>
      </c>
      <c r="AT140" s="186">
        <v>0</v>
      </c>
      <c r="AU140" s="186">
        <v>0</v>
      </c>
      <c r="AV140" s="186">
        <f t="shared" si="38"/>
        <v>106.11</v>
      </c>
      <c r="AW140" s="185">
        <f t="shared" ref="AW140" si="103">AD140+AH140+AL140+AP140+AT140</f>
        <v>25668376.551799998</v>
      </c>
      <c r="AX140" s="185">
        <f t="shared" si="28"/>
        <v>28748581.738016002</v>
      </c>
      <c r="AY140" s="158" t="s">
        <v>203</v>
      </c>
      <c r="AZ140" s="183"/>
      <c r="BA140" s="183"/>
      <c r="BB140" s="195"/>
      <c r="BC140" s="193" t="s">
        <v>462</v>
      </c>
      <c r="BD140" s="193" t="s">
        <v>462</v>
      </c>
      <c r="BE140" s="195"/>
      <c r="BF140" s="195"/>
      <c r="BG140" s="195"/>
      <c r="BH140" s="195"/>
      <c r="BI140" s="195"/>
      <c r="BJ140" s="87"/>
      <c r="BK140" s="32" t="s">
        <v>653</v>
      </c>
    </row>
    <row r="141" spans="1:63" s="164" customFormat="1" ht="12.95" customHeight="1" x14ac:dyDescent="0.25">
      <c r="A141" s="66" t="s">
        <v>405</v>
      </c>
      <c r="B141" s="72"/>
      <c r="C141" s="189" t="s">
        <v>499</v>
      </c>
      <c r="D141" s="72"/>
      <c r="E141" s="211"/>
      <c r="F141" s="68" t="s">
        <v>463</v>
      </c>
      <c r="G141" s="68" t="s">
        <v>457</v>
      </c>
      <c r="H141" s="12" t="s">
        <v>464</v>
      </c>
      <c r="I141" s="25" t="s">
        <v>143</v>
      </c>
      <c r="J141" s="1" t="s">
        <v>149</v>
      </c>
      <c r="K141" s="25" t="s">
        <v>196</v>
      </c>
      <c r="L141" s="24">
        <v>30</v>
      </c>
      <c r="M141" s="69" t="s">
        <v>197</v>
      </c>
      <c r="N141" s="70" t="s">
        <v>365</v>
      </c>
      <c r="O141" s="24" t="s">
        <v>126</v>
      </c>
      <c r="P141" s="25" t="s">
        <v>125</v>
      </c>
      <c r="Q141" s="24" t="s">
        <v>122</v>
      </c>
      <c r="R141" s="25" t="s">
        <v>200</v>
      </c>
      <c r="S141" s="25" t="s">
        <v>201</v>
      </c>
      <c r="T141" s="24"/>
      <c r="U141" s="24" t="s">
        <v>398</v>
      </c>
      <c r="V141" s="24" t="s">
        <v>146</v>
      </c>
      <c r="W141" s="9">
        <v>30</v>
      </c>
      <c r="X141" s="9">
        <v>60</v>
      </c>
      <c r="Y141" s="16">
        <v>10</v>
      </c>
      <c r="Z141" s="86" t="s">
        <v>409</v>
      </c>
      <c r="AA141" s="5" t="s">
        <v>138</v>
      </c>
      <c r="AB141" s="71">
        <v>5</v>
      </c>
      <c r="AC141" s="190">
        <v>609901.93000000005</v>
      </c>
      <c r="AD141" s="71">
        <f t="shared" si="34"/>
        <v>3049509.6500000004</v>
      </c>
      <c r="AE141" s="71">
        <f t="shared" si="35"/>
        <v>3415450.8080000007</v>
      </c>
      <c r="AF141" s="71">
        <v>5</v>
      </c>
      <c r="AG141" s="190">
        <v>609901.93000000005</v>
      </c>
      <c r="AH141" s="71">
        <f t="shared" si="36"/>
        <v>3049509.6500000004</v>
      </c>
      <c r="AI141" s="71">
        <f t="shared" si="37"/>
        <v>3415450.8080000007</v>
      </c>
      <c r="AJ141" s="19">
        <v>0</v>
      </c>
      <c r="AK141" s="19">
        <v>0</v>
      </c>
      <c r="AL141" s="19">
        <v>0</v>
      </c>
      <c r="AM141" s="19">
        <v>0</v>
      </c>
      <c r="AN141" s="19">
        <v>0</v>
      </c>
      <c r="AO141" s="19">
        <v>0</v>
      </c>
      <c r="AP141" s="19">
        <v>0</v>
      </c>
      <c r="AQ141" s="19">
        <v>0</v>
      </c>
      <c r="AR141" s="19">
        <v>0</v>
      </c>
      <c r="AS141" s="19">
        <v>0</v>
      </c>
      <c r="AT141" s="19">
        <v>0</v>
      </c>
      <c r="AU141" s="19">
        <v>0</v>
      </c>
      <c r="AV141" s="64">
        <f t="shared" si="38"/>
        <v>10</v>
      </c>
      <c r="AW141" s="41">
        <v>0</v>
      </c>
      <c r="AX141" s="41">
        <f t="shared" si="28"/>
        <v>0</v>
      </c>
      <c r="AY141" s="4" t="s">
        <v>203</v>
      </c>
      <c r="AZ141" s="25"/>
      <c r="BA141" s="25"/>
      <c r="BB141" s="44"/>
      <c r="BC141" s="12" t="s">
        <v>465</v>
      </c>
      <c r="BD141" s="25"/>
      <c r="BE141" s="44"/>
      <c r="BF141" s="44"/>
      <c r="BG141" s="44"/>
      <c r="BH141" s="44"/>
      <c r="BI141" s="44"/>
      <c r="BJ141" s="87"/>
      <c r="BK141" s="87"/>
    </row>
    <row r="142" spans="1:63" s="164" customFormat="1" ht="12.95" customHeight="1" x14ac:dyDescent="0.25">
      <c r="A142" s="66" t="s">
        <v>405</v>
      </c>
      <c r="B142" s="101"/>
      <c r="C142" s="191" t="s">
        <v>582</v>
      </c>
      <c r="D142" s="111"/>
      <c r="E142" s="211"/>
      <c r="F142" s="68" t="s">
        <v>463</v>
      </c>
      <c r="G142" s="68" t="s">
        <v>457</v>
      </c>
      <c r="H142" s="12" t="s">
        <v>464</v>
      </c>
      <c r="I142" s="25" t="s">
        <v>143</v>
      </c>
      <c r="J142" s="1" t="s">
        <v>149</v>
      </c>
      <c r="K142" s="25" t="s">
        <v>196</v>
      </c>
      <c r="L142" s="24">
        <v>30</v>
      </c>
      <c r="M142" s="69" t="s">
        <v>197</v>
      </c>
      <c r="N142" s="70" t="s">
        <v>365</v>
      </c>
      <c r="O142" s="1" t="s">
        <v>166</v>
      </c>
      <c r="P142" s="25" t="s">
        <v>125</v>
      </c>
      <c r="Q142" s="24" t="s">
        <v>122</v>
      </c>
      <c r="R142" s="25" t="s">
        <v>200</v>
      </c>
      <c r="S142" s="25" t="s">
        <v>201</v>
      </c>
      <c r="T142" s="24"/>
      <c r="U142" s="24" t="s">
        <v>398</v>
      </c>
      <c r="V142" s="24" t="s">
        <v>146</v>
      </c>
      <c r="W142" s="9">
        <v>30</v>
      </c>
      <c r="X142" s="9">
        <v>60</v>
      </c>
      <c r="Y142" s="16">
        <v>10</v>
      </c>
      <c r="Z142" s="86" t="s">
        <v>409</v>
      </c>
      <c r="AA142" s="5" t="s">
        <v>138</v>
      </c>
      <c r="AB142" s="102">
        <v>5</v>
      </c>
      <c r="AC142" s="192">
        <v>609901.93000000005</v>
      </c>
      <c r="AD142" s="103">
        <f t="shared" ref="AD142" si="104">AB142*AC142</f>
        <v>3049509.6500000004</v>
      </c>
      <c r="AE142" s="103">
        <f t="shared" ref="AE142" si="105">AD142*1.12</f>
        <v>3415450.8080000007</v>
      </c>
      <c r="AF142" s="104">
        <v>5</v>
      </c>
      <c r="AG142" s="192">
        <v>609901.93000000005</v>
      </c>
      <c r="AH142" s="103">
        <f t="shared" ref="AH142" si="106">AF142*AG142</f>
        <v>3049509.6500000004</v>
      </c>
      <c r="AI142" s="103">
        <f t="shared" ref="AI142:AI163" si="107">AH142*1.12</f>
        <v>3415450.8080000007</v>
      </c>
      <c r="AJ142" s="105">
        <v>0</v>
      </c>
      <c r="AK142" s="105">
        <v>0</v>
      </c>
      <c r="AL142" s="105">
        <v>0</v>
      </c>
      <c r="AM142" s="105">
        <v>0</v>
      </c>
      <c r="AN142" s="105">
        <v>0</v>
      </c>
      <c r="AO142" s="105">
        <v>0</v>
      </c>
      <c r="AP142" s="105">
        <v>0</v>
      </c>
      <c r="AQ142" s="105">
        <v>0</v>
      </c>
      <c r="AR142" s="105">
        <v>0</v>
      </c>
      <c r="AS142" s="105">
        <v>0</v>
      </c>
      <c r="AT142" s="105">
        <v>0</v>
      </c>
      <c r="AU142" s="105">
        <v>0</v>
      </c>
      <c r="AV142" s="106">
        <f t="shared" ref="AV142:AV143" si="108">AB142+AF142+AJ142+AN142+AR142</f>
        <v>10</v>
      </c>
      <c r="AW142" s="41">
        <v>0</v>
      </c>
      <c r="AX142" s="41">
        <f t="shared" ref="AX142" si="109">AW142*1.12</f>
        <v>0</v>
      </c>
      <c r="AY142" s="107" t="s">
        <v>203</v>
      </c>
      <c r="AZ142" s="108"/>
      <c r="BA142" s="108"/>
      <c r="BB142" s="110"/>
      <c r="BC142" s="109" t="s">
        <v>465</v>
      </c>
      <c r="BD142" s="108"/>
      <c r="BE142" s="110"/>
      <c r="BF142" s="110"/>
      <c r="BG142" s="110"/>
      <c r="BH142" s="110"/>
      <c r="BI142" s="110"/>
      <c r="BJ142" s="87"/>
      <c r="BK142" s="27">
        <v>14</v>
      </c>
    </row>
    <row r="143" spans="1:63" s="187" customFormat="1" ht="12.95" customHeight="1" x14ac:dyDescent="0.25">
      <c r="A143" s="182" t="s">
        <v>405</v>
      </c>
      <c r="B143" s="158">
        <v>210034665</v>
      </c>
      <c r="C143" s="158" t="s">
        <v>689</v>
      </c>
      <c r="D143" s="158"/>
      <c r="E143" s="212"/>
      <c r="F143" s="193" t="s">
        <v>463</v>
      </c>
      <c r="G143" s="193" t="s">
        <v>457</v>
      </c>
      <c r="H143" s="193" t="s">
        <v>464</v>
      </c>
      <c r="I143" s="183" t="s">
        <v>143</v>
      </c>
      <c r="J143" s="152" t="s">
        <v>149</v>
      </c>
      <c r="K143" s="183" t="s">
        <v>196</v>
      </c>
      <c r="L143" s="182">
        <v>30</v>
      </c>
      <c r="M143" s="153" t="s">
        <v>197</v>
      </c>
      <c r="N143" s="194" t="s">
        <v>365</v>
      </c>
      <c r="O143" s="152" t="s">
        <v>166</v>
      </c>
      <c r="P143" s="183" t="s">
        <v>125</v>
      </c>
      <c r="Q143" s="182" t="s">
        <v>122</v>
      </c>
      <c r="R143" s="183" t="s">
        <v>200</v>
      </c>
      <c r="S143" s="183" t="s">
        <v>201</v>
      </c>
      <c r="T143" s="182"/>
      <c r="U143" s="182" t="s">
        <v>398</v>
      </c>
      <c r="V143" s="182" t="s">
        <v>146</v>
      </c>
      <c r="W143" s="193">
        <v>30</v>
      </c>
      <c r="X143" s="193">
        <v>60</v>
      </c>
      <c r="Y143" s="156">
        <v>10</v>
      </c>
      <c r="Z143" s="196" t="s">
        <v>409</v>
      </c>
      <c r="AA143" s="181" t="s">
        <v>138</v>
      </c>
      <c r="AB143" s="185">
        <v>2.4500000000000002</v>
      </c>
      <c r="AC143" s="197">
        <v>609901.93000000005</v>
      </c>
      <c r="AD143" s="185">
        <v>1494259.7285000002</v>
      </c>
      <c r="AE143" s="185">
        <v>1673570.8959200003</v>
      </c>
      <c r="AF143" s="185">
        <v>5</v>
      </c>
      <c r="AG143" s="185">
        <v>609901.93000000005</v>
      </c>
      <c r="AH143" s="185">
        <v>3049509.6500000004</v>
      </c>
      <c r="AI143" s="185">
        <v>3415450.8080000007</v>
      </c>
      <c r="AJ143" s="186">
        <v>0</v>
      </c>
      <c r="AK143" s="186">
        <v>0</v>
      </c>
      <c r="AL143" s="186">
        <v>0</v>
      </c>
      <c r="AM143" s="186">
        <v>0</v>
      </c>
      <c r="AN143" s="186">
        <v>0</v>
      </c>
      <c r="AO143" s="186">
        <v>0</v>
      </c>
      <c r="AP143" s="186">
        <v>0</v>
      </c>
      <c r="AQ143" s="186">
        <v>0</v>
      </c>
      <c r="AR143" s="186">
        <v>0</v>
      </c>
      <c r="AS143" s="186">
        <v>0</v>
      </c>
      <c r="AT143" s="186">
        <v>0</v>
      </c>
      <c r="AU143" s="186">
        <v>0</v>
      </c>
      <c r="AV143" s="186">
        <f t="shared" si="108"/>
        <v>7.45</v>
      </c>
      <c r="AW143" s="185">
        <f t="shared" ref="AW143" si="110">AD143+AH143+AL143+AP143+AT143</f>
        <v>4543769.3785000006</v>
      </c>
      <c r="AX143" s="185">
        <f t="shared" ref="AX143:AX163" si="111">AW143*1.12</f>
        <v>5089021.7039200012</v>
      </c>
      <c r="AY143" s="158" t="s">
        <v>203</v>
      </c>
      <c r="AZ143" s="183"/>
      <c r="BA143" s="183"/>
      <c r="BB143" s="195"/>
      <c r="BC143" s="193" t="s">
        <v>465</v>
      </c>
      <c r="BD143" s="183"/>
      <c r="BE143" s="195"/>
      <c r="BF143" s="195"/>
      <c r="BG143" s="195"/>
      <c r="BH143" s="195"/>
      <c r="BI143" s="195"/>
      <c r="BJ143" s="87"/>
      <c r="BK143" s="32" t="s">
        <v>653</v>
      </c>
    </row>
    <row r="144" spans="1:63" s="164" customFormat="1" ht="12.95" customHeight="1" x14ac:dyDescent="0.25">
      <c r="A144" s="1" t="s">
        <v>162</v>
      </c>
      <c r="B144" s="1" t="s">
        <v>218</v>
      </c>
      <c r="C144" s="148" t="s">
        <v>645</v>
      </c>
      <c r="D144" s="15">
        <v>210023363</v>
      </c>
      <c r="E144" s="15"/>
      <c r="F144" s="15" t="s">
        <v>631</v>
      </c>
      <c r="G144" s="15" t="s">
        <v>632</v>
      </c>
      <c r="H144" s="70" t="s">
        <v>633</v>
      </c>
      <c r="I144" s="15" t="s">
        <v>120</v>
      </c>
      <c r="J144" s="15"/>
      <c r="K144" s="15" t="s">
        <v>196</v>
      </c>
      <c r="L144" s="69" t="s">
        <v>76</v>
      </c>
      <c r="M144" s="69" t="s">
        <v>122</v>
      </c>
      <c r="N144" s="70" t="s">
        <v>634</v>
      </c>
      <c r="O144" s="69" t="s">
        <v>144</v>
      </c>
      <c r="P144" s="70" t="s">
        <v>125</v>
      </c>
      <c r="Q144" s="69" t="s">
        <v>122</v>
      </c>
      <c r="R144" s="70" t="s">
        <v>635</v>
      </c>
      <c r="S144" s="70" t="s">
        <v>201</v>
      </c>
      <c r="T144" s="6"/>
      <c r="U144" s="6" t="s">
        <v>636</v>
      </c>
      <c r="V144" s="6" t="s">
        <v>637</v>
      </c>
      <c r="W144" s="149">
        <v>30</v>
      </c>
      <c r="X144" s="70">
        <v>60</v>
      </c>
      <c r="Y144" s="70">
        <v>10</v>
      </c>
      <c r="Z144" s="39" t="s">
        <v>638</v>
      </c>
      <c r="AA144" s="70" t="s">
        <v>138</v>
      </c>
      <c r="AB144" s="39">
        <v>389</v>
      </c>
      <c r="AC144" s="150">
        <v>33487.129999999997</v>
      </c>
      <c r="AD144" s="150">
        <f>AC144*AB144</f>
        <v>13026493.569999998</v>
      </c>
      <c r="AE144" s="150">
        <f>AD144*1.12</f>
        <v>14589672.7984</v>
      </c>
      <c r="AF144" s="10">
        <v>500</v>
      </c>
      <c r="AG144" s="150">
        <v>33487.129999999997</v>
      </c>
      <c r="AH144" s="150">
        <f t="shared" ref="AH144:AH145" si="112">AG144*AF144</f>
        <v>16743564.999999998</v>
      </c>
      <c r="AI144" s="150">
        <f t="shared" si="107"/>
        <v>18752792.800000001</v>
      </c>
      <c r="AJ144" s="10">
        <v>500</v>
      </c>
      <c r="AK144" s="150">
        <v>33487.129999999997</v>
      </c>
      <c r="AL144" s="150">
        <f t="shared" ref="AL144:AL145" si="113">AK144*AJ144</f>
        <v>16743564.999999998</v>
      </c>
      <c r="AM144" s="150">
        <f t="shared" ref="AM144:AM163" si="114">AL144*1.12</f>
        <v>18752792.800000001</v>
      </c>
      <c r="AN144" s="10">
        <v>500</v>
      </c>
      <c r="AO144" s="150">
        <v>33487.129999999997</v>
      </c>
      <c r="AP144" s="150">
        <f t="shared" ref="AP144:AP145" si="115">AO144*AN144</f>
        <v>16743564.999999998</v>
      </c>
      <c r="AQ144" s="150">
        <f t="shared" ref="AQ144:AQ145" si="116">AP144*1.12</f>
        <v>18752792.800000001</v>
      </c>
      <c r="AR144" s="10">
        <v>500</v>
      </c>
      <c r="AS144" s="150">
        <v>33487.129999999997</v>
      </c>
      <c r="AT144" s="150">
        <f t="shared" ref="AT144:AT145" si="117">AS144*AR144</f>
        <v>16743564.999999998</v>
      </c>
      <c r="AU144" s="150">
        <f t="shared" ref="AU144:AU145" si="118">AT144*1.12</f>
        <v>18752792.800000001</v>
      </c>
      <c r="AV144" s="10">
        <f>AR144+AN144+AJ144+AF144+AB144</f>
        <v>2389</v>
      </c>
      <c r="AW144" s="51">
        <f>AT144+AP144+AL144+AH144+AD144</f>
        <v>80000753.569999993</v>
      </c>
      <c r="AX144" s="51">
        <f t="shared" si="111"/>
        <v>89600843.998400003</v>
      </c>
      <c r="AY144" s="69" t="s">
        <v>129</v>
      </c>
      <c r="AZ144" s="15"/>
      <c r="BA144" s="15"/>
      <c r="BB144" s="15"/>
      <c r="BC144" s="15"/>
      <c r="BD144" s="70" t="s">
        <v>639</v>
      </c>
      <c r="BE144" s="15"/>
      <c r="BF144" s="15"/>
      <c r="BG144" s="15"/>
      <c r="BH144" s="15"/>
      <c r="BI144" s="15"/>
      <c r="BJ144" s="27"/>
      <c r="BK144" s="27"/>
    </row>
    <row r="145" spans="1:63" s="164" customFormat="1" ht="12.95" customHeight="1" x14ac:dyDescent="0.25">
      <c r="A145" s="1" t="s">
        <v>162</v>
      </c>
      <c r="B145" s="1" t="s">
        <v>218</v>
      </c>
      <c r="C145" s="148" t="s">
        <v>646</v>
      </c>
      <c r="D145" s="15">
        <v>220016065</v>
      </c>
      <c r="E145" s="15"/>
      <c r="F145" s="15" t="s">
        <v>631</v>
      </c>
      <c r="G145" s="15" t="s">
        <v>632</v>
      </c>
      <c r="H145" s="70" t="s">
        <v>633</v>
      </c>
      <c r="I145" s="15" t="s">
        <v>120</v>
      </c>
      <c r="J145" s="15"/>
      <c r="K145" s="15" t="s">
        <v>196</v>
      </c>
      <c r="L145" s="69" t="s">
        <v>76</v>
      </c>
      <c r="M145" s="69" t="s">
        <v>122</v>
      </c>
      <c r="N145" s="70" t="s">
        <v>634</v>
      </c>
      <c r="O145" s="69" t="s">
        <v>144</v>
      </c>
      <c r="P145" s="70" t="s">
        <v>125</v>
      </c>
      <c r="Q145" s="69" t="s">
        <v>122</v>
      </c>
      <c r="R145" s="70" t="s">
        <v>635</v>
      </c>
      <c r="S145" s="70" t="s">
        <v>201</v>
      </c>
      <c r="T145" s="6"/>
      <c r="U145" s="6" t="s">
        <v>636</v>
      </c>
      <c r="V145" s="6" t="s">
        <v>637</v>
      </c>
      <c r="W145" s="149">
        <v>30</v>
      </c>
      <c r="X145" s="70">
        <v>60</v>
      </c>
      <c r="Y145" s="70">
        <v>10</v>
      </c>
      <c r="Z145" s="39" t="s">
        <v>638</v>
      </c>
      <c r="AA145" s="70" t="s">
        <v>138</v>
      </c>
      <c r="AB145" s="39">
        <v>51</v>
      </c>
      <c r="AC145" s="150">
        <v>33904.99</v>
      </c>
      <c r="AD145" s="150">
        <f>AC145*AB145</f>
        <v>1729154.49</v>
      </c>
      <c r="AE145" s="150">
        <f>AD145*1.12</f>
        <v>1936653.0288000002</v>
      </c>
      <c r="AF145" s="10">
        <v>250</v>
      </c>
      <c r="AG145" s="150">
        <v>33904.99</v>
      </c>
      <c r="AH145" s="150">
        <f t="shared" si="112"/>
        <v>8476247.5</v>
      </c>
      <c r="AI145" s="150">
        <f t="shared" si="107"/>
        <v>9493397.2000000011</v>
      </c>
      <c r="AJ145" s="10">
        <v>250</v>
      </c>
      <c r="AK145" s="150">
        <v>33904.99</v>
      </c>
      <c r="AL145" s="150">
        <f t="shared" si="113"/>
        <v>8476247.5</v>
      </c>
      <c r="AM145" s="150">
        <f t="shared" si="114"/>
        <v>9493397.2000000011</v>
      </c>
      <c r="AN145" s="10">
        <v>250</v>
      </c>
      <c r="AO145" s="150">
        <v>33904.99</v>
      </c>
      <c r="AP145" s="150">
        <f t="shared" si="115"/>
        <v>8476247.5</v>
      </c>
      <c r="AQ145" s="150">
        <f t="shared" si="116"/>
        <v>9493397.2000000011</v>
      </c>
      <c r="AR145" s="10">
        <v>250</v>
      </c>
      <c r="AS145" s="150">
        <v>33904.99</v>
      </c>
      <c r="AT145" s="150">
        <f t="shared" si="117"/>
        <v>8476247.5</v>
      </c>
      <c r="AU145" s="150">
        <f t="shared" si="118"/>
        <v>9493397.2000000011</v>
      </c>
      <c r="AV145" s="10">
        <f>AR145+AN145+AJ145+AF145+AB145</f>
        <v>1051</v>
      </c>
      <c r="AW145" s="51">
        <v>0</v>
      </c>
      <c r="AX145" s="51">
        <f t="shared" si="111"/>
        <v>0</v>
      </c>
      <c r="AY145" s="69" t="s">
        <v>129</v>
      </c>
      <c r="AZ145" s="15"/>
      <c r="BA145" s="15"/>
      <c r="BB145" s="15"/>
      <c r="BC145" s="15"/>
      <c r="BD145" s="70" t="s">
        <v>640</v>
      </c>
      <c r="BE145" s="15"/>
      <c r="BF145" s="15"/>
      <c r="BG145" s="15"/>
      <c r="BH145" s="15"/>
      <c r="BI145" s="15"/>
      <c r="BJ145" s="27"/>
      <c r="BK145" s="27" t="s">
        <v>838</v>
      </c>
    </row>
    <row r="146" spans="1:63" s="187" customFormat="1" ht="12.75" customHeight="1" x14ac:dyDescent="0.25">
      <c r="A146" s="152" t="s">
        <v>162</v>
      </c>
      <c r="B146" s="152">
        <v>210013579</v>
      </c>
      <c r="C146" s="178" t="s">
        <v>742</v>
      </c>
      <c r="D146" s="152"/>
      <c r="E146" s="152"/>
      <c r="F146" s="155" t="s">
        <v>690</v>
      </c>
      <c r="G146" s="198" t="s">
        <v>691</v>
      </c>
      <c r="H146" s="198" t="s">
        <v>692</v>
      </c>
      <c r="I146" s="158" t="s">
        <v>120</v>
      </c>
      <c r="J146" s="152" t="s">
        <v>693</v>
      </c>
      <c r="K146" s="152" t="s">
        <v>196</v>
      </c>
      <c r="L146" s="155" t="s">
        <v>76</v>
      </c>
      <c r="M146" s="181" t="s">
        <v>197</v>
      </c>
      <c r="N146" s="155" t="s">
        <v>365</v>
      </c>
      <c r="O146" s="152" t="s">
        <v>694</v>
      </c>
      <c r="P146" s="152" t="s">
        <v>125</v>
      </c>
      <c r="Q146" s="193" t="s">
        <v>122</v>
      </c>
      <c r="R146" s="155" t="s">
        <v>635</v>
      </c>
      <c r="S146" s="152" t="s">
        <v>201</v>
      </c>
      <c r="T146" s="155"/>
      <c r="U146" s="152" t="s">
        <v>695</v>
      </c>
      <c r="V146" s="155" t="s">
        <v>696</v>
      </c>
      <c r="W146" s="156">
        <v>30</v>
      </c>
      <c r="X146" s="156">
        <v>60</v>
      </c>
      <c r="Y146" s="156">
        <v>10</v>
      </c>
      <c r="Z146" s="152" t="s">
        <v>697</v>
      </c>
      <c r="AA146" s="158" t="s">
        <v>138</v>
      </c>
      <c r="AB146" s="186"/>
      <c r="AC146" s="186"/>
      <c r="AD146" s="186"/>
      <c r="AE146" s="186"/>
      <c r="AF146" s="186">
        <v>133.55000000000001</v>
      </c>
      <c r="AG146" s="186">
        <v>1828124.97</v>
      </c>
      <c r="AH146" s="186">
        <f t="shared" ref="AH146:AH163" si="119">AF146*AG146</f>
        <v>244146089.74350002</v>
      </c>
      <c r="AI146" s="186">
        <f t="shared" si="107"/>
        <v>273443620.51272005</v>
      </c>
      <c r="AJ146" s="186">
        <v>133.82</v>
      </c>
      <c r="AK146" s="186">
        <v>1828124.97</v>
      </c>
      <c r="AL146" s="186">
        <f t="shared" ref="AL146:AL163" si="120">AJ146*AK146</f>
        <v>244639683.48539999</v>
      </c>
      <c r="AM146" s="186">
        <f t="shared" si="114"/>
        <v>273996445.50364804</v>
      </c>
      <c r="AN146" s="186"/>
      <c r="AO146" s="186"/>
      <c r="AP146" s="186"/>
      <c r="AQ146" s="186"/>
      <c r="AR146" s="186"/>
      <c r="AS146" s="186"/>
      <c r="AT146" s="186"/>
      <c r="AU146" s="186"/>
      <c r="AV146" s="186">
        <f>AB146+AF146+AJ146+AN146+AR146</f>
        <v>267.37</v>
      </c>
      <c r="AW146" s="185">
        <v>0</v>
      </c>
      <c r="AX146" s="185">
        <f t="shared" si="111"/>
        <v>0</v>
      </c>
      <c r="AY146" s="158" t="s">
        <v>203</v>
      </c>
      <c r="AZ146" s="155"/>
      <c r="BA146" s="155"/>
      <c r="BB146" s="152"/>
      <c r="BC146" s="152" t="s">
        <v>698</v>
      </c>
      <c r="BD146" s="152"/>
      <c r="BE146" s="152"/>
      <c r="BF146" s="152"/>
      <c r="BG146" s="158"/>
      <c r="BH146" s="158"/>
      <c r="BI146" s="158"/>
      <c r="BJ146" s="32"/>
      <c r="BK146" s="32"/>
    </row>
    <row r="147" spans="1:63" s="187" customFormat="1" ht="12.95" customHeight="1" x14ac:dyDescent="0.25">
      <c r="A147" s="152" t="s">
        <v>162</v>
      </c>
      <c r="B147" s="152">
        <v>210013579</v>
      </c>
      <c r="C147" s="178" t="s">
        <v>817</v>
      </c>
      <c r="D147" s="152"/>
      <c r="E147" s="152"/>
      <c r="F147" s="155" t="s">
        <v>690</v>
      </c>
      <c r="G147" s="198" t="s">
        <v>691</v>
      </c>
      <c r="H147" s="198" t="s">
        <v>692</v>
      </c>
      <c r="I147" s="158" t="s">
        <v>120</v>
      </c>
      <c r="J147" s="152" t="s">
        <v>693</v>
      </c>
      <c r="K147" s="152" t="s">
        <v>196</v>
      </c>
      <c r="L147" s="155" t="s">
        <v>76</v>
      </c>
      <c r="M147" s="181" t="s">
        <v>197</v>
      </c>
      <c r="N147" s="155" t="s">
        <v>365</v>
      </c>
      <c r="O147" s="245" t="s">
        <v>806</v>
      </c>
      <c r="P147" s="152" t="s">
        <v>125</v>
      </c>
      <c r="Q147" s="193" t="s">
        <v>122</v>
      </c>
      <c r="R147" s="155" t="s">
        <v>635</v>
      </c>
      <c r="S147" s="152" t="s">
        <v>201</v>
      </c>
      <c r="T147" s="155"/>
      <c r="U147" s="152" t="s">
        <v>695</v>
      </c>
      <c r="V147" s="155" t="s">
        <v>696</v>
      </c>
      <c r="W147" s="156">
        <v>30</v>
      </c>
      <c r="X147" s="156">
        <v>60</v>
      </c>
      <c r="Y147" s="156">
        <v>10</v>
      </c>
      <c r="Z147" s="152" t="s">
        <v>697</v>
      </c>
      <c r="AA147" s="158" t="s">
        <v>138</v>
      </c>
      <c r="AB147" s="186"/>
      <c r="AC147" s="186"/>
      <c r="AD147" s="186"/>
      <c r="AE147" s="186"/>
      <c r="AF147" s="186">
        <v>133.55000000000001</v>
      </c>
      <c r="AG147" s="186">
        <v>1828124.97</v>
      </c>
      <c r="AH147" s="186">
        <f t="shared" si="119"/>
        <v>244146089.74350002</v>
      </c>
      <c r="AI147" s="186">
        <f t="shared" si="107"/>
        <v>273443620.51272005</v>
      </c>
      <c r="AJ147" s="186">
        <v>133.82</v>
      </c>
      <c r="AK147" s="186">
        <v>1828124.97</v>
      </c>
      <c r="AL147" s="186">
        <f t="shared" si="120"/>
        <v>244639683.48539999</v>
      </c>
      <c r="AM147" s="186">
        <f t="shared" si="114"/>
        <v>273996445.50364804</v>
      </c>
      <c r="AN147" s="186"/>
      <c r="AO147" s="186"/>
      <c r="AP147" s="186"/>
      <c r="AQ147" s="186"/>
      <c r="AR147" s="186"/>
      <c r="AS147" s="186"/>
      <c r="AT147" s="186"/>
      <c r="AU147" s="186"/>
      <c r="AV147" s="186">
        <f>AB147+AF147+AJ147+AN147+AR147</f>
        <v>267.37</v>
      </c>
      <c r="AW147" s="185">
        <f t="shared" ref="AW147:AW163" si="121">AD147+AH147+AL147+AP147+AT147</f>
        <v>488785773.22890002</v>
      </c>
      <c r="AX147" s="185">
        <f t="shared" si="111"/>
        <v>547440066.01636803</v>
      </c>
      <c r="AY147" s="158" t="s">
        <v>203</v>
      </c>
      <c r="AZ147" s="155"/>
      <c r="BA147" s="155"/>
      <c r="BB147" s="152"/>
      <c r="BC147" s="152" t="s">
        <v>698</v>
      </c>
      <c r="BD147" s="152"/>
      <c r="BE147" s="152"/>
      <c r="BF147" s="152"/>
      <c r="BG147" s="158"/>
      <c r="BH147" s="158"/>
      <c r="BI147" s="158"/>
      <c r="BJ147" s="271"/>
      <c r="BK147" s="32">
        <v>14</v>
      </c>
    </row>
    <row r="148" spans="1:63" s="187" customFormat="1" ht="12.95" customHeight="1" x14ac:dyDescent="0.25">
      <c r="A148" s="152" t="s">
        <v>162</v>
      </c>
      <c r="B148" s="152">
        <v>210017794</v>
      </c>
      <c r="C148" s="178" t="s">
        <v>743</v>
      </c>
      <c r="D148" s="152"/>
      <c r="E148" s="152"/>
      <c r="F148" s="155" t="s">
        <v>690</v>
      </c>
      <c r="G148" s="198" t="s">
        <v>691</v>
      </c>
      <c r="H148" s="198" t="s">
        <v>692</v>
      </c>
      <c r="I148" s="158" t="s">
        <v>120</v>
      </c>
      <c r="J148" s="152" t="s">
        <v>693</v>
      </c>
      <c r="K148" s="152" t="s">
        <v>196</v>
      </c>
      <c r="L148" s="155" t="s">
        <v>76</v>
      </c>
      <c r="M148" s="181" t="s">
        <v>197</v>
      </c>
      <c r="N148" s="155" t="s">
        <v>365</v>
      </c>
      <c r="O148" s="152" t="s">
        <v>694</v>
      </c>
      <c r="P148" s="152" t="s">
        <v>125</v>
      </c>
      <c r="Q148" s="193" t="s">
        <v>122</v>
      </c>
      <c r="R148" s="155" t="s">
        <v>635</v>
      </c>
      <c r="S148" s="152" t="s">
        <v>201</v>
      </c>
      <c r="T148" s="155"/>
      <c r="U148" s="152" t="s">
        <v>695</v>
      </c>
      <c r="V148" s="155" t="s">
        <v>696</v>
      </c>
      <c r="W148" s="156">
        <v>30</v>
      </c>
      <c r="X148" s="156">
        <v>60</v>
      </c>
      <c r="Y148" s="156">
        <v>10</v>
      </c>
      <c r="Z148" s="152" t="s">
        <v>697</v>
      </c>
      <c r="AA148" s="158" t="s">
        <v>138</v>
      </c>
      <c r="AB148" s="186"/>
      <c r="AC148" s="186"/>
      <c r="AD148" s="186"/>
      <c r="AE148" s="186"/>
      <c r="AF148" s="186">
        <v>105.54</v>
      </c>
      <c r="AG148" s="186">
        <v>2182950</v>
      </c>
      <c r="AH148" s="186">
        <f t="shared" si="119"/>
        <v>230388543</v>
      </c>
      <c r="AI148" s="186">
        <f t="shared" si="107"/>
        <v>258035168.16000003</v>
      </c>
      <c r="AJ148" s="186">
        <v>105.14</v>
      </c>
      <c r="AK148" s="186">
        <v>2182950</v>
      </c>
      <c r="AL148" s="186">
        <f t="shared" si="120"/>
        <v>229515363</v>
      </c>
      <c r="AM148" s="186">
        <f t="shared" si="114"/>
        <v>257057206.56000003</v>
      </c>
      <c r="AN148" s="186"/>
      <c r="AO148" s="186"/>
      <c r="AP148" s="186"/>
      <c r="AQ148" s="186"/>
      <c r="AR148" s="186"/>
      <c r="AS148" s="186"/>
      <c r="AT148" s="186"/>
      <c r="AU148" s="186"/>
      <c r="AV148" s="186">
        <f t="shared" ref="AV148:AV163" si="122">AB148+AF148+AJ148+AN148+AR148</f>
        <v>210.68</v>
      </c>
      <c r="AW148" s="185">
        <v>0</v>
      </c>
      <c r="AX148" s="185">
        <f t="shared" si="111"/>
        <v>0</v>
      </c>
      <c r="AY148" s="158" t="s">
        <v>203</v>
      </c>
      <c r="AZ148" s="155"/>
      <c r="BA148" s="155"/>
      <c r="BB148" s="152"/>
      <c r="BC148" s="152" t="s">
        <v>699</v>
      </c>
      <c r="BD148" s="152"/>
      <c r="BE148" s="152"/>
      <c r="BF148" s="152"/>
      <c r="BG148" s="158"/>
      <c r="BH148" s="158"/>
      <c r="BI148" s="158"/>
      <c r="BJ148" s="32"/>
      <c r="BK148" s="32"/>
    </row>
    <row r="149" spans="1:63" s="187" customFormat="1" ht="12.95" customHeight="1" x14ac:dyDescent="0.25">
      <c r="A149" s="152" t="s">
        <v>162</v>
      </c>
      <c r="B149" s="152">
        <v>210017794</v>
      </c>
      <c r="C149" s="178" t="s">
        <v>818</v>
      </c>
      <c r="D149" s="152"/>
      <c r="E149" s="152"/>
      <c r="F149" s="155" t="s">
        <v>690</v>
      </c>
      <c r="G149" s="198" t="s">
        <v>691</v>
      </c>
      <c r="H149" s="198" t="s">
        <v>692</v>
      </c>
      <c r="I149" s="158" t="s">
        <v>120</v>
      </c>
      <c r="J149" s="152" t="s">
        <v>693</v>
      </c>
      <c r="K149" s="152" t="s">
        <v>196</v>
      </c>
      <c r="L149" s="155" t="s">
        <v>76</v>
      </c>
      <c r="M149" s="181" t="s">
        <v>197</v>
      </c>
      <c r="N149" s="155" t="s">
        <v>365</v>
      </c>
      <c r="O149" s="245" t="s">
        <v>806</v>
      </c>
      <c r="P149" s="152" t="s">
        <v>125</v>
      </c>
      <c r="Q149" s="193" t="s">
        <v>122</v>
      </c>
      <c r="R149" s="155" t="s">
        <v>635</v>
      </c>
      <c r="S149" s="152" t="s">
        <v>201</v>
      </c>
      <c r="T149" s="155"/>
      <c r="U149" s="152" t="s">
        <v>695</v>
      </c>
      <c r="V149" s="155" t="s">
        <v>696</v>
      </c>
      <c r="W149" s="156">
        <v>30</v>
      </c>
      <c r="X149" s="156">
        <v>60</v>
      </c>
      <c r="Y149" s="156">
        <v>10</v>
      </c>
      <c r="Z149" s="152" t="s">
        <v>697</v>
      </c>
      <c r="AA149" s="158" t="s">
        <v>138</v>
      </c>
      <c r="AB149" s="186"/>
      <c r="AC149" s="186"/>
      <c r="AD149" s="186"/>
      <c r="AE149" s="186"/>
      <c r="AF149" s="186">
        <v>105.54</v>
      </c>
      <c r="AG149" s="186">
        <v>2182950</v>
      </c>
      <c r="AH149" s="186">
        <f t="shared" si="119"/>
        <v>230388543</v>
      </c>
      <c r="AI149" s="186">
        <f t="shared" si="107"/>
        <v>258035168.16000003</v>
      </c>
      <c r="AJ149" s="186">
        <v>105.14</v>
      </c>
      <c r="AK149" s="186">
        <v>2182950</v>
      </c>
      <c r="AL149" s="186">
        <f t="shared" si="120"/>
        <v>229515363</v>
      </c>
      <c r="AM149" s="186">
        <f t="shared" si="114"/>
        <v>257057206.56000003</v>
      </c>
      <c r="AN149" s="186"/>
      <c r="AO149" s="186"/>
      <c r="AP149" s="186"/>
      <c r="AQ149" s="186"/>
      <c r="AR149" s="186"/>
      <c r="AS149" s="186"/>
      <c r="AT149" s="186"/>
      <c r="AU149" s="186"/>
      <c r="AV149" s="186">
        <f t="shared" si="122"/>
        <v>210.68</v>
      </c>
      <c r="AW149" s="185">
        <f t="shared" si="121"/>
        <v>459903906</v>
      </c>
      <c r="AX149" s="185">
        <f t="shared" si="111"/>
        <v>515092374.72000003</v>
      </c>
      <c r="AY149" s="158" t="s">
        <v>203</v>
      </c>
      <c r="AZ149" s="155"/>
      <c r="BA149" s="155"/>
      <c r="BB149" s="152"/>
      <c r="BC149" s="152" t="s">
        <v>699</v>
      </c>
      <c r="BD149" s="152"/>
      <c r="BE149" s="152"/>
      <c r="BF149" s="152"/>
      <c r="BG149" s="158"/>
      <c r="BH149" s="158"/>
      <c r="BI149" s="158"/>
      <c r="BJ149" s="271"/>
      <c r="BK149" s="32">
        <v>14</v>
      </c>
    </row>
    <row r="150" spans="1:63" s="187" customFormat="1" ht="12.95" customHeight="1" x14ac:dyDescent="0.25">
      <c r="A150" s="152" t="s">
        <v>162</v>
      </c>
      <c r="B150" s="152">
        <v>210017795</v>
      </c>
      <c r="C150" s="178" t="s">
        <v>744</v>
      </c>
      <c r="D150" s="152"/>
      <c r="E150" s="152"/>
      <c r="F150" s="155" t="s">
        <v>690</v>
      </c>
      <c r="G150" s="198" t="s">
        <v>691</v>
      </c>
      <c r="H150" s="198" t="s">
        <v>692</v>
      </c>
      <c r="I150" s="158" t="s">
        <v>120</v>
      </c>
      <c r="J150" s="152" t="s">
        <v>693</v>
      </c>
      <c r="K150" s="152" t="s">
        <v>196</v>
      </c>
      <c r="L150" s="155" t="s">
        <v>76</v>
      </c>
      <c r="M150" s="181" t="s">
        <v>197</v>
      </c>
      <c r="N150" s="155" t="s">
        <v>365</v>
      </c>
      <c r="O150" s="152" t="s">
        <v>694</v>
      </c>
      <c r="P150" s="152" t="s">
        <v>125</v>
      </c>
      <c r="Q150" s="193" t="s">
        <v>122</v>
      </c>
      <c r="R150" s="155" t="s">
        <v>635</v>
      </c>
      <c r="S150" s="152" t="s">
        <v>201</v>
      </c>
      <c r="T150" s="155"/>
      <c r="U150" s="152" t="s">
        <v>695</v>
      </c>
      <c r="V150" s="155" t="s">
        <v>696</v>
      </c>
      <c r="W150" s="156">
        <v>30</v>
      </c>
      <c r="X150" s="156">
        <v>60</v>
      </c>
      <c r="Y150" s="156">
        <v>10</v>
      </c>
      <c r="Z150" s="152" t="s">
        <v>697</v>
      </c>
      <c r="AA150" s="158" t="s">
        <v>138</v>
      </c>
      <c r="AB150" s="186"/>
      <c r="AC150" s="186"/>
      <c r="AD150" s="186"/>
      <c r="AE150" s="186"/>
      <c r="AF150" s="186">
        <v>12.63</v>
      </c>
      <c r="AG150" s="186">
        <v>2182950</v>
      </c>
      <c r="AH150" s="186">
        <f t="shared" si="119"/>
        <v>27570658.5</v>
      </c>
      <c r="AI150" s="186">
        <f t="shared" si="107"/>
        <v>30879137.520000003</v>
      </c>
      <c r="AJ150" s="186">
        <v>12.38</v>
      </c>
      <c r="AK150" s="186">
        <v>2182950</v>
      </c>
      <c r="AL150" s="186">
        <f t="shared" si="120"/>
        <v>27024921</v>
      </c>
      <c r="AM150" s="186">
        <f t="shared" si="114"/>
        <v>30267911.520000003</v>
      </c>
      <c r="AN150" s="186"/>
      <c r="AO150" s="186"/>
      <c r="AP150" s="186"/>
      <c r="AQ150" s="186"/>
      <c r="AR150" s="186"/>
      <c r="AS150" s="186"/>
      <c r="AT150" s="186"/>
      <c r="AU150" s="186"/>
      <c r="AV150" s="186">
        <f t="shared" si="122"/>
        <v>25.01</v>
      </c>
      <c r="AW150" s="185">
        <v>0</v>
      </c>
      <c r="AX150" s="185">
        <f t="shared" si="111"/>
        <v>0</v>
      </c>
      <c r="AY150" s="158" t="s">
        <v>203</v>
      </c>
      <c r="AZ150" s="155"/>
      <c r="BA150" s="155"/>
      <c r="BB150" s="152"/>
      <c r="BC150" s="152" t="s">
        <v>700</v>
      </c>
      <c r="BD150" s="152"/>
      <c r="BE150" s="152"/>
      <c r="BF150" s="152"/>
      <c r="BG150" s="158"/>
      <c r="BH150" s="158"/>
      <c r="BI150" s="158"/>
      <c r="BJ150" s="32"/>
      <c r="BK150" s="32"/>
    </row>
    <row r="151" spans="1:63" s="187" customFormat="1" ht="12.95" customHeight="1" x14ac:dyDescent="0.25">
      <c r="A151" s="152" t="s">
        <v>162</v>
      </c>
      <c r="B151" s="152">
        <v>210017795</v>
      </c>
      <c r="C151" s="178" t="s">
        <v>819</v>
      </c>
      <c r="D151" s="152"/>
      <c r="E151" s="152"/>
      <c r="F151" s="155" t="s">
        <v>690</v>
      </c>
      <c r="G151" s="198" t="s">
        <v>691</v>
      </c>
      <c r="H151" s="198" t="s">
        <v>692</v>
      </c>
      <c r="I151" s="158" t="s">
        <v>120</v>
      </c>
      <c r="J151" s="152" t="s">
        <v>693</v>
      </c>
      <c r="K151" s="152" t="s">
        <v>196</v>
      </c>
      <c r="L151" s="155" t="s">
        <v>76</v>
      </c>
      <c r="M151" s="181" t="s">
        <v>197</v>
      </c>
      <c r="N151" s="155" t="s">
        <v>365</v>
      </c>
      <c r="O151" s="245" t="s">
        <v>806</v>
      </c>
      <c r="P151" s="152" t="s">
        <v>125</v>
      </c>
      <c r="Q151" s="193" t="s">
        <v>122</v>
      </c>
      <c r="R151" s="155" t="s">
        <v>635</v>
      </c>
      <c r="S151" s="152" t="s">
        <v>201</v>
      </c>
      <c r="T151" s="155"/>
      <c r="U151" s="152" t="s">
        <v>695</v>
      </c>
      <c r="V151" s="155" t="s">
        <v>696</v>
      </c>
      <c r="W151" s="156">
        <v>30</v>
      </c>
      <c r="X151" s="156">
        <v>60</v>
      </c>
      <c r="Y151" s="156">
        <v>10</v>
      </c>
      <c r="Z151" s="152" t="s">
        <v>697</v>
      </c>
      <c r="AA151" s="158" t="s">
        <v>138</v>
      </c>
      <c r="AB151" s="186"/>
      <c r="AC151" s="186"/>
      <c r="AD151" s="186"/>
      <c r="AE151" s="186"/>
      <c r="AF151" s="186">
        <v>12.63</v>
      </c>
      <c r="AG151" s="186">
        <v>2182950</v>
      </c>
      <c r="AH151" s="186">
        <f t="shared" si="119"/>
        <v>27570658.5</v>
      </c>
      <c r="AI151" s="186">
        <f t="shared" si="107"/>
        <v>30879137.520000003</v>
      </c>
      <c r="AJ151" s="186">
        <v>12.38</v>
      </c>
      <c r="AK151" s="186">
        <v>2182950</v>
      </c>
      <c r="AL151" s="186">
        <f t="shared" si="120"/>
        <v>27024921</v>
      </c>
      <c r="AM151" s="186">
        <f t="shared" si="114"/>
        <v>30267911.520000003</v>
      </c>
      <c r="AN151" s="186"/>
      <c r="AO151" s="186"/>
      <c r="AP151" s="186"/>
      <c r="AQ151" s="186"/>
      <c r="AR151" s="186"/>
      <c r="AS151" s="186"/>
      <c r="AT151" s="186"/>
      <c r="AU151" s="186"/>
      <c r="AV151" s="186">
        <f t="shared" si="122"/>
        <v>25.01</v>
      </c>
      <c r="AW151" s="185">
        <f t="shared" si="121"/>
        <v>54595579.5</v>
      </c>
      <c r="AX151" s="185">
        <f t="shared" si="111"/>
        <v>61147049.040000007</v>
      </c>
      <c r="AY151" s="158" t="s">
        <v>203</v>
      </c>
      <c r="AZ151" s="155"/>
      <c r="BA151" s="155"/>
      <c r="BB151" s="152"/>
      <c r="BC151" s="152" t="s">
        <v>700</v>
      </c>
      <c r="BD151" s="152"/>
      <c r="BE151" s="152"/>
      <c r="BF151" s="152"/>
      <c r="BG151" s="158"/>
      <c r="BH151" s="158"/>
      <c r="BI151" s="158"/>
      <c r="BJ151" s="271"/>
      <c r="BK151" s="32">
        <v>14</v>
      </c>
    </row>
    <row r="152" spans="1:63" s="187" customFormat="1" ht="12.95" customHeight="1" x14ac:dyDescent="0.25">
      <c r="A152" s="152" t="s">
        <v>162</v>
      </c>
      <c r="B152" s="152">
        <v>210022792</v>
      </c>
      <c r="C152" s="178" t="s">
        <v>745</v>
      </c>
      <c r="D152" s="152"/>
      <c r="E152" s="152"/>
      <c r="F152" s="155" t="s">
        <v>690</v>
      </c>
      <c r="G152" s="198" t="s">
        <v>691</v>
      </c>
      <c r="H152" s="198" t="s">
        <v>692</v>
      </c>
      <c r="I152" s="158" t="s">
        <v>120</v>
      </c>
      <c r="J152" s="152" t="s">
        <v>693</v>
      </c>
      <c r="K152" s="152" t="s">
        <v>196</v>
      </c>
      <c r="L152" s="155" t="s">
        <v>76</v>
      </c>
      <c r="M152" s="181" t="s">
        <v>197</v>
      </c>
      <c r="N152" s="155" t="s">
        <v>365</v>
      </c>
      <c r="O152" s="152" t="s">
        <v>694</v>
      </c>
      <c r="P152" s="152" t="s">
        <v>125</v>
      </c>
      <c r="Q152" s="193" t="s">
        <v>122</v>
      </c>
      <c r="R152" s="155" t="s">
        <v>635</v>
      </c>
      <c r="S152" s="152" t="s">
        <v>201</v>
      </c>
      <c r="T152" s="155"/>
      <c r="U152" s="152" t="s">
        <v>695</v>
      </c>
      <c r="V152" s="155" t="s">
        <v>696</v>
      </c>
      <c r="W152" s="156">
        <v>30</v>
      </c>
      <c r="X152" s="156">
        <v>60</v>
      </c>
      <c r="Y152" s="156">
        <v>10</v>
      </c>
      <c r="Z152" s="152" t="s">
        <v>697</v>
      </c>
      <c r="AA152" s="158" t="s">
        <v>138</v>
      </c>
      <c r="AB152" s="186"/>
      <c r="AC152" s="186"/>
      <c r="AD152" s="186"/>
      <c r="AE152" s="186"/>
      <c r="AF152" s="186">
        <v>26.33</v>
      </c>
      <c r="AG152" s="186">
        <v>1984500</v>
      </c>
      <c r="AH152" s="186">
        <f t="shared" si="119"/>
        <v>52251885</v>
      </c>
      <c r="AI152" s="186">
        <f t="shared" si="107"/>
        <v>58522111.200000003</v>
      </c>
      <c r="AJ152" s="186">
        <v>26.33</v>
      </c>
      <c r="AK152" s="186">
        <v>1984500</v>
      </c>
      <c r="AL152" s="186">
        <f t="shared" si="120"/>
        <v>52251885</v>
      </c>
      <c r="AM152" s="186">
        <f t="shared" si="114"/>
        <v>58522111.200000003</v>
      </c>
      <c r="AN152" s="186"/>
      <c r="AO152" s="186"/>
      <c r="AP152" s="186"/>
      <c r="AQ152" s="186"/>
      <c r="AR152" s="186"/>
      <c r="AS152" s="186"/>
      <c r="AT152" s="186"/>
      <c r="AU152" s="186"/>
      <c r="AV152" s="186">
        <f t="shared" si="122"/>
        <v>52.66</v>
      </c>
      <c r="AW152" s="185">
        <v>0</v>
      </c>
      <c r="AX152" s="185">
        <f t="shared" si="111"/>
        <v>0</v>
      </c>
      <c r="AY152" s="158" t="s">
        <v>203</v>
      </c>
      <c r="AZ152" s="155"/>
      <c r="BA152" s="155"/>
      <c r="BB152" s="152"/>
      <c r="BC152" s="152" t="s">
        <v>701</v>
      </c>
      <c r="BD152" s="152"/>
      <c r="BE152" s="152"/>
      <c r="BF152" s="152"/>
      <c r="BG152" s="158"/>
      <c r="BH152" s="158"/>
      <c r="BI152" s="158"/>
      <c r="BJ152" s="32"/>
      <c r="BK152" s="32"/>
    </row>
    <row r="153" spans="1:63" s="187" customFormat="1" ht="12.95" customHeight="1" x14ac:dyDescent="0.25">
      <c r="A153" s="152" t="s">
        <v>162</v>
      </c>
      <c r="B153" s="152">
        <v>210022792</v>
      </c>
      <c r="C153" s="178" t="s">
        <v>820</v>
      </c>
      <c r="D153" s="152"/>
      <c r="E153" s="152"/>
      <c r="F153" s="155" t="s">
        <v>690</v>
      </c>
      <c r="G153" s="198" t="s">
        <v>691</v>
      </c>
      <c r="H153" s="198" t="s">
        <v>692</v>
      </c>
      <c r="I153" s="158" t="s">
        <v>120</v>
      </c>
      <c r="J153" s="152" t="s">
        <v>693</v>
      </c>
      <c r="K153" s="152" t="s">
        <v>196</v>
      </c>
      <c r="L153" s="155" t="s">
        <v>76</v>
      </c>
      <c r="M153" s="181" t="s">
        <v>197</v>
      </c>
      <c r="N153" s="155" t="s">
        <v>365</v>
      </c>
      <c r="O153" s="245" t="s">
        <v>806</v>
      </c>
      <c r="P153" s="152" t="s">
        <v>125</v>
      </c>
      <c r="Q153" s="193" t="s">
        <v>122</v>
      </c>
      <c r="R153" s="155" t="s">
        <v>635</v>
      </c>
      <c r="S153" s="152" t="s">
        <v>201</v>
      </c>
      <c r="T153" s="155"/>
      <c r="U153" s="152" t="s">
        <v>695</v>
      </c>
      <c r="V153" s="155" t="s">
        <v>696</v>
      </c>
      <c r="W153" s="156">
        <v>30</v>
      </c>
      <c r="X153" s="156">
        <v>60</v>
      </c>
      <c r="Y153" s="156">
        <v>10</v>
      </c>
      <c r="Z153" s="152" t="s">
        <v>697</v>
      </c>
      <c r="AA153" s="158" t="s">
        <v>138</v>
      </c>
      <c r="AB153" s="186"/>
      <c r="AC153" s="186"/>
      <c r="AD153" s="186"/>
      <c r="AE153" s="186"/>
      <c r="AF153" s="186">
        <v>26.33</v>
      </c>
      <c r="AG153" s="186">
        <v>1984500</v>
      </c>
      <c r="AH153" s="186">
        <f t="shared" si="119"/>
        <v>52251885</v>
      </c>
      <c r="AI153" s="186">
        <f t="shared" si="107"/>
        <v>58522111.200000003</v>
      </c>
      <c r="AJ153" s="186">
        <v>26.33</v>
      </c>
      <c r="AK153" s="186">
        <v>1984500</v>
      </c>
      <c r="AL153" s="186">
        <f t="shared" si="120"/>
        <v>52251885</v>
      </c>
      <c r="AM153" s="186">
        <f t="shared" si="114"/>
        <v>58522111.200000003</v>
      </c>
      <c r="AN153" s="186"/>
      <c r="AO153" s="186"/>
      <c r="AP153" s="186"/>
      <c r="AQ153" s="186"/>
      <c r="AR153" s="186"/>
      <c r="AS153" s="186"/>
      <c r="AT153" s="186"/>
      <c r="AU153" s="186"/>
      <c r="AV153" s="186">
        <f t="shared" si="122"/>
        <v>52.66</v>
      </c>
      <c r="AW153" s="185">
        <f t="shared" si="121"/>
        <v>104503770</v>
      </c>
      <c r="AX153" s="185">
        <f t="shared" si="111"/>
        <v>117044222.40000001</v>
      </c>
      <c r="AY153" s="158" t="s">
        <v>203</v>
      </c>
      <c r="AZ153" s="155"/>
      <c r="BA153" s="155"/>
      <c r="BB153" s="152"/>
      <c r="BC153" s="152" t="s">
        <v>701</v>
      </c>
      <c r="BD153" s="152"/>
      <c r="BE153" s="152"/>
      <c r="BF153" s="152"/>
      <c r="BG153" s="158"/>
      <c r="BH153" s="158"/>
      <c r="BI153" s="158"/>
      <c r="BJ153" s="271"/>
      <c r="BK153" s="32">
        <v>14</v>
      </c>
    </row>
    <row r="154" spans="1:63" s="187" customFormat="1" ht="12.95" customHeight="1" x14ac:dyDescent="0.25">
      <c r="A154" s="152" t="s">
        <v>162</v>
      </c>
      <c r="B154" s="152">
        <v>210024667</v>
      </c>
      <c r="C154" s="178" t="s">
        <v>746</v>
      </c>
      <c r="D154" s="152"/>
      <c r="E154" s="152"/>
      <c r="F154" s="155" t="s">
        <v>690</v>
      </c>
      <c r="G154" s="198" t="s">
        <v>691</v>
      </c>
      <c r="H154" s="198" t="s">
        <v>692</v>
      </c>
      <c r="I154" s="158" t="s">
        <v>120</v>
      </c>
      <c r="J154" s="152" t="s">
        <v>693</v>
      </c>
      <c r="K154" s="152" t="s">
        <v>196</v>
      </c>
      <c r="L154" s="155" t="s">
        <v>76</v>
      </c>
      <c r="M154" s="181" t="s">
        <v>197</v>
      </c>
      <c r="N154" s="155" t="s">
        <v>365</v>
      </c>
      <c r="O154" s="152" t="s">
        <v>694</v>
      </c>
      <c r="P154" s="152" t="s">
        <v>125</v>
      </c>
      <c r="Q154" s="193" t="s">
        <v>122</v>
      </c>
      <c r="R154" s="155" t="s">
        <v>635</v>
      </c>
      <c r="S154" s="152" t="s">
        <v>201</v>
      </c>
      <c r="T154" s="155"/>
      <c r="U154" s="152" t="s">
        <v>695</v>
      </c>
      <c r="V154" s="155" t="s">
        <v>696</v>
      </c>
      <c r="W154" s="156">
        <v>30</v>
      </c>
      <c r="X154" s="156">
        <v>60</v>
      </c>
      <c r="Y154" s="156">
        <v>10</v>
      </c>
      <c r="Z154" s="152" t="s">
        <v>697</v>
      </c>
      <c r="AA154" s="158" t="s">
        <v>138</v>
      </c>
      <c r="AB154" s="186"/>
      <c r="AC154" s="186"/>
      <c r="AD154" s="186"/>
      <c r="AE154" s="186"/>
      <c r="AF154" s="186">
        <v>7</v>
      </c>
      <c r="AG154" s="186">
        <v>2310000</v>
      </c>
      <c r="AH154" s="186">
        <f t="shared" si="119"/>
        <v>16170000</v>
      </c>
      <c r="AI154" s="186">
        <f t="shared" si="107"/>
        <v>18110400</v>
      </c>
      <c r="AJ154" s="186">
        <v>6.73</v>
      </c>
      <c r="AK154" s="186">
        <v>2310000</v>
      </c>
      <c r="AL154" s="186">
        <f t="shared" si="120"/>
        <v>15546300.000000002</v>
      </c>
      <c r="AM154" s="186">
        <f t="shared" si="114"/>
        <v>17411856.000000004</v>
      </c>
      <c r="AN154" s="186"/>
      <c r="AO154" s="186"/>
      <c r="AP154" s="186"/>
      <c r="AQ154" s="186"/>
      <c r="AR154" s="186"/>
      <c r="AS154" s="186"/>
      <c r="AT154" s="186"/>
      <c r="AU154" s="186"/>
      <c r="AV154" s="186">
        <f t="shared" si="122"/>
        <v>13.73</v>
      </c>
      <c r="AW154" s="185">
        <v>0</v>
      </c>
      <c r="AX154" s="185">
        <f t="shared" si="111"/>
        <v>0</v>
      </c>
      <c r="AY154" s="158" t="s">
        <v>203</v>
      </c>
      <c r="AZ154" s="155"/>
      <c r="BA154" s="155"/>
      <c r="BB154" s="152"/>
      <c r="BC154" s="152" t="s">
        <v>702</v>
      </c>
      <c r="BD154" s="152"/>
      <c r="BE154" s="152"/>
      <c r="BF154" s="152"/>
      <c r="BG154" s="158"/>
      <c r="BH154" s="158"/>
      <c r="BI154" s="158"/>
      <c r="BJ154" s="32"/>
      <c r="BK154" s="32"/>
    </row>
    <row r="155" spans="1:63" s="187" customFormat="1" ht="12.95" customHeight="1" x14ac:dyDescent="0.25">
      <c r="A155" s="152" t="s">
        <v>162</v>
      </c>
      <c r="B155" s="152">
        <v>210024667</v>
      </c>
      <c r="C155" s="178" t="s">
        <v>821</v>
      </c>
      <c r="D155" s="152"/>
      <c r="E155" s="152"/>
      <c r="F155" s="155" t="s">
        <v>690</v>
      </c>
      <c r="G155" s="198" t="s">
        <v>691</v>
      </c>
      <c r="H155" s="198" t="s">
        <v>692</v>
      </c>
      <c r="I155" s="158" t="s">
        <v>120</v>
      </c>
      <c r="J155" s="152" t="s">
        <v>693</v>
      </c>
      <c r="K155" s="152" t="s">
        <v>196</v>
      </c>
      <c r="L155" s="155" t="s">
        <v>76</v>
      </c>
      <c r="M155" s="181" t="s">
        <v>197</v>
      </c>
      <c r="N155" s="155" t="s">
        <v>365</v>
      </c>
      <c r="O155" s="245" t="s">
        <v>806</v>
      </c>
      <c r="P155" s="152" t="s">
        <v>125</v>
      </c>
      <c r="Q155" s="193" t="s">
        <v>122</v>
      </c>
      <c r="R155" s="155" t="s">
        <v>635</v>
      </c>
      <c r="S155" s="152" t="s">
        <v>201</v>
      </c>
      <c r="T155" s="155"/>
      <c r="U155" s="152" t="s">
        <v>695</v>
      </c>
      <c r="V155" s="155" t="s">
        <v>696</v>
      </c>
      <c r="W155" s="156">
        <v>30</v>
      </c>
      <c r="X155" s="156">
        <v>60</v>
      </c>
      <c r="Y155" s="156">
        <v>10</v>
      </c>
      <c r="Z155" s="152" t="s">
        <v>697</v>
      </c>
      <c r="AA155" s="158" t="s">
        <v>138</v>
      </c>
      <c r="AB155" s="186"/>
      <c r="AC155" s="186"/>
      <c r="AD155" s="186"/>
      <c r="AE155" s="186"/>
      <c r="AF155" s="186">
        <v>7</v>
      </c>
      <c r="AG155" s="186">
        <v>2310000</v>
      </c>
      <c r="AH155" s="186">
        <f t="shared" si="119"/>
        <v>16170000</v>
      </c>
      <c r="AI155" s="186">
        <f t="shared" si="107"/>
        <v>18110400</v>
      </c>
      <c r="AJ155" s="186">
        <v>6.73</v>
      </c>
      <c r="AK155" s="186">
        <v>2310000</v>
      </c>
      <c r="AL155" s="186">
        <f t="shared" si="120"/>
        <v>15546300.000000002</v>
      </c>
      <c r="AM155" s="186">
        <f t="shared" si="114"/>
        <v>17411856.000000004</v>
      </c>
      <c r="AN155" s="186"/>
      <c r="AO155" s="186"/>
      <c r="AP155" s="186"/>
      <c r="AQ155" s="186"/>
      <c r="AR155" s="186"/>
      <c r="AS155" s="186"/>
      <c r="AT155" s="186"/>
      <c r="AU155" s="186"/>
      <c r="AV155" s="186">
        <f t="shared" si="122"/>
        <v>13.73</v>
      </c>
      <c r="AW155" s="185">
        <f t="shared" si="121"/>
        <v>31716300</v>
      </c>
      <c r="AX155" s="185">
        <f t="shared" si="111"/>
        <v>35522256</v>
      </c>
      <c r="AY155" s="158" t="s">
        <v>203</v>
      </c>
      <c r="AZ155" s="155"/>
      <c r="BA155" s="155"/>
      <c r="BB155" s="152"/>
      <c r="BC155" s="152" t="s">
        <v>702</v>
      </c>
      <c r="BD155" s="152"/>
      <c r="BE155" s="152"/>
      <c r="BF155" s="152"/>
      <c r="BG155" s="158"/>
      <c r="BH155" s="158"/>
      <c r="BI155" s="158"/>
      <c r="BJ155" s="271"/>
      <c r="BK155" s="32">
        <v>14</v>
      </c>
    </row>
    <row r="156" spans="1:63" s="187" customFormat="1" ht="12.95" customHeight="1" x14ac:dyDescent="0.25">
      <c r="A156" s="152" t="s">
        <v>162</v>
      </c>
      <c r="B156" s="152">
        <v>210029197</v>
      </c>
      <c r="C156" s="178" t="s">
        <v>747</v>
      </c>
      <c r="D156" s="152"/>
      <c r="E156" s="152"/>
      <c r="F156" s="155" t="s">
        <v>690</v>
      </c>
      <c r="G156" s="198" t="s">
        <v>691</v>
      </c>
      <c r="H156" s="198" t="s">
        <v>692</v>
      </c>
      <c r="I156" s="158" t="s">
        <v>120</v>
      </c>
      <c r="J156" s="152" t="s">
        <v>693</v>
      </c>
      <c r="K156" s="152" t="s">
        <v>196</v>
      </c>
      <c r="L156" s="155" t="s">
        <v>76</v>
      </c>
      <c r="M156" s="181" t="s">
        <v>197</v>
      </c>
      <c r="N156" s="155" t="s">
        <v>365</v>
      </c>
      <c r="O156" s="152" t="s">
        <v>694</v>
      </c>
      <c r="P156" s="152" t="s">
        <v>125</v>
      </c>
      <c r="Q156" s="193" t="s">
        <v>122</v>
      </c>
      <c r="R156" s="155" t="s">
        <v>635</v>
      </c>
      <c r="S156" s="152" t="s">
        <v>201</v>
      </c>
      <c r="T156" s="155"/>
      <c r="U156" s="152" t="s">
        <v>695</v>
      </c>
      <c r="V156" s="155" t="s">
        <v>696</v>
      </c>
      <c r="W156" s="156">
        <v>30</v>
      </c>
      <c r="X156" s="156">
        <v>60</v>
      </c>
      <c r="Y156" s="156">
        <v>10</v>
      </c>
      <c r="Z156" s="152" t="s">
        <v>697</v>
      </c>
      <c r="AA156" s="158" t="s">
        <v>138</v>
      </c>
      <c r="AB156" s="186"/>
      <c r="AC156" s="186"/>
      <c r="AD156" s="186"/>
      <c r="AE156" s="186"/>
      <c r="AF156" s="186">
        <v>48.58</v>
      </c>
      <c r="AG156" s="186">
        <v>2100000</v>
      </c>
      <c r="AH156" s="186">
        <f t="shared" si="119"/>
        <v>102018000</v>
      </c>
      <c r="AI156" s="186">
        <f t="shared" si="107"/>
        <v>114260160.00000001</v>
      </c>
      <c r="AJ156" s="186">
        <v>48.97</v>
      </c>
      <c r="AK156" s="186">
        <v>2100000</v>
      </c>
      <c r="AL156" s="186">
        <f t="shared" si="120"/>
        <v>102837000</v>
      </c>
      <c r="AM156" s="186">
        <f t="shared" si="114"/>
        <v>115177440.00000001</v>
      </c>
      <c r="AN156" s="186"/>
      <c r="AO156" s="186"/>
      <c r="AP156" s="186"/>
      <c r="AQ156" s="186"/>
      <c r="AR156" s="186"/>
      <c r="AS156" s="186"/>
      <c r="AT156" s="186"/>
      <c r="AU156" s="186"/>
      <c r="AV156" s="186">
        <f t="shared" si="122"/>
        <v>97.55</v>
      </c>
      <c r="AW156" s="185">
        <v>0</v>
      </c>
      <c r="AX156" s="185">
        <f t="shared" si="111"/>
        <v>0</v>
      </c>
      <c r="AY156" s="158" t="s">
        <v>203</v>
      </c>
      <c r="AZ156" s="155"/>
      <c r="BA156" s="155"/>
      <c r="BB156" s="152"/>
      <c r="BC156" s="152" t="s">
        <v>703</v>
      </c>
      <c r="BD156" s="152"/>
      <c r="BE156" s="152"/>
      <c r="BF156" s="152"/>
      <c r="BG156" s="158"/>
      <c r="BH156" s="158"/>
      <c r="BI156" s="158"/>
      <c r="BJ156" s="32"/>
      <c r="BK156" s="32"/>
    </row>
    <row r="157" spans="1:63" s="187" customFormat="1" ht="12.95" customHeight="1" x14ac:dyDescent="0.25">
      <c r="A157" s="152" t="s">
        <v>162</v>
      </c>
      <c r="B157" s="152">
        <v>210029197</v>
      </c>
      <c r="C157" s="178" t="s">
        <v>822</v>
      </c>
      <c r="D157" s="152"/>
      <c r="E157" s="152"/>
      <c r="F157" s="155" t="s">
        <v>690</v>
      </c>
      <c r="G157" s="198" t="s">
        <v>691</v>
      </c>
      <c r="H157" s="198" t="s">
        <v>692</v>
      </c>
      <c r="I157" s="158" t="s">
        <v>120</v>
      </c>
      <c r="J157" s="152" t="s">
        <v>693</v>
      </c>
      <c r="K157" s="152" t="s">
        <v>196</v>
      </c>
      <c r="L157" s="155" t="s">
        <v>76</v>
      </c>
      <c r="M157" s="181" t="s">
        <v>197</v>
      </c>
      <c r="N157" s="155" t="s">
        <v>365</v>
      </c>
      <c r="O157" s="245" t="s">
        <v>806</v>
      </c>
      <c r="P157" s="152" t="s">
        <v>125</v>
      </c>
      <c r="Q157" s="193" t="s">
        <v>122</v>
      </c>
      <c r="R157" s="155" t="s">
        <v>635</v>
      </c>
      <c r="S157" s="152" t="s">
        <v>201</v>
      </c>
      <c r="T157" s="155"/>
      <c r="U157" s="152" t="s">
        <v>695</v>
      </c>
      <c r="V157" s="155" t="s">
        <v>696</v>
      </c>
      <c r="W157" s="156">
        <v>30</v>
      </c>
      <c r="X157" s="156">
        <v>60</v>
      </c>
      <c r="Y157" s="156">
        <v>10</v>
      </c>
      <c r="Z157" s="152" t="s">
        <v>697</v>
      </c>
      <c r="AA157" s="158" t="s">
        <v>138</v>
      </c>
      <c r="AB157" s="186"/>
      <c r="AC157" s="186"/>
      <c r="AD157" s="186"/>
      <c r="AE157" s="186"/>
      <c r="AF157" s="186">
        <v>48.58</v>
      </c>
      <c r="AG157" s="186">
        <v>2100000</v>
      </c>
      <c r="AH157" s="186">
        <f t="shared" si="119"/>
        <v>102018000</v>
      </c>
      <c r="AI157" s="186">
        <f t="shared" si="107"/>
        <v>114260160.00000001</v>
      </c>
      <c r="AJ157" s="186">
        <v>48.97</v>
      </c>
      <c r="AK157" s="186">
        <v>2100000</v>
      </c>
      <c r="AL157" s="186">
        <f t="shared" si="120"/>
        <v>102837000</v>
      </c>
      <c r="AM157" s="186">
        <f t="shared" si="114"/>
        <v>115177440.00000001</v>
      </c>
      <c r="AN157" s="186"/>
      <c r="AO157" s="186"/>
      <c r="AP157" s="186"/>
      <c r="AQ157" s="186"/>
      <c r="AR157" s="186"/>
      <c r="AS157" s="186"/>
      <c r="AT157" s="186"/>
      <c r="AU157" s="186"/>
      <c r="AV157" s="186">
        <f t="shared" si="122"/>
        <v>97.55</v>
      </c>
      <c r="AW157" s="185">
        <f t="shared" si="121"/>
        <v>204855000</v>
      </c>
      <c r="AX157" s="185">
        <f t="shared" si="111"/>
        <v>229437600.00000003</v>
      </c>
      <c r="AY157" s="158" t="s">
        <v>203</v>
      </c>
      <c r="AZ157" s="155"/>
      <c r="BA157" s="155"/>
      <c r="BB157" s="152"/>
      <c r="BC157" s="152" t="s">
        <v>703</v>
      </c>
      <c r="BD157" s="152"/>
      <c r="BE157" s="152"/>
      <c r="BF157" s="152"/>
      <c r="BG157" s="158"/>
      <c r="BH157" s="158"/>
      <c r="BI157" s="158"/>
      <c r="BJ157" s="271"/>
      <c r="BK157" s="32">
        <v>14</v>
      </c>
    </row>
    <row r="158" spans="1:63" s="187" customFormat="1" ht="12.95" customHeight="1" x14ac:dyDescent="0.25">
      <c r="A158" s="152" t="s">
        <v>162</v>
      </c>
      <c r="B158" s="152">
        <v>210029387</v>
      </c>
      <c r="C158" s="178" t="s">
        <v>748</v>
      </c>
      <c r="D158" s="152"/>
      <c r="E158" s="152"/>
      <c r="F158" s="155" t="s">
        <v>690</v>
      </c>
      <c r="G158" s="198" t="s">
        <v>691</v>
      </c>
      <c r="H158" s="198" t="s">
        <v>692</v>
      </c>
      <c r="I158" s="158" t="s">
        <v>120</v>
      </c>
      <c r="J158" s="152" t="s">
        <v>693</v>
      </c>
      <c r="K158" s="152" t="s">
        <v>196</v>
      </c>
      <c r="L158" s="155" t="s">
        <v>76</v>
      </c>
      <c r="M158" s="181" t="s">
        <v>197</v>
      </c>
      <c r="N158" s="155" t="s">
        <v>365</v>
      </c>
      <c r="O158" s="152" t="s">
        <v>694</v>
      </c>
      <c r="P158" s="152" t="s">
        <v>125</v>
      </c>
      <c r="Q158" s="193" t="s">
        <v>122</v>
      </c>
      <c r="R158" s="155" t="s">
        <v>635</v>
      </c>
      <c r="S158" s="152" t="s">
        <v>201</v>
      </c>
      <c r="T158" s="155"/>
      <c r="U158" s="152" t="s">
        <v>695</v>
      </c>
      <c r="V158" s="155" t="s">
        <v>696</v>
      </c>
      <c r="W158" s="156">
        <v>30</v>
      </c>
      <c r="X158" s="156">
        <v>60</v>
      </c>
      <c r="Y158" s="156">
        <v>10</v>
      </c>
      <c r="Z158" s="152" t="s">
        <v>697</v>
      </c>
      <c r="AA158" s="158" t="s">
        <v>138</v>
      </c>
      <c r="AB158" s="186"/>
      <c r="AC158" s="186"/>
      <c r="AD158" s="186"/>
      <c r="AE158" s="186"/>
      <c r="AF158" s="186">
        <v>33.520000000000003</v>
      </c>
      <c r="AG158" s="186">
        <v>2100000</v>
      </c>
      <c r="AH158" s="186">
        <f t="shared" si="119"/>
        <v>70392000</v>
      </c>
      <c r="AI158" s="186">
        <f t="shared" si="107"/>
        <v>78839040.000000015</v>
      </c>
      <c r="AJ158" s="186">
        <v>35.43</v>
      </c>
      <c r="AK158" s="186">
        <v>2100000</v>
      </c>
      <c r="AL158" s="186">
        <f t="shared" si="120"/>
        <v>74403000</v>
      </c>
      <c r="AM158" s="186">
        <f t="shared" si="114"/>
        <v>83331360.000000015</v>
      </c>
      <c r="AN158" s="186"/>
      <c r="AO158" s="186"/>
      <c r="AP158" s="186"/>
      <c r="AQ158" s="186"/>
      <c r="AR158" s="186"/>
      <c r="AS158" s="186"/>
      <c r="AT158" s="186"/>
      <c r="AU158" s="186"/>
      <c r="AV158" s="186">
        <f t="shared" si="122"/>
        <v>68.95</v>
      </c>
      <c r="AW158" s="185">
        <v>0</v>
      </c>
      <c r="AX158" s="185">
        <f t="shared" si="111"/>
        <v>0</v>
      </c>
      <c r="AY158" s="158" t="s">
        <v>203</v>
      </c>
      <c r="AZ158" s="155"/>
      <c r="BA158" s="155"/>
      <c r="BB158" s="152"/>
      <c r="BC158" s="152" t="s">
        <v>704</v>
      </c>
      <c r="BD158" s="152"/>
      <c r="BE158" s="152"/>
      <c r="BF158" s="152"/>
      <c r="BG158" s="158"/>
      <c r="BH158" s="158"/>
      <c r="BI158" s="158"/>
      <c r="BJ158" s="32"/>
      <c r="BK158" s="32"/>
    </row>
    <row r="159" spans="1:63" s="187" customFormat="1" ht="12.95" customHeight="1" x14ac:dyDescent="0.25">
      <c r="A159" s="152" t="s">
        <v>162</v>
      </c>
      <c r="B159" s="152">
        <v>210029387</v>
      </c>
      <c r="C159" s="178" t="s">
        <v>823</v>
      </c>
      <c r="D159" s="152"/>
      <c r="E159" s="152"/>
      <c r="F159" s="155" t="s">
        <v>690</v>
      </c>
      <c r="G159" s="198" t="s">
        <v>691</v>
      </c>
      <c r="H159" s="198" t="s">
        <v>692</v>
      </c>
      <c r="I159" s="158" t="s">
        <v>120</v>
      </c>
      <c r="J159" s="152" t="s">
        <v>693</v>
      </c>
      <c r="K159" s="152" t="s">
        <v>196</v>
      </c>
      <c r="L159" s="155" t="s">
        <v>76</v>
      </c>
      <c r="M159" s="181" t="s">
        <v>197</v>
      </c>
      <c r="N159" s="155" t="s">
        <v>365</v>
      </c>
      <c r="O159" s="245" t="s">
        <v>806</v>
      </c>
      <c r="P159" s="152" t="s">
        <v>125</v>
      </c>
      <c r="Q159" s="193" t="s">
        <v>122</v>
      </c>
      <c r="R159" s="155" t="s">
        <v>635</v>
      </c>
      <c r="S159" s="152" t="s">
        <v>201</v>
      </c>
      <c r="T159" s="155"/>
      <c r="U159" s="152" t="s">
        <v>695</v>
      </c>
      <c r="V159" s="155" t="s">
        <v>696</v>
      </c>
      <c r="W159" s="156">
        <v>30</v>
      </c>
      <c r="X159" s="156">
        <v>60</v>
      </c>
      <c r="Y159" s="156">
        <v>10</v>
      </c>
      <c r="Z159" s="152" t="s">
        <v>697</v>
      </c>
      <c r="AA159" s="158" t="s">
        <v>138</v>
      </c>
      <c r="AB159" s="186"/>
      <c r="AC159" s="186"/>
      <c r="AD159" s="186"/>
      <c r="AE159" s="186"/>
      <c r="AF159" s="186">
        <v>33.520000000000003</v>
      </c>
      <c r="AG159" s="186">
        <v>2100000</v>
      </c>
      <c r="AH159" s="186">
        <f t="shared" si="119"/>
        <v>70392000</v>
      </c>
      <c r="AI159" s="186">
        <f t="shared" si="107"/>
        <v>78839040.000000015</v>
      </c>
      <c r="AJ159" s="186">
        <v>35.43</v>
      </c>
      <c r="AK159" s="186">
        <v>2100000</v>
      </c>
      <c r="AL159" s="186">
        <f t="shared" si="120"/>
        <v>74403000</v>
      </c>
      <c r="AM159" s="186">
        <f t="shared" si="114"/>
        <v>83331360.000000015</v>
      </c>
      <c r="AN159" s="186"/>
      <c r="AO159" s="186"/>
      <c r="AP159" s="186"/>
      <c r="AQ159" s="186"/>
      <c r="AR159" s="186"/>
      <c r="AS159" s="186"/>
      <c r="AT159" s="186"/>
      <c r="AU159" s="186"/>
      <c r="AV159" s="186">
        <f t="shared" si="122"/>
        <v>68.95</v>
      </c>
      <c r="AW159" s="185">
        <f t="shared" si="121"/>
        <v>144795000</v>
      </c>
      <c r="AX159" s="185">
        <f t="shared" si="111"/>
        <v>162170400.00000003</v>
      </c>
      <c r="AY159" s="158" t="s">
        <v>203</v>
      </c>
      <c r="AZ159" s="155"/>
      <c r="BA159" s="155"/>
      <c r="BB159" s="152"/>
      <c r="BC159" s="152" t="s">
        <v>704</v>
      </c>
      <c r="BD159" s="152"/>
      <c r="BE159" s="152"/>
      <c r="BF159" s="152"/>
      <c r="BG159" s="158"/>
      <c r="BH159" s="158"/>
      <c r="BI159" s="158"/>
      <c r="BJ159" s="271"/>
      <c r="BK159" s="32">
        <v>14</v>
      </c>
    </row>
    <row r="160" spans="1:63" s="187" customFormat="1" ht="12.95" customHeight="1" x14ac:dyDescent="0.25">
      <c r="A160" s="152" t="s">
        <v>162</v>
      </c>
      <c r="B160" s="152">
        <v>210033758</v>
      </c>
      <c r="C160" s="178" t="s">
        <v>749</v>
      </c>
      <c r="D160" s="152"/>
      <c r="E160" s="152"/>
      <c r="F160" s="155" t="s">
        <v>690</v>
      </c>
      <c r="G160" s="198" t="s">
        <v>691</v>
      </c>
      <c r="H160" s="198" t="s">
        <v>692</v>
      </c>
      <c r="I160" s="158" t="s">
        <v>120</v>
      </c>
      <c r="J160" s="152" t="s">
        <v>693</v>
      </c>
      <c r="K160" s="152" t="s">
        <v>196</v>
      </c>
      <c r="L160" s="155" t="s">
        <v>76</v>
      </c>
      <c r="M160" s="181" t="s">
        <v>197</v>
      </c>
      <c r="N160" s="155" t="s">
        <v>365</v>
      </c>
      <c r="O160" s="152" t="s">
        <v>694</v>
      </c>
      <c r="P160" s="152" t="s">
        <v>125</v>
      </c>
      <c r="Q160" s="193" t="s">
        <v>122</v>
      </c>
      <c r="R160" s="155" t="s">
        <v>635</v>
      </c>
      <c r="S160" s="152" t="s">
        <v>201</v>
      </c>
      <c r="T160" s="155"/>
      <c r="U160" s="152" t="s">
        <v>695</v>
      </c>
      <c r="V160" s="155" t="s">
        <v>696</v>
      </c>
      <c r="W160" s="156">
        <v>30</v>
      </c>
      <c r="X160" s="156">
        <v>60</v>
      </c>
      <c r="Y160" s="156">
        <v>10</v>
      </c>
      <c r="Z160" s="152" t="s">
        <v>697</v>
      </c>
      <c r="AA160" s="158" t="s">
        <v>138</v>
      </c>
      <c r="AB160" s="186"/>
      <c r="AC160" s="186"/>
      <c r="AD160" s="186"/>
      <c r="AE160" s="186"/>
      <c r="AF160" s="186">
        <v>38.630000000000003</v>
      </c>
      <c r="AG160" s="186">
        <v>1764000</v>
      </c>
      <c r="AH160" s="186">
        <f t="shared" si="119"/>
        <v>68143320</v>
      </c>
      <c r="AI160" s="186">
        <f t="shared" si="107"/>
        <v>76320518.400000006</v>
      </c>
      <c r="AJ160" s="186">
        <v>38</v>
      </c>
      <c r="AK160" s="186">
        <v>1764000</v>
      </c>
      <c r="AL160" s="186">
        <f t="shared" si="120"/>
        <v>67032000</v>
      </c>
      <c r="AM160" s="186">
        <f t="shared" si="114"/>
        <v>75075840</v>
      </c>
      <c r="AN160" s="186"/>
      <c r="AO160" s="186"/>
      <c r="AP160" s="186"/>
      <c r="AQ160" s="186"/>
      <c r="AR160" s="186"/>
      <c r="AS160" s="186"/>
      <c r="AT160" s="186"/>
      <c r="AU160" s="186"/>
      <c r="AV160" s="186">
        <f t="shared" si="122"/>
        <v>76.63</v>
      </c>
      <c r="AW160" s="185">
        <v>0</v>
      </c>
      <c r="AX160" s="185">
        <f t="shared" si="111"/>
        <v>0</v>
      </c>
      <c r="AY160" s="158" t="s">
        <v>203</v>
      </c>
      <c r="AZ160" s="155"/>
      <c r="BA160" s="155"/>
      <c r="BB160" s="152"/>
      <c r="BC160" s="152" t="s">
        <v>705</v>
      </c>
      <c r="BD160" s="152"/>
      <c r="BE160" s="152"/>
      <c r="BF160" s="152"/>
      <c r="BG160" s="158"/>
      <c r="BH160" s="158"/>
      <c r="BI160" s="158"/>
      <c r="BJ160" s="32"/>
      <c r="BK160" s="32"/>
    </row>
    <row r="161" spans="1:63" s="187" customFormat="1" ht="12.95" customHeight="1" x14ac:dyDescent="0.25">
      <c r="A161" s="152" t="s">
        <v>162</v>
      </c>
      <c r="B161" s="152">
        <v>210033758</v>
      </c>
      <c r="C161" s="178" t="s">
        <v>824</v>
      </c>
      <c r="D161" s="152"/>
      <c r="E161" s="152"/>
      <c r="F161" s="155" t="s">
        <v>690</v>
      </c>
      <c r="G161" s="198" t="s">
        <v>691</v>
      </c>
      <c r="H161" s="198" t="s">
        <v>692</v>
      </c>
      <c r="I161" s="158" t="s">
        <v>120</v>
      </c>
      <c r="J161" s="152" t="s">
        <v>693</v>
      </c>
      <c r="K161" s="152" t="s">
        <v>196</v>
      </c>
      <c r="L161" s="155" t="s">
        <v>76</v>
      </c>
      <c r="M161" s="181" t="s">
        <v>197</v>
      </c>
      <c r="N161" s="155" t="s">
        <v>365</v>
      </c>
      <c r="O161" s="245" t="s">
        <v>806</v>
      </c>
      <c r="P161" s="152" t="s">
        <v>125</v>
      </c>
      <c r="Q161" s="193" t="s">
        <v>122</v>
      </c>
      <c r="R161" s="155" t="s">
        <v>635</v>
      </c>
      <c r="S161" s="152" t="s">
        <v>201</v>
      </c>
      <c r="T161" s="155"/>
      <c r="U161" s="152" t="s">
        <v>695</v>
      </c>
      <c r="V161" s="155" t="s">
        <v>696</v>
      </c>
      <c r="W161" s="156">
        <v>30</v>
      </c>
      <c r="X161" s="156">
        <v>60</v>
      </c>
      <c r="Y161" s="156">
        <v>10</v>
      </c>
      <c r="Z161" s="152" t="s">
        <v>697</v>
      </c>
      <c r="AA161" s="158" t="s">
        <v>138</v>
      </c>
      <c r="AB161" s="186"/>
      <c r="AC161" s="186"/>
      <c r="AD161" s="186"/>
      <c r="AE161" s="186"/>
      <c r="AF161" s="186">
        <v>38.630000000000003</v>
      </c>
      <c r="AG161" s="186">
        <v>1764000</v>
      </c>
      <c r="AH161" s="186">
        <f t="shared" si="119"/>
        <v>68143320</v>
      </c>
      <c r="AI161" s="186">
        <f t="shared" si="107"/>
        <v>76320518.400000006</v>
      </c>
      <c r="AJ161" s="186">
        <v>38</v>
      </c>
      <c r="AK161" s="186">
        <v>1764000</v>
      </c>
      <c r="AL161" s="186">
        <f t="shared" si="120"/>
        <v>67032000</v>
      </c>
      <c r="AM161" s="186">
        <f t="shared" si="114"/>
        <v>75075840</v>
      </c>
      <c r="AN161" s="186"/>
      <c r="AO161" s="186"/>
      <c r="AP161" s="186"/>
      <c r="AQ161" s="186"/>
      <c r="AR161" s="186"/>
      <c r="AS161" s="186"/>
      <c r="AT161" s="186"/>
      <c r="AU161" s="186"/>
      <c r="AV161" s="186">
        <f t="shared" si="122"/>
        <v>76.63</v>
      </c>
      <c r="AW161" s="185">
        <f t="shared" si="121"/>
        <v>135175320</v>
      </c>
      <c r="AX161" s="185">
        <f t="shared" si="111"/>
        <v>151396358.40000001</v>
      </c>
      <c r="AY161" s="158" t="s">
        <v>203</v>
      </c>
      <c r="AZ161" s="155"/>
      <c r="BA161" s="155"/>
      <c r="BB161" s="152"/>
      <c r="BC161" s="152" t="s">
        <v>705</v>
      </c>
      <c r="BD161" s="152"/>
      <c r="BE161" s="152"/>
      <c r="BF161" s="152"/>
      <c r="BG161" s="158"/>
      <c r="BH161" s="158"/>
      <c r="BI161" s="158"/>
      <c r="BJ161" s="271"/>
      <c r="BK161" s="32">
        <v>14</v>
      </c>
    </row>
    <row r="162" spans="1:63" s="187" customFormat="1" ht="12.95" customHeight="1" x14ac:dyDescent="0.25">
      <c r="A162" s="152" t="s">
        <v>162</v>
      </c>
      <c r="B162" s="152">
        <v>210033952</v>
      </c>
      <c r="C162" s="178" t="s">
        <v>750</v>
      </c>
      <c r="D162" s="152"/>
      <c r="E162" s="152"/>
      <c r="F162" s="155" t="s">
        <v>690</v>
      </c>
      <c r="G162" s="198" t="s">
        <v>691</v>
      </c>
      <c r="H162" s="198" t="s">
        <v>692</v>
      </c>
      <c r="I162" s="158" t="s">
        <v>120</v>
      </c>
      <c r="J162" s="152" t="s">
        <v>693</v>
      </c>
      <c r="K162" s="152" t="s">
        <v>196</v>
      </c>
      <c r="L162" s="155" t="s">
        <v>76</v>
      </c>
      <c r="M162" s="181" t="s">
        <v>197</v>
      </c>
      <c r="N162" s="155" t="s">
        <v>365</v>
      </c>
      <c r="O162" s="152" t="s">
        <v>694</v>
      </c>
      <c r="P162" s="152" t="s">
        <v>125</v>
      </c>
      <c r="Q162" s="193" t="s">
        <v>122</v>
      </c>
      <c r="R162" s="155" t="s">
        <v>635</v>
      </c>
      <c r="S162" s="152" t="s">
        <v>201</v>
      </c>
      <c r="T162" s="155"/>
      <c r="U162" s="152" t="s">
        <v>695</v>
      </c>
      <c r="V162" s="155" t="s">
        <v>696</v>
      </c>
      <c r="W162" s="156">
        <v>30</v>
      </c>
      <c r="X162" s="156">
        <v>60</v>
      </c>
      <c r="Y162" s="156">
        <v>10</v>
      </c>
      <c r="Z162" s="152" t="s">
        <v>697</v>
      </c>
      <c r="AA162" s="158" t="s">
        <v>138</v>
      </c>
      <c r="AB162" s="186"/>
      <c r="AC162" s="186"/>
      <c r="AD162" s="186"/>
      <c r="AE162" s="186"/>
      <c r="AF162" s="186">
        <v>25.72</v>
      </c>
      <c r="AG162" s="186">
        <v>2079000</v>
      </c>
      <c r="AH162" s="186">
        <f t="shared" si="119"/>
        <v>53471880</v>
      </c>
      <c r="AI162" s="186">
        <f t="shared" si="107"/>
        <v>59888505.600000009</v>
      </c>
      <c r="AJ162" s="186">
        <v>25</v>
      </c>
      <c r="AK162" s="186">
        <v>2079000</v>
      </c>
      <c r="AL162" s="186">
        <f t="shared" si="120"/>
        <v>51975000</v>
      </c>
      <c r="AM162" s="186">
        <f t="shared" si="114"/>
        <v>58212000.000000007</v>
      </c>
      <c r="AN162" s="186"/>
      <c r="AO162" s="186"/>
      <c r="AP162" s="186"/>
      <c r="AQ162" s="186"/>
      <c r="AR162" s="186"/>
      <c r="AS162" s="186"/>
      <c r="AT162" s="186"/>
      <c r="AU162" s="186"/>
      <c r="AV162" s="186">
        <f t="shared" si="122"/>
        <v>50.72</v>
      </c>
      <c r="AW162" s="185">
        <v>0</v>
      </c>
      <c r="AX162" s="185">
        <f t="shared" si="111"/>
        <v>0</v>
      </c>
      <c r="AY162" s="158" t="s">
        <v>203</v>
      </c>
      <c r="AZ162" s="155"/>
      <c r="BA162" s="155"/>
      <c r="BB162" s="152"/>
      <c r="BC162" s="152" t="s">
        <v>706</v>
      </c>
      <c r="BD162" s="152"/>
      <c r="BE162" s="152"/>
      <c r="BF162" s="152"/>
      <c r="BG162" s="158"/>
      <c r="BH162" s="158"/>
      <c r="BI162" s="158"/>
      <c r="BJ162" s="32"/>
      <c r="BK162" s="32"/>
    </row>
    <row r="163" spans="1:63" s="187" customFormat="1" ht="12.95" customHeight="1" x14ac:dyDescent="0.25">
      <c r="A163" s="152" t="s">
        <v>162</v>
      </c>
      <c r="B163" s="152">
        <v>210033952</v>
      </c>
      <c r="C163" s="178" t="s">
        <v>825</v>
      </c>
      <c r="D163" s="152"/>
      <c r="E163" s="152"/>
      <c r="F163" s="155" t="s">
        <v>690</v>
      </c>
      <c r="G163" s="198" t="s">
        <v>691</v>
      </c>
      <c r="H163" s="198" t="s">
        <v>692</v>
      </c>
      <c r="I163" s="158" t="s">
        <v>120</v>
      </c>
      <c r="J163" s="152" t="s">
        <v>693</v>
      </c>
      <c r="K163" s="152" t="s">
        <v>196</v>
      </c>
      <c r="L163" s="155" t="s">
        <v>76</v>
      </c>
      <c r="M163" s="181" t="s">
        <v>197</v>
      </c>
      <c r="N163" s="155" t="s">
        <v>365</v>
      </c>
      <c r="O163" s="245" t="s">
        <v>806</v>
      </c>
      <c r="P163" s="152" t="s">
        <v>125</v>
      </c>
      <c r="Q163" s="193" t="s">
        <v>122</v>
      </c>
      <c r="R163" s="155" t="s">
        <v>635</v>
      </c>
      <c r="S163" s="152" t="s">
        <v>201</v>
      </c>
      <c r="T163" s="155"/>
      <c r="U163" s="152" t="s">
        <v>695</v>
      </c>
      <c r="V163" s="155" t="s">
        <v>696</v>
      </c>
      <c r="W163" s="156">
        <v>30</v>
      </c>
      <c r="X163" s="156">
        <v>60</v>
      </c>
      <c r="Y163" s="156">
        <v>10</v>
      </c>
      <c r="Z163" s="152" t="s">
        <v>697</v>
      </c>
      <c r="AA163" s="158" t="s">
        <v>138</v>
      </c>
      <c r="AB163" s="186"/>
      <c r="AC163" s="186"/>
      <c r="AD163" s="186"/>
      <c r="AE163" s="186"/>
      <c r="AF163" s="186">
        <v>25.72</v>
      </c>
      <c r="AG163" s="186">
        <v>2079000</v>
      </c>
      <c r="AH163" s="186">
        <f t="shared" si="119"/>
        <v>53471880</v>
      </c>
      <c r="AI163" s="186">
        <f t="shared" si="107"/>
        <v>59888505.600000009</v>
      </c>
      <c r="AJ163" s="186">
        <v>25</v>
      </c>
      <c r="AK163" s="186">
        <v>2079000</v>
      </c>
      <c r="AL163" s="186">
        <f t="shared" si="120"/>
        <v>51975000</v>
      </c>
      <c r="AM163" s="186">
        <f t="shared" si="114"/>
        <v>58212000.000000007</v>
      </c>
      <c r="AN163" s="186"/>
      <c r="AO163" s="186"/>
      <c r="AP163" s="186"/>
      <c r="AQ163" s="186"/>
      <c r="AR163" s="186"/>
      <c r="AS163" s="186"/>
      <c r="AT163" s="186"/>
      <c r="AU163" s="186"/>
      <c r="AV163" s="186">
        <f t="shared" si="122"/>
        <v>50.72</v>
      </c>
      <c r="AW163" s="185">
        <f t="shared" si="121"/>
        <v>105446880</v>
      </c>
      <c r="AX163" s="185">
        <f t="shared" si="111"/>
        <v>118100505.60000001</v>
      </c>
      <c r="AY163" s="158" t="s">
        <v>203</v>
      </c>
      <c r="AZ163" s="155"/>
      <c r="BA163" s="155"/>
      <c r="BB163" s="152"/>
      <c r="BC163" s="152" t="s">
        <v>706</v>
      </c>
      <c r="BD163" s="152"/>
      <c r="BE163" s="152"/>
      <c r="BF163" s="152"/>
      <c r="BG163" s="158"/>
      <c r="BH163" s="158"/>
      <c r="BI163" s="158"/>
      <c r="BJ163" s="271"/>
      <c r="BK163" s="32">
        <v>14</v>
      </c>
    </row>
    <row r="164" spans="1:63" ht="12.95" customHeight="1" x14ac:dyDescent="0.25">
      <c r="A164" s="135"/>
      <c r="B164" s="135"/>
      <c r="C164" s="137"/>
      <c r="D164" s="135"/>
      <c r="E164" s="44" t="s">
        <v>110</v>
      </c>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8"/>
      <c r="AE164" s="138"/>
      <c r="AF164" s="138"/>
      <c r="AG164" s="138"/>
      <c r="AH164" s="138"/>
      <c r="AI164" s="138"/>
      <c r="AJ164" s="138"/>
      <c r="AK164" s="138"/>
      <c r="AL164" s="138"/>
      <c r="AM164" s="138"/>
      <c r="AN164" s="138"/>
      <c r="AO164" s="138"/>
      <c r="AP164" s="138"/>
      <c r="AQ164" s="138"/>
      <c r="AR164" s="138"/>
      <c r="AS164" s="138"/>
      <c r="AT164" s="138"/>
      <c r="AU164" s="138"/>
      <c r="AV164" s="125"/>
      <c r="AW164" s="125">
        <f>SUM(AW27:AW163)</f>
        <v>2026232097.1873</v>
      </c>
      <c r="AX164" s="125">
        <f>SUM(AX27:AX163)</f>
        <v>2269379948.8497763</v>
      </c>
      <c r="AY164" s="135"/>
      <c r="AZ164" s="135"/>
      <c r="BA164" s="135"/>
      <c r="BB164" s="135"/>
      <c r="BC164" s="135"/>
      <c r="BD164" s="135"/>
      <c r="BE164" s="135"/>
      <c r="BF164" s="135"/>
      <c r="BG164" s="135"/>
      <c r="BH164" s="135"/>
      <c r="BI164" s="135"/>
      <c r="BJ164" s="141"/>
      <c r="BK164" s="141"/>
    </row>
    <row r="165" spans="1:63" ht="12.95" customHeight="1" x14ac:dyDescent="0.25">
      <c r="A165" s="135"/>
      <c r="B165" s="135"/>
      <c r="C165" s="135"/>
      <c r="D165" s="135"/>
      <c r="E165" s="44" t="s">
        <v>111</v>
      </c>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8"/>
      <c r="AE165" s="138"/>
      <c r="AF165" s="138"/>
      <c r="AG165" s="138"/>
      <c r="AH165" s="138"/>
      <c r="AI165" s="138"/>
      <c r="AJ165" s="138"/>
      <c r="AK165" s="138"/>
      <c r="AL165" s="138"/>
      <c r="AM165" s="138"/>
      <c r="AN165" s="138"/>
      <c r="AO165" s="138"/>
      <c r="AP165" s="138"/>
      <c r="AQ165" s="138"/>
      <c r="AR165" s="138"/>
      <c r="AS165" s="138"/>
      <c r="AT165" s="138"/>
      <c r="AU165" s="138"/>
      <c r="AV165" s="125"/>
      <c r="AW165" s="125"/>
      <c r="AX165" s="125"/>
      <c r="AY165" s="135"/>
      <c r="AZ165" s="135"/>
      <c r="BA165" s="135"/>
      <c r="BB165" s="135"/>
      <c r="BC165" s="135"/>
      <c r="BD165" s="135"/>
      <c r="BE165" s="135"/>
      <c r="BF165" s="135"/>
      <c r="BG165" s="135"/>
      <c r="BH165" s="135"/>
      <c r="BI165" s="135"/>
      <c r="BJ165" s="141"/>
      <c r="BK165" s="141"/>
    </row>
    <row r="166" spans="1:63" s="165" customFormat="1" ht="12.95" customHeight="1" x14ac:dyDescent="0.25">
      <c r="A166" s="15" t="s">
        <v>217</v>
      </c>
      <c r="B166" s="15" t="s">
        <v>218</v>
      </c>
      <c r="C166" s="174" t="s">
        <v>219</v>
      </c>
      <c r="D166" s="4"/>
      <c r="E166" s="4" t="s">
        <v>220</v>
      </c>
      <c r="F166" s="22" t="s">
        <v>221</v>
      </c>
      <c r="G166" s="22" t="s">
        <v>222</v>
      </c>
      <c r="H166" s="22" t="s">
        <v>223</v>
      </c>
      <c r="I166" s="23" t="s">
        <v>120</v>
      </c>
      <c r="J166" s="23"/>
      <c r="K166" s="23"/>
      <c r="L166" s="22">
        <v>40</v>
      </c>
      <c r="M166" s="5" t="s">
        <v>122</v>
      </c>
      <c r="N166" s="5" t="s">
        <v>224</v>
      </c>
      <c r="O166" s="5" t="s">
        <v>199</v>
      </c>
      <c r="P166" s="23" t="s">
        <v>125</v>
      </c>
      <c r="Q166" s="24">
        <v>230000000</v>
      </c>
      <c r="R166" s="25" t="s">
        <v>225</v>
      </c>
      <c r="S166" s="25"/>
      <c r="T166" s="23"/>
      <c r="U166" s="5" t="s">
        <v>126</v>
      </c>
      <c r="V166" s="23" t="s">
        <v>226</v>
      </c>
      <c r="W166" s="23">
        <v>30</v>
      </c>
      <c r="X166" s="23" t="s">
        <v>106</v>
      </c>
      <c r="Y166" s="23">
        <v>10</v>
      </c>
      <c r="Z166" s="39"/>
      <c r="AA166" s="5" t="s">
        <v>138</v>
      </c>
      <c r="AB166" s="26"/>
      <c r="AC166" s="26"/>
      <c r="AD166" s="26">
        <v>582500000</v>
      </c>
      <c r="AE166" s="26">
        <v>652400000.00000012</v>
      </c>
      <c r="AF166" s="26"/>
      <c r="AG166" s="26"/>
      <c r="AH166" s="26">
        <v>364124686</v>
      </c>
      <c r="AI166" s="26">
        <v>407819648.32000005</v>
      </c>
      <c r="AJ166" s="19">
        <v>0</v>
      </c>
      <c r="AK166" s="19">
        <v>0</v>
      </c>
      <c r="AL166" s="19">
        <v>0</v>
      </c>
      <c r="AM166" s="19">
        <v>0</v>
      </c>
      <c r="AN166" s="19">
        <v>0</v>
      </c>
      <c r="AO166" s="19">
        <v>0</v>
      </c>
      <c r="AP166" s="19">
        <v>0</v>
      </c>
      <c r="AQ166" s="19">
        <v>0</v>
      </c>
      <c r="AR166" s="19">
        <v>0</v>
      </c>
      <c r="AS166" s="19">
        <v>0</v>
      </c>
      <c r="AT166" s="19">
        <v>0</v>
      </c>
      <c r="AU166" s="19">
        <v>0</v>
      </c>
      <c r="AV166" s="41"/>
      <c r="AW166" s="41">
        <v>0</v>
      </c>
      <c r="AX166" s="41">
        <f>AW166*1.12</f>
        <v>0</v>
      </c>
      <c r="AY166" s="1" t="s">
        <v>129</v>
      </c>
      <c r="AZ166" s="1" t="s">
        <v>227</v>
      </c>
      <c r="BA166" s="1" t="s">
        <v>228</v>
      </c>
      <c r="BB166" s="5"/>
      <c r="BC166" s="5"/>
      <c r="BD166" s="5"/>
      <c r="BE166" s="5"/>
      <c r="BF166" s="5"/>
      <c r="BG166" s="5"/>
      <c r="BH166" s="5"/>
      <c r="BI166" s="5"/>
      <c r="BJ166" s="167"/>
      <c r="BK166" s="27"/>
    </row>
    <row r="167" spans="1:63" s="165" customFormat="1" ht="12.95" customHeight="1" x14ac:dyDescent="0.25">
      <c r="A167" s="15" t="s">
        <v>217</v>
      </c>
      <c r="B167" s="15" t="s">
        <v>218</v>
      </c>
      <c r="C167" s="174" t="s">
        <v>372</v>
      </c>
      <c r="D167" s="4"/>
      <c r="E167" s="4" t="s">
        <v>220</v>
      </c>
      <c r="F167" s="22" t="s">
        <v>221</v>
      </c>
      <c r="G167" s="22" t="s">
        <v>222</v>
      </c>
      <c r="H167" s="22" t="s">
        <v>223</v>
      </c>
      <c r="I167" s="23" t="s">
        <v>120</v>
      </c>
      <c r="J167" s="23"/>
      <c r="K167" s="23"/>
      <c r="L167" s="22">
        <v>40</v>
      </c>
      <c r="M167" s="5" t="s">
        <v>122</v>
      </c>
      <c r="N167" s="5" t="s">
        <v>224</v>
      </c>
      <c r="O167" s="1" t="s">
        <v>126</v>
      </c>
      <c r="P167" s="23" t="s">
        <v>125</v>
      </c>
      <c r="Q167" s="24">
        <v>230000000</v>
      </c>
      <c r="R167" s="25" t="s">
        <v>225</v>
      </c>
      <c r="S167" s="25"/>
      <c r="T167" s="23" t="s">
        <v>226</v>
      </c>
      <c r="U167" s="5"/>
      <c r="V167" s="15"/>
      <c r="W167" s="23">
        <v>30</v>
      </c>
      <c r="X167" s="23" t="s">
        <v>106</v>
      </c>
      <c r="Y167" s="23">
        <v>10</v>
      </c>
      <c r="Z167" s="39"/>
      <c r="AA167" s="5" t="s">
        <v>138</v>
      </c>
      <c r="AB167" s="26"/>
      <c r="AC167" s="26"/>
      <c r="AD167" s="26">
        <v>582500000</v>
      </c>
      <c r="AE167" s="40">
        <f t="shared" ref="AE167:AE171" si="123">AD167*1.12</f>
        <v>652400000.00000012</v>
      </c>
      <c r="AF167" s="26"/>
      <c r="AG167" s="26"/>
      <c r="AH167" s="26">
        <v>364124686</v>
      </c>
      <c r="AI167" s="40">
        <f t="shared" ref="AI167:AI171" si="124">AH167*1.12</f>
        <v>407819648.32000005</v>
      </c>
      <c r="AJ167" s="41">
        <v>0</v>
      </c>
      <c r="AK167" s="41">
        <v>0</v>
      </c>
      <c r="AL167" s="41">
        <v>0</v>
      </c>
      <c r="AM167" s="42">
        <f t="shared" ref="AM167" si="125">AL167*1.12</f>
        <v>0</v>
      </c>
      <c r="AN167" s="41">
        <v>0</v>
      </c>
      <c r="AO167" s="41">
        <v>0</v>
      </c>
      <c r="AP167" s="41">
        <v>0</v>
      </c>
      <c r="AQ167" s="42">
        <f t="shared" ref="AQ167" si="126">AP167*1.12</f>
        <v>0</v>
      </c>
      <c r="AR167" s="41">
        <v>0</v>
      </c>
      <c r="AS167" s="41">
        <v>0</v>
      </c>
      <c r="AT167" s="41">
        <v>0</v>
      </c>
      <c r="AU167" s="42">
        <f t="shared" ref="AU167" si="127">AT167*1.12</f>
        <v>0</v>
      </c>
      <c r="AV167" s="43"/>
      <c r="AW167" s="41">
        <v>0</v>
      </c>
      <c r="AX167" s="41">
        <f>AW167*1.12</f>
        <v>0</v>
      </c>
      <c r="AY167" s="1" t="s">
        <v>129</v>
      </c>
      <c r="AZ167" s="1" t="s">
        <v>227</v>
      </c>
      <c r="BA167" s="1" t="s">
        <v>228</v>
      </c>
      <c r="BB167" s="5"/>
      <c r="BC167" s="5"/>
      <c r="BD167" s="5"/>
      <c r="BE167" s="5"/>
      <c r="BF167" s="5"/>
      <c r="BG167" s="5"/>
      <c r="BH167" s="5"/>
      <c r="BI167" s="5"/>
      <c r="BJ167" s="167"/>
      <c r="BK167" s="27" t="s">
        <v>373</v>
      </c>
    </row>
    <row r="168" spans="1:63" s="165" customFormat="1" ht="12.95" customHeight="1" x14ac:dyDescent="0.25">
      <c r="A168" s="15" t="s">
        <v>217</v>
      </c>
      <c r="B168" s="15" t="s">
        <v>218</v>
      </c>
      <c r="C168" s="175" t="s">
        <v>517</v>
      </c>
      <c r="D168" s="4"/>
      <c r="E168" s="4" t="s">
        <v>220</v>
      </c>
      <c r="F168" s="22" t="s">
        <v>221</v>
      </c>
      <c r="G168" s="22" t="s">
        <v>222</v>
      </c>
      <c r="H168" s="22" t="s">
        <v>223</v>
      </c>
      <c r="I168" s="23" t="s">
        <v>120</v>
      </c>
      <c r="J168" s="23"/>
      <c r="K168" s="23"/>
      <c r="L168" s="22">
        <v>40</v>
      </c>
      <c r="M168" s="5" t="s">
        <v>122</v>
      </c>
      <c r="N168" s="5" t="s">
        <v>224</v>
      </c>
      <c r="O168" s="1" t="s">
        <v>166</v>
      </c>
      <c r="P168" s="23" t="s">
        <v>125</v>
      </c>
      <c r="Q168" s="24">
        <v>230000000</v>
      </c>
      <c r="R168" s="25" t="s">
        <v>225</v>
      </c>
      <c r="S168" s="25"/>
      <c r="T168" s="23" t="s">
        <v>226</v>
      </c>
      <c r="U168" s="5"/>
      <c r="V168" s="15"/>
      <c r="W168" s="23">
        <v>30</v>
      </c>
      <c r="X168" s="23" t="s">
        <v>106</v>
      </c>
      <c r="Y168" s="23">
        <v>10</v>
      </c>
      <c r="Z168" s="39"/>
      <c r="AA168" s="5" t="s">
        <v>138</v>
      </c>
      <c r="AB168" s="26"/>
      <c r="AC168" s="26"/>
      <c r="AD168" s="26">
        <v>582500000</v>
      </c>
      <c r="AE168" s="18">
        <f t="shared" si="123"/>
        <v>652400000.00000012</v>
      </c>
      <c r="AF168" s="26"/>
      <c r="AG168" s="26"/>
      <c r="AH168" s="26">
        <v>364124686</v>
      </c>
      <c r="AI168" s="18">
        <f t="shared" si="124"/>
        <v>407819648.32000005</v>
      </c>
      <c r="AJ168" s="41">
        <v>0</v>
      </c>
      <c r="AK168" s="41">
        <v>0</v>
      </c>
      <c r="AL168" s="41">
        <v>0</v>
      </c>
      <c r="AM168" s="18">
        <f>AL168*1.12</f>
        <v>0</v>
      </c>
      <c r="AN168" s="41">
        <v>0</v>
      </c>
      <c r="AO168" s="41">
        <v>0</v>
      </c>
      <c r="AP168" s="41">
        <v>0</v>
      </c>
      <c r="AQ168" s="18">
        <f>AP168*1.12</f>
        <v>0</v>
      </c>
      <c r="AR168" s="41">
        <v>0</v>
      </c>
      <c r="AS168" s="41">
        <v>0</v>
      </c>
      <c r="AT168" s="41">
        <v>0</v>
      </c>
      <c r="AU168" s="18">
        <f>AT168*1.12</f>
        <v>0</v>
      </c>
      <c r="AV168" s="41"/>
      <c r="AW168" s="41">
        <v>0</v>
      </c>
      <c r="AX168" s="41">
        <f>AW168*1.12</f>
        <v>0</v>
      </c>
      <c r="AY168" s="1" t="s">
        <v>129</v>
      </c>
      <c r="AZ168" s="1" t="s">
        <v>227</v>
      </c>
      <c r="BA168" s="1" t="s">
        <v>228</v>
      </c>
      <c r="BB168" s="5"/>
      <c r="BC168" s="5"/>
      <c r="BD168" s="5"/>
      <c r="BE168" s="5"/>
      <c r="BF168" s="5"/>
      <c r="BG168" s="5"/>
      <c r="BH168" s="5"/>
      <c r="BI168" s="5"/>
      <c r="BJ168" s="167"/>
      <c r="BK168" s="27">
        <v>14</v>
      </c>
    </row>
    <row r="169" spans="1:63" s="187" customFormat="1" ht="12.95" customHeight="1" x14ac:dyDescent="0.25">
      <c r="A169" s="4" t="s">
        <v>217</v>
      </c>
      <c r="B169" s="4" t="s">
        <v>218</v>
      </c>
      <c r="C169" s="4" t="s">
        <v>707</v>
      </c>
      <c r="D169" s="4"/>
      <c r="E169" s="4" t="s">
        <v>220</v>
      </c>
      <c r="F169" s="199" t="s">
        <v>221</v>
      </c>
      <c r="G169" s="199" t="s">
        <v>222</v>
      </c>
      <c r="H169" s="199" t="s">
        <v>223</v>
      </c>
      <c r="I169" s="23" t="s">
        <v>120</v>
      </c>
      <c r="J169" s="23"/>
      <c r="K169" s="23"/>
      <c r="L169" s="199">
        <v>40</v>
      </c>
      <c r="M169" s="5" t="s">
        <v>122</v>
      </c>
      <c r="N169" s="5" t="s">
        <v>224</v>
      </c>
      <c r="O169" s="1" t="s">
        <v>144</v>
      </c>
      <c r="P169" s="23" t="s">
        <v>125</v>
      </c>
      <c r="Q169" s="24">
        <v>230000000</v>
      </c>
      <c r="R169" s="25" t="s">
        <v>225</v>
      </c>
      <c r="S169" s="25"/>
      <c r="T169" s="23" t="s">
        <v>226</v>
      </c>
      <c r="U169" s="5"/>
      <c r="V169" s="4"/>
      <c r="W169" s="23">
        <v>30</v>
      </c>
      <c r="X169" s="23" t="s">
        <v>106</v>
      </c>
      <c r="Y169" s="23">
        <v>10</v>
      </c>
      <c r="Z169" s="39"/>
      <c r="AA169" s="5" t="s">
        <v>138</v>
      </c>
      <c r="AB169" s="71"/>
      <c r="AC169" s="71"/>
      <c r="AD169" s="71">
        <v>582500000</v>
      </c>
      <c r="AE169" s="71">
        <f t="shared" si="123"/>
        <v>652400000.00000012</v>
      </c>
      <c r="AF169" s="71"/>
      <c r="AG169" s="71"/>
      <c r="AH169" s="71">
        <v>364124686</v>
      </c>
      <c r="AI169" s="71">
        <f t="shared" si="124"/>
        <v>407819648.32000005</v>
      </c>
      <c r="AJ169" s="71"/>
      <c r="AK169" s="71"/>
      <c r="AL169" s="71"/>
      <c r="AM169" s="71"/>
      <c r="AN169" s="71"/>
      <c r="AO169" s="71"/>
      <c r="AP169" s="71"/>
      <c r="AQ169" s="71"/>
      <c r="AR169" s="71"/>
      <c r="AS169" s="71"/>
      <c r="AT169" s="71"/>
      <c r="AU169" s="71"/>
      <c r="AV169" s="71"/>
      <c r="AW169" s="42">
        <v>0</v>
      </c>
      <c r="AX169" s="42">
        <f t="shared" ref="AX169:AX192" si="128">AW169*1.12</f>
        <v>0</v>
      </c>
      <c r="AY169" s="1" t="s">
        <v>129</v>
      </c>
      <c r="AZ169" s="1" t="s">
        <v>227</v>
      </c>
      <c r="BA169" s="1" t="s">
        <v>228</v>
      </c>
      <c r="BB169" s="5"/>
      <c r="BC169" s="5"/>
      <c r="BD169" s="5"/>
      <c r="BE169" s="5"/>
      <c r="BF169" s="5"/>
      <c r="BG169" s="5"/>
      <c r="BH169" s="5"/>
      <c r="BI169" s="5"/>
      <c r="BJ169" s="167"/>
      <c r="BK169" s="32">
        <v>14</v>
      </c>
    </row>
    <row r="170" spans="1:63" s="187" customFormat="1" ht="12.95" customHeight="1" x14ac:dyDescent="0.25">
      <c r="A170" s="158" t="s">
        <v>217</v>
      </c>
      <c r="B170" s="158" t="s">
        <v>218</v>
      </c>
      <c r="C170" s="158" t="s">
        <v>761</v>
      </c>
      <c r="D170" s="158"/>
      <c r="E170" s="158" t="s">
        <v>220</v>
      </c>
      <c r="F170" s="179" t="s">
        <v>221</v>
      </c>
      <c r="G170" s="179" t="s">
        <v>222</v>
      </c>
      <c r="H170" s="179" t="s">
        <v>223</v>
      </c>
      <c r="I170" s="180" t="s">
        <v>120</v>
      </c>
      <c r="J170" s="180"/>
      <c r="K170" s="180"/>
      <c r="L170" s="179">
        <v>40</v>
      </c>
      <c r="M170" s="181" t="s">
        <v>122</v>
      </c>
      <c r="N170" s="181" t="s">
        <v>224</v>
      </c>
      <c r="O170" s="152" t="s">
        <v>398</v>
      </c>
      <c r="P170" s="180" t="s">
        <v>125</v>
      </c>
      <c r="Q170" s="182">
        <v>230000000</v>
      </c>
      <c r="R170" s="183" t="s">
        <v>225</v>
      </c>
      <c r="S170" s="183"/>
      <c r="T170" s="152" t="s">
        <v>146</v>
      </c>
      <c r="U170" s="181"/>
      <c r="V170" s="158"/>
      <c r="W170" s="180">
        <v>30</v>
      </c>
      <c r="X170" s="180" t="s">
        <v>106</v>
      </c>
      <c r="Y170" s="180">
        <v>10</v>
      </c>
      <c r="Z170" s="184"/>
      <c r="AA170" s="181" t="s">
        <v>138</v>
      </c>
      <c r="AB170" s="186"/>
      <c r="AC170" s="186"/>
      <c r="AD170" s="186">
        <v>582500000</v>
      </c>
      <c r="AE170" s="186">
        <f t="shared" si="123"/>
        <v>652400000.00000012</v>
      </c>
      <c r="AF170" s="186"/>
      <c r="AG170" s="186"/>
      <c r="AH170" s="186">
        <v>364124686</v>
      </c>
      <c r="AI170" s="186">
        <f t="shared" si="124"/>
        <v>407819648.32000005</v>
      </c>
      <c r="AJ170" s="186"/>
      <c r="AK170" s="186"/>
      <c r="AL170" s="186"/>
      <c r="AM170" s="186"/>
      <c r="AN170" s="186"/>
      <c r="AO170" s="186"/>
      <c r="AP170" s="186"/>
      <c r="AQ170" s="186"/>
      <c r="AR170" s="186"/>
      <c r="AS170" s="186"/>
      <c r="AT170" s="186"/>
      <c r="AU170" s="186"/>
      <c r="AV170" s="186"/>
      <c r="AW170" s="42">
        <v>0</v>
      </c>
      <c r="AX170" s="42">
        <f t="shared" si="128"/>
        <v>0</v>
      </c>
      <c r="AY170" s="152" t="s">
        <v>129</v>
      </c>
      <c r="AZ170" s="152" t="s">
        <v>227</v>
      </c>
      <c r="BA170" s="152" t="s">
        <v>228</v>
      </c>
      <c r="BB170" s="181"/>
      <c r="BC170" s="181"/>
      <c r="BD170" s="181"/>
      <c r="BE170" s="181"/>
      <c r="BF170" s="181"/>
      <c r="BG170" s="181"/>
      <c r="BH170" s="181"/>
      <c r="BI170" s="181"/>
      <c r="BJ170" s="167"/>
      <c r="BK170" s="32">
        <v>14.19</v>
      </c>
    </row>
    <row r="171" spans="1:63" s="162" customFormat="1" ht="12.95" customHeight="1" x14ac:dyDescent="0.25">
      <c r="A171" s="213" t="s">
        <v>217</v>
      </c>
      <c r="B171" s="213" t="s">
        <v>218</v>
      </c>
      <c r="C171" s="213" t="s">
        <v>811</v>
      </c>
      <c r="D171" s="213"/>
      <c r="E171" s="213" t="s">
        <v>220</v>
      </c>
      <c r="F171" s="219" t="s">
        <v>221</v>
      </c>
      <c r="G171" s="219" t="s">
        <v>222</v>
      </c>
      <c r="H171" s="219" t="s">
        <v>223</v>
      </c>
      <c r="I171" s="220" t="s">
        <v>120</v>
      </c>
      <c r="J171" s="220"/>
      <c r="K171" s="220"/>
      <c r="L171" s="219">
        <v>40</v>
      </c>
      <c r="M171" s="221" t="s">
        <v>122</v>
      </c>
      <c r="N171" s="221" t="s">
        <v>224</v>
      </c>
      <c r="O171" s="222" t="s">
        <v>694</v>
      </c>
      <c r="P171" s="220" t="s">
        <v>125</v>
      </c>
      <c r="Q171" s="223">
        <v>230000000</v>
      </c>
      <c r="R171" s="224" t="s">
        <v>225</v>
      </c>
      <c r="S171" s="224"/>
      <c r="T171" s="222" t="s">
        <v>146</v>
      </c>
      <c r="U171" s="221"/>
      <c r="V171" s="213"/>
      <c r="W171" s="220">
        <v>30</v>
      </c>
      <c r="X171" s="220" t="s">
        <v>106</v>
      </c>
      <c r="Y171" s="220">
        <v>10</v>
      </c>
      <c r="Z171" s="225"/>
      <c r="AA171" s="221" t="s">
        <v>138</v>
      </c>
      <c r="AB171" s="226"/>
      <c r="AC171" s="226"/>
      <c r="AD171" s="226">
        <v>582500000</v>
      </c>
      <c r="AE171" s="226">
        <f t="shared" si="123"/>
        <v>652400000.00000012</v>
      </c>
      <c r="AF171" s="226"/>
      <c r="AG171" s="226"/>
      <c r="AH171" s="226">
        <v>364124686</v>
      </c>
      <c r="AI171" s="226">
        <f t="shared" si="124"/>
        <v>407819648.32000005</v>
      </c>
      <c r="AJ171" s="226"/>
      <c r="AK171" s="226"/>
      <c r="AL171" s="226"/>
      <c r="AM171" s="226"/>
      <c r="AN171" s="226"/>
      <c r="AO171" s="226"/>
      <c r="AP171" s="226"/>
      <c r="AQ171" s="226"/>
      <c r="AR171" s="226"/>
      <c r="AS171" s="226"/>
      <c r="AT171" s="226"/>
      <c r="AU171" s="226"/>
      <c r="AV171" s="226"/>
      <c r="AW171" s="227">
        <f t="shared" ref="AW171" si="129">AD171+AH171+AL171+AP171+AT171</f>
        <v>946624686</v>
      </c>
      <c r="AX171" s="227">
        <f t="shared" si="128"/>
        <v>1060219648.3200001</v>
      </c>
      <c r="AY171" s="222" t="s">
        <v>129</v>
      </c>
      <c r="AZ171" s="222" t="s">
        <v>227</v>
      </c>
      <c r="BA171" s="222" t="s">
        <v>228</v>
      </c>
      <c r="BB171" s="221"/>
      <c r="BC171" s="221"/>
      <c r="BD171" s="221"/>
      <c r="BE171" s="221"/>
      <c r="BF171" s="221"/>
      <c r="BG171" s="221"/>
      <c r="BH171" s="221"/>
      <c r="BI171" s="221"/>
      <c r="BJ171" s="228"/>
      <c r="BK171" s="241">
        <v>14.19</v>
      </c>
    </row>
    <row r="172" spans="1:63" s="165" customFormat="1" ht="12.95" customHeight="1" x14ac:dyDescent="0.25">
      <c r="A172" s="15" t="s">
        <v>217</v>
      </c>
      <c r="B172" s="15" t="s">
        <v>218</v>
      </c>
      <c r="C172" s="174" t="s">
        <v>229</v>
      </c>
      <c r="D172" s="4"/>
      <c r="E172" s="4" t="s">
        <v>230</v>
      </c>
      <c r="F172" s="22" t="s">
        <v>221</v>
      </c>
      <c r="G172" s="22" t="s">
        <v>222</v>
      </c>
      <c r="H172" s="22" t="s">
        <v>223</v>
      </c>
      <c r="I172" s="23" t="s">
        <v>120</v>
      </c>
      <c r="J172" s="23"/>
      <c r="K172" s="23"/>
      <c r="L172" s="22">
        <v>40</v>
      </c>
      <c r="M172" s="5" t="s">
        <v>122</v>
      </c>
      <c r="N172" s="5" t="s">
        <v>224</v>
      </c>
      <c r="O172" s="5" t="s">
        <v>199</v>
      </c>
      <c r="P172" s="23" t="s">
        <v>125</v>
      </c>
      <c r="Q172" s="24">
        <v>230000000</v>
      </c>
      <c r="R172" s="25" t="s">
        <v>231</v>
      </c>
      <c r="S172" s="25"/>
      <c r="T172" s="23"/>
      <c r="U172" s="5" t="s">
        <v>126</v>
      </c>
      <c r="V172" s="23" t="s">
        <v>226</v>
      </c>
      <c r="W172" s="23">
        <v>30</v>
      </c>
      <c r="X172" s="23" t="s">
        <v>106</v>
      </c>
      <c r="Y172" s="23">
        <v>10</v>
      </c>
      <c r="Z172" s="39"/>
      <c r="AA172" s="5" t="s">
        <v>138</v>
      </c>
      <c r="AB172" s="26"/>
      <c r="AC172" s="26"/>
      <c r="AD172" s="26">
        <v>650000000</v>
      </c>
      <c r="AE172" s="26">
        <v>728000000.00000012</v>
      </c>
      <c r="AF172" s="26"/>
      <c r="AG172" s="26"/>
      <c r="AH172" s="26">
        <v>443584839</v>
      </c>
      <c r="AI172" s="26">
        <v>496815019.68000007</v>
      </c>
      <c r="AJ172" s="19">
        <v>0</v>
      </c>
      <c r="AK172" s="19">
        <v>0</v>
      </c>
      <c r="AL172" s="19">
        <v>0</v>
      </c>
      <c r="AM172" s="19">
        <v>0</v>
      </c>
      <c r="AN172" s="19">
        <v>0</v>
      </c>
      <c r="AO172" s="19">
        <v>0</v>
      </c>
      <c r="AP172" s="19">
        <v>0</v>
      </c>
      <c r="AQ172" s="19">
        <v>0</v>
      </c>
      <c r="AR172" s="19">
        <v>0</v>
      </c>
      <c r="AS172" s="19">
        <v>0</v>
      </c>
      <c r="AT172" s="19">
        <v>0</v>
      </c>
      <c r="AU172" s="19">
        <v>0</v>
      </c>
      <c r="AV172" s="43"/>
      <c r="AW172" s="41">
        <v>0</v>
      </c>
      <c r="AX172" s="41">
        <f t="shared" si="128"/>
        <v>0</v>
      </c>
      <c r="AY172" s="1" t="s">
        <v>129</v>
      </c>
      <c r="AZ172" s="1" t="s">
        <v>232</v>
      </c>
      <c r="BA172" s="1" t="s">
        <v>233</v>
      </c>
      <c r="BB172" s="5"/>
      <c r="BC172" s="5"/>
      <c r="BD172" s="5"/>
      <c r="BE172" s="5"/>
      <c r="BF172" s="5"/>
      <c r="BG172" s="5"/>
      <c r="BH172" s="5"/>
      <c r="BI172" s="5"/>
      <c r="BJ172" s="167"/>
      <c r="BK172" s="27"/>
    </row>
    <row r="173" spans="1:63" s="165" customFormat="1" ht="12.95" customHeight="1" x14ac:dyDescent="0.25">
      <c r="A173" s="15" t="s">
        <v>217</v>
      </c>
      <c r="B173" s="15" t="s">
        <v>218</v>
      </c>
      <c r="C173" s="174" t="s">
        <v>374</v>
      </c>
      <c r="D173" s="4"/>
      <c r="E173" s="4" t="s">
        <v>230</v>
      </c>
      <c r="F173" s="22" t="s">
        <v>221</v>
      </c>
      <c r="G173" s="22" t="s">
        <v>222</v>
      </c>
      <c r="H173" s="22" t="s">
        <v>223</v>
      </c>
      <c r="I173" s="23" t="s">
        <v>120</v>
      </c>
      <c r="J173" s="23"/>
      <c r="K173" s="23"/>
      <c r="L173" s="22">
        <v>40</v>
      </c>
      <c r="M173" s="5" t="s">
        <v>122</v>
      </c>
      <c r="N173" s="5" t="s">
        <v>224</v>
      </c>
      <c r="O173" s="1" t="s">
        <v>126</v>
      </c>
      <c r="P173" s="23" t="s">
        <v>125</v>
      </c>
      <c r="Q173" s="24">
        <v>230000000</v>
      </c>
      <c r="R173" s="25" t="s">
        <v>231</v>
      </c>
      <c r="S173" s="25"/>
      <c r="T173" s="23" t="s">
        <v>226</v>
      </c>
      <c r="U173" s="5"/>
      <c r="V173" s="15"/>
      <c r="W173" s="23">
        <v>30</v>
      </c>
      <c r="X173" s="23" t="s">
        <v>106</v>
      </c>
      <c r="Y173" s="23">
        <v>10</v>
      </c>
      <c r="Z173" s="39"/>
      <c r="AA173" s="5" t="s">
        <v>138</v>
      </c>
      <c r="AB173" s="26"/>
      <c r="AC173" s="26"/>
      <c r="AD173" s="26">
        <v>650000000</v>
      </c>
      <c r="AE173" s="40">
        <f t="shared" ref="AE173:AE176" si="130">AD173*1.12</f>
        <v>728000000.00000012</v>
      </c>
      <c r="AF173" s="26"/>
      <c r="AG173" s="26"/>
      <c r="AH173" s="26">
        <v>443584839</v>
      </c>
      <c r="AI173" s="40">
        <f t="shared" ref="AI173:AI176" si="131">AH173*1.12</f>
        <v>496815019.68000007</v>
      </c>
      <c r="AJ173" s="41">
        <v>0</v>
      </c>
      <c r="AK173" s="41">
        <v>0</v>
      </c>
      <c r="AL173" s="41">
        <v>0</v>
      </c>
      <c r="AM173" s="42">
        <f t="shared" ref="AM173" si="132">AL173*1.12</f>
        <v>0</v>
      </c>
      <c r="AN173" s="41">
        <v>0</v>
      </c>
      <c r="AO173" s="41">
        <v>0</v>
      </c>
      <c r="AP173" s="41">
        <v>0</v>
      </c>
      <c r="AQ173" s="42">
        <f t="shared" ref="AQ173" si="133">AP173*1.12</f>
        <v>0</v>
      </c>
      <c r="AR173" s="41">
        <v>0</v>
      </c>
      <c r="AS173" s="41">
        <v>0</v>
      </c>
      <c r="AT173" s="41">
        <v>0</v>
      </c>
      <c r="AU173" s="42">
        <f t="shared" ref="AU173" si="134">AT173*1.12</f>
        <v>0</v>
      </c>
      <c r="AV173" s="43"/>
      <c r="AW173" s="41">
        <v>0</v>
      </c>
      <c r="AX173" s="41">
        <f>AW173*1.12</f>
        <v>0</v>
      </c>
      <c r="AY173" s="1" t="s">
        <v>129</v>
      </c>
      <c r="AZ173" s="1" t="s">
        <v>232</v>
      </c>
      <c r="BA173" s="1" t="s">
        <v>233</v>
      </c>
      <c r="BB173" s="5"/>
      <c r="BC173" s="5"/>
      <c r="BD173" s="5"/>
      <c r="BE173" s="5"/>
      <c r="BF173" s="5"/>
      <c r="BG173" s="5"/>
      <c r="BH173" s="5"/>
      <c r="BI173" s="5"/>
      <c r="BJ173" s="167"/>
      <c r="BK173" s="27" t="s">
        <v>373</v>
      </c>
    </row>
    <row r="174" spans="1:63" s="165" customFormat="1" ht="12.95" customHeight="1" x14ac:dyDescent="0.25">
      <c r="A174" s="15" t="s">
        <v>217</v>
      </c>
      <c r="B174" s="15" t="s">
        <v>218</v>
      </c>
      <c r="C174" s="175" t="s">
        <v>518</v>
      </c>
      <c r="D174" s="4"/>
      <c r="E174" s="4" t="s">
        <v>230</v>
      </c>
      <c r="F174" s="22" t="s">
        <v>221</v>
      </c>
      <c r="G174" s="22" t="s">
        <v>222</v>
      </c>
      <c r="H174" s="22" t="s">
        <v>223</v>
      </c>
      <c r="I174" s="23" t="s">
        <v>120</v>
      </c>
      <c r="J174" s="23"/>
      <c r="K174" s="23"/>
      <c r="L174" s="22">
        <v>40</v>
      </c>
      <c r="M174" s="5" t="s">
        <v>122</v>
      </c>
      <c r="N174" s="5" t="s">
        <v>224</v>
      </c>
      <c r="O174" s="1" t="s">
        <v>166</v>
      </c>
      <c r="P174" s="23" t="s">
        <v>125</v>
      </c>
      <c r="Q174" s="24">
        <v>230000000</v>
      </c>
      <c r="R174" s="25" t="s">
        <v>231</v>
      </c>
      <c r="S174" s="25"/>
      <c r="T174" s="23" t="s">
        <v>226</v>
      </c>
      <c r="U174" s="5"/>
      <c r="V174" s="15"/>
      <c r="W174" s="23">
        <v>30</v>
      </c>
      <c r="X174" s="23" t="s">
        <v>106</v>
      </c>
      <c r="Y174" s="23">
        <v>10</v>
      </c>
      <c r="Z174" s="39"/>
      <c r="AA174" s="5" t="s">
        <v>138</v>
      </c>
      <c r="AB174" s="26"/>
      <c r="AC174" s="26"/>
      <c r="AD174" s="26">
        <v>650000000</v>
      </c>
      <c r="AE174" s="18">
        <f t="shared" si="130"/>
        <v>728000000.00000012</v>
      </c>
      <c r="AF174" s="26"/>
      <c r="AG174" s="26"/>
      <c r="AH174" s="26">
        <v>443584839</v>
      </c>
      <c r="AI174" s="18">
        <f t="shared" si="131"/>
        <v>496815019.68000007</v>
      </c>
      <c r="AJ174" s="41">
        <v>0</v>
      </c>
      <c r="AK174" s="41">
        <v>0</v>
      </c>
      <c r="AL174" s="41">
        <v>0</v>
      </c>
      <c r="AM174" s="42">
        <v>0</v>
      </c>
      <c r="AN174" s="41">
        <v>0</v>
      </c>
      <c r="AO174" s="41">
        <v>0</v>
      </c>
      <c r="AP174" s="41">
        <v>0</v>
      </c>
      <c r="AQ174" s="18">
        <f>AP174*1.12</f>
        <v>0</v>
      </c>
      <c r="AR174" s="41">
        <v>0</v>
      </c>
      <c r="AS174" s="41">
        <v>0</v>
      </c>
      <c r="AT174" s="41">
        <v>0</v>
      </c>
      <c r="AU174" s="18">
        <f>AT174*1.12</f>
        <v>0</v>
      </c>
      <c r="AV174" s="41"/>
      <c r="AW174" s="41">
        <v>0</v>
      </c>
      <c r="AX174" s="41">
        <f>AW174*1.12</f>
        <v>0</v>
      </c>
      <c r="AY174" s="1" t="s">
        <v>129</v>
      </c>
      <c r="AZ174" s="1" t="s">
        <v>232</v>
      </c>
      <c r="BA174" s="1" t="s">
        <v>233</v>
      </c>
      <c r="BB174" s="5"/>
      <c r="BC174" s="5"/>
      <c r="BD174" s="5"/>
      <c r="BE174" s="5"/>
      <c r="BF174" s="5"/>
      <c r="BG174" s="5"/>
      <c r="BH174" s="5"/>
      <c r="BI174" s="5"/>
      <c r="BJ174" s="167"/>
      <c r="BK174" s="27">
        <v>14</v>
      </c>
    </row>
    <row r="175" spans="1:63" s="187" customFormat="1" ht="12.95" customHeight="1" x14ac:dyDescent="0.25">
      <c r="A175" s="4" t="s">
        <v>217</v>
      </c>
      <c r="B175" s="4" t="s">
        <v>218</v>
      </c>
      <c r="C175" s="4" t="s">
        <v>708</v>
      </c>
      <c r="D175" s="4"/>
      <c r="E175" s="4" t="s">
        <v>230</v>
      </c>
      <c r="F175" s="199" t="s">
        <v>221</v>
      </c>
      <c r="G175" s="199" t="s">
        <v>222</v>
      </c>
      <c r="H175" s="199" t="s">
        <v>223</v>
      </c>
      <c r="I175" s="23" t="s">
        <v>120</v>
      </c>
      <c r="J175" s="23"/>
      <c r="K175" s="23"/>
      <c r="L175" s="199">
        <v>40</v>
      </c>
      <c r="M175" s="5" t="s">
        <v>122</v>
      </c>
      <c r="N175" s="5" t="s">
        <v>224</v>
      </c>
      <c r="O175" s="1" t="s">
        <v>144</v>
      </c>
      <c r="P175" s="23" t="s">
        <v>125</v>
      </c>
      <c r="Q175" s="24">
        <v>230000000</v>
      </c>
      <c r="R175" s="25" t="s">
        <v>231</v>
      </c>
      <c r="S175" s="25"/>
      <c r="T175" s="23" t="s">
        <v>226</v>
      </c>
      <c r="U175" s="5"/>
      <c r="V175" s="4"/>
      <c r="W175" s="23">
        <v>30</v>
      </c>
      <c r="X175" s="23" t="s">
        <v>106</v>
      </c>
      <c r="Y175" s="23">
        <v>10</v>
      </c>
      <c r="Z175" s="39"/>
      <c r="AA175" s="5" t="s">
        <v>138</v>
      </c>
      <c r="AB175" s="71"/>
      <c r="AC175" s="71"/>
      <c r="AD175" s="71">
        <v>650000000</v>
      </c>
      <c r="AE175" s="71">
        <f t="shared" si="130"/>
        <v>728000000.00000012</v>
      </c>
      <c r="AF175" s="71"/>
      <c r="AG175" s="71"/>
      <c r="AH175" s="71">
        <v>443584839</v>
      </c>
      <c r="AI175" s="71">
        <f t="shared" si="131"/>
        <v>496815019.68000007</v>
      </c>
      <c r="AJ175" s="71"/>
      <c r="AK175" s="71"/>
      <c r="AL175" s="71"/>
      <c r="AM175" s="71"/>
      <c r="AN175" s="71"/>
      <c r="AO175" s="71"/>
      <c r="AP175" s="71"/>
      <c r="AQ175" s="71"/>
      <c r="AR175" s="71"/>
      <c r="AS175" s="71"/>
      <c r="AT175" s="71"/>
      <c r="AU175" s="71"/>
      <c r="AV175" s="71"/>
      <c r="AW175" s="42">
        <v>0</v>
      </c>
      <c r="AX175" s="42">
        <f t="shared" si="128"/>
        <v>0</v>
      </c>
      <c r="AY175" s="1" t="s">
        <v>129</v>
      </c>
      <c r="AZ175" s="1" t="s">
        <v>232</v>
      </c>
      <c r="BA175" s="1" t="s">
        <v>233</v>
      </c>
      <c r="BB175" s="5"/>
      <c r="BC175" s="5"/>
      <c r="BD175" s="5"/>
      <c r="BE175" s="5"/>
      <c r="BF175" s="5"/>
      <c r="BG175" s="5"/>
      <c r="BH175" s="5"/>
      <c r="BI175" s="5"/>
      <c r="BJ175" s="167"/>
      <c r="BK175" s="32">
        <v>14</v>
      </c>
    </row>
    <row r="176" spans="1:63" s="187" customFormat="1" ht="12.95" customHeight="1" x14ac:dyDescent="0.25">
      <c r="A176" s="158" t="s">
        <v>217</v>
      </c>
      <c r="B176" s="158" t="s">
        <v>218</v>
      </c>
      <c r="C176" s="158" t="s">
        <v>762</v>
      </c>
      <c r="D176" s="158"/>
      <c r="E176" s="158" t="s">
        <v>230</v>
      </c>
      <c r="F176" s="179" t="s">
        <v>221</v>
      </c>
      <c r="G176" s="179" t="s">
        <v>222</v>
      </c>
      <c r="H176" s="179" t="s">
        <v>223</v>
      </c>
      <c r="I176" s="180" t="s">
        <v>120</v>
      </c>
      <c r="J176" s="180"/>
      <c r="K176" s="180"/>
      <c r="L176" s="179">
        <v>40</v>
      </c>
      <c r="M176" s="181" t="s">
        <v>122</v>
      </c>
      <c r="N176" s="181" t="s">
        <v>224</v>
      </c>
      <c r="O176" s="152" t="s">
        <v>398</v>
      </c>
      <c r="P176" s="180" t="s">
        <v>125</v>
      </c>
      <c r="Q176" s="182">
        <v>230000000</v>
      </c>
      <c r="R176" s="183" t="s">
        <v>231</v>
      </c>
      <c r="S176" s="183"/>
      <c r="T176" s="152" t="s">
        <v>146</v>
      </c>
      <c r="U176" s="181"/>
      <c r="V176" s="158"/>
      <c r="W176" s="180">
        <v>30</v>
      </c>
      <c r="X176" s="180" t="s">
        <v>106</v>
      </c>
      <c r="Y176" s="180">
        <v>10</v>
      </c>
      <c r="Z176" s="184"/>
      <c r="AA176" s="181" t="s">
        <v>138</v>
      </c>
      <c r="AB176" s="186"/>
      <c r="AC176" s="186"/>
      <c r="AD176" s="186">
        <v>650000000</v>
      </c>
      <c r="AE176" s="186">
        <f t="shared" si="130"/>
        <v>728000000.00000012</v>
      </c>
      <c r="AF176" s="186"/>
      <c r="AG176" s="186"/>
      <c r="AH176" s="186">
        <v>443584839</v>
      </c>
      <c r="AI176" s="186">
        <f t="shared" si="131"/>
        <v>496815019.68000007</v>
      </c>
      <c r="AJ176" s="186"/>
      <c r="AK176" s="186"/>
      <c r="AL176" s="186"/>
      <c r="AM176" s="186"/>
      <c r="AN176" s="186"/>
      <c r="AO176" s="186"/>
      <c r="AP176" s="186"/>
      <c r="AQ176" s="186"/>
      <c r="AR176" s="186"/>
      <c r="AS176" s="186"/>
      <c r="AT176" s="186"/>
      <c r="AU176" s="186"/>
      <c r="AV176" s="186"/>
      <c r="AW176" s="185">
        <f t="shared" ref="AW176" si="135">AD176+AH176+AL176+AP176+AT176</f>
        <v>1093584839</v>
      </c>
      <c r="AX176" s="185">
        <f t="shared" si="128"/>
        <v>1224815019.6800001</v>
      </c>
      <c r="AY176" s="152" t="s">
        <v>129</v>
      </c>
      <c r="AZ176" s="152" t="s">
        <v>232</v>
      </c>
      <c r="BA176" s="152" t="s">
        <v>233</v>
      </c>
      <c r="BB176" s="181"/>
      <c r="BC176" s="181"/>
      <c r="BD176" s="181"/>
      <c r="BE176" s="181"/>
      <c r="BF176" s="181"/>
      <c r="BG176" s="181"/>
      <c r="BH176" s="181"/>
      <c r="BI176" s="181"/>
      <c r="BJ176" s="167"/>
      <c r="BK176" s="32">
        <v>14.19</v>
      </c>
    </row>
    <row r="177" spans="1:63" s="164" customFormat="1" ht="12.95" customHeight="1" x14ac:dyDescent="0.25">
      <c r="A177" s="1" t="s">
        <v>150</v>
      </c>
      <c r="B177" s="6" t="s">
        <v>152</v>
      </c>
      <c r="C177" s="174" t="s">
        <v>230</v>
      </c>
      <c r="D177" s="1"/>
      <c r="E177" s="1"/>
      <c r="F177" s="9" t="s">
        <v>140</v>
      </c>
      <c r="G177" s="9" t="s">
        <v>141</v>
      </c>
      <c r="H177" s="9" t="s">
        <v>142</v>
      </c>
      <c r="I177" s="6" t="s">
        <v>143</v>
      </c>
      <c r="J177" s="6" t="s">
        <v>149</v>
      </c>
      <c r="K177" s="170"/>
      <c r="L177" s="12">
        <v>30</v>
      </c>
      <c r="M177" s="6" t="s">
        <v>122</v>
      </c>
      <c r="N177" s="6" t="s">
        <v>123</v>
      </c>
      <c r="O177" s="6" t="s">
        <v>144</v>
      </c>
      <c r="P177" s="6" t="s">
        <v>125</v>
      </c>
      <c r="Q177" s="6" t="s">
        <v>122</v>
      </c>
      <c r="R177" s="6" t="s">
        <v>145</v>
      </c>
      <c r="S177" s="6"/>
      <c r="T177" s="6" t="s">
        <v>146</v>
      </c>
      <c r="U177" s="6"/>
      <c r="V177" s="6"/>
      <c r="W177" s="16">
        <v>0</v>
      </c>
      <c r="X177" s="5">
        <v>100</v>
      </c>
      <c r="Y177" s="16">
        <v>0</v>
      </c>
      <c r="Z177" s="6"/>
      <c r="AA177" s="4" t="s">
        <v>138</v>
      </c>
      <c r="AB177" s="10"/>
      <c r="AC177" s="8">
        <v>72300000</v>
      </c>
      <c r="AD177" s="8">
        <v>72300000</v>
      </c>
      <c r="AE177" s="8">
        <f>AD177*1.12</f>
        <v>80976000.000000015</v>
      </c>
      <c r="AF177" s="8"/>
      <c r="AG177" s="8">
        <v>71500000</v>
      </c>
      <c r="AH177" s="8">
        <v>71500000</v>
      </c>
      <c r="AI177" s="8">
        <f>AH177*1.12</f>
        <v>80080000.000000015</v>
      </c>
      <c r="AJ177" s="10"/>
      <c r="AK177" s="11"/>
      <c r="AL177" s="11"/>
      <c r="AM177" s="11"/>
      <c r="AN177" s="11"/>
      <c r="AO177" s="11"/>
      <c r="AP177" s="11"/>
      <c r="AQ177" s="11"/>
      <c r="AR177" s="11"/>
      <c r="AS177" s="11"/>
      <c r="AT177" s="11"/>
      <c r="AU177" s="11"/>
      <c r="AV177" s="51"/>
      <c r="AW177" s="41">
        <v>0</v>
      </c>
      <c r="AX177" s="41">
        <f t="shared" si="128"/>
        <v>0</v>
      </c>
      <c r="AY177" s="13" t="s">
        <v>129</v>
      </c>
      <c r="AZ177" s="4" t="s">
        <v>147</v>
      </c>
      <c r="BA177" s="4" t="s">
        <v>148</v>
      </c>
      <c r="BB177" s="1"/>
      <c r="BC177" s="1"/>
      <c r="BD177" s="1"/>
      <c r="BE177" s="1"/>
      <c r="BF177" s="1"/>
      <c r="BG177" s="1"/>
      <c r="BH177" s="1"/>
      <c r="BI177" s="1"/>
      <c r="BJ177" s="28"/>
      <c r="BK177" s="27" t="s">
        <v>375</v>
      </c>
    </row>
    <row r="178" spans="1:63" s="165" customFormat="1" ht="12.95" customHeight="1" x14ac:dyDescent="0.25">
      <c r="A178" s="6" t="s">
        <v>151</v>
      </c>
      <c r="B178" s="6" t="s">
        <v>152</v>
      </c>
      <c r="C178" s="174" t="s">
        <v>220</v>
      </c>
      <c r="D178" s="1"/>
      <c r="E178" s="1"/>
      <c r="F178" s="15" t="s">
        <v>153</v>
      </c>
      <c r="G178" s="15" t="s">
        <v>154</v>
      </c>
      <c r="H178" s="27" t="s">
        <v>154</v>
      </c>
      <c r="I178" s="4" t="s">
        <v>120</v>
      </c>
      <c r="J178" s="15"/>
      <c r="K178" s="15"/>
      <c r="L178" s="4">
        <v>45</v>
      </c>
      <c r="M178" s="4">
        <v>230000000</v>
      </c>
      <c r="N178" s="2" t="s">
        <v>123</v>
      </c>
      <c r="O178" s="6" t="s">
        <v>126</v>
      </c>
      <c r="P178" s="1" t="s">
        <v>125</v>
      </c>
      <c r="Q178" s="4">
        <v>230000000</v>
      </c>
      <c r="R178" s="2" t="s">
        <v>187</v>
      </c>
      <c r="S178" s="15"/>
      <c r="T178" s="6" t="s">
        <v>127</v>
      </c>
      <c r="U178" s="28"/>
      <c r="V178" s="15"/>
      <c r="W178" s="16">
        <v>0</v>
      </c>
      <c r="X178" s="16">
        <v>90</v>
      </c>
      <c r="Y178" s="16">
        <v>10</v>
      </c>
      <c r="Z178" s="15"/>
      <c r="AA178" s="4" t="s">
        <v>138</v>
      </c>
      <c r="AB178" s="15"/>
      <c r="AC178" s="15"/>
      <c r="AD178" s="8">
        <v>46800000</v>
      </c>
      <c r="AE178" s="8">
        <v>52416000.000000015</v>
      </c>
      <c r="AF178" s="8">
        <v>0</v>
      </c>
      <c r="AG178" s="8">
        <v>0</v>
      </c>
      <c r="AH178" s="8">
        <v>54756000</v>
      </c>
      <c r="AI178" s="8">
        <v>61326720.000000015</v>
      </c>
      <c r="AJ178" s="8">
        <v>0</v>
      </c>
      <c r="AK178" s="8">
        <v>0</v>
      </c>
      <c r="AL178" s="8">
        <v>50618880</v>
      </c>
      <c r="AM178" s="8">
        <v>56693145.600000001</v>
      </c>
      <c r="AN178" s="15"/>
      <c r="AO178" s="15"/>
      <c r="AP178" s="8"/>
      <c r="AQ178" s="29"/>
      <c r="AR178" s="29"/>
      <c r="AS178" s="29"/>
      <c r="AT178" s="29"/>
      <c r="AU178" s="29"/>
      <c r="AV178" s="52"/>
      <c r="AW178" s="41">
        <f t="shared" ref="AW178:AW192" si="136">AD178+AH178+AL178+AP178+AT178</f>
        <v>152174880</v>
      </c>
      <c r="AX178" s="41">
        <f t="shared" si="128"/>
        <v>170435865.60000002</v>
      </c>
      <c r="AY178" s="13" t="s">
        <v>129</v>
      </c>
      <c r="AZ178" s="1" t="s">
        <v>155</v>
      </c>
      <c r="BA178" s="30" t="s">
        <v>156</v>
      </c>
      <c r="BB178" s="15"/>
      <c r="BC178" s="15"/>
      <c r="BD178" s="15"/>
      <c r="BE178" s="15"/>
      <c r="BF178" s="15"/>
      <c r="BG178" s="15"/>
      <c r="BH178" s="15"/>
      <c r="BI178" s="15"/>
      <c r="BJ178" s="27"/>
      <c r="BK178" s="27"/>
    </row>
    <row r="179" spans="1:63" s="164" customFormat="1" ht="12.95" customHeight="1" x14ac:dyDescent="0.25">
      <c r="A179" s="15" t="s">
        <v>217</v>
      </c>
      <c r="B179" s="44"/>
      <c r="C179" s="189" t="s">
        <v>501</v>
      </c>
      <c r="D179" s="87"/>
      <c r="E179" s="44"/>
      <c r="F179" s="1" t="s">
        <v>502</v>
      </c>
      <c r="G179" s="1" t="s">
        <v>503</v>
      </c>
      <c r="H179" s="1" t="s">
        <v>503</v>
      </c>
      <c r="I179" s="1" t="s">
        <v>120</v>
      </c>
      <c r="J179" s="1"/>
      <c r="K179" s="1"/>
      <c r="L179" s="112">
        <v>40</v>
      </c>
      <c r="M179" s="112" t="s">
        <v>122</v>
      </c>
      <c r="N179" s="112" t="s">
        <v>165</v>
      </c>
      <c r="O179" s="112" t="s">
        <v>166</v>
      </c>
      <c r="P179" s="112" t="s">
        <v>125</v>
      </c>
      <c r="Q179" s="1">
        <v>230000000</v>
      </c>
      <c r="R179" s="112" t="s">
        <v>504</v>
      </c>
      <c r="S179" s="112"/>
      <c r="T179" s="112" t="s">
        <v>146</v>
      </c>
      <c r="U179" s="112"/>
      <c r="V179" s="112"/>
      <c r="W179" s="1">
        <v>30</v>
      </c>
      <c r="X179" s="1" t="s">
        <v>106</v>
      </c>
      <c r="Y179" s="1">
        <v>10</v>
      </c>
      <c r="Z179" s="113"/>
      <c r="AA179" s="112" t="s">
        <v>138</v>
      </c>
      <c r="AB179" s="112"/>
      <c r="AC179" s="114"/>
      <c r="AD179" s="114">
        <v>400000000</v>
      </c>
      <c r="AE179" s="114">
        <f>AD179*1.12</f>
        <v>448000000.00000006</v>
      </c>
      <c r="AF179" s="114"/>
      <c r="AG179" s="114"/>
      <c r="AH179" s="21">
        <v>236225383</v>
      </c>
      <c r="AI179" s="21">
        <f t="shared" ref="AI179:AI192" si="137">AH179*1.12</f>
        <v>264572428.96000004</v>
      </c>
      <c r="AJ179" s="114"/>
      <c r="AK179" s="114"/>
      <c r="AL179" s="21"/>
      <c r="AM179" s="21"/>
      <c r="AN179" s="114"/>
      <c r="AO179" s="114"/>
      <c r="AP179" s="21"/>
      <c r="AQ179" s="114"/>
      <c r="AR179" s="114"/>
      <c r="AS179" s="114"/>
      <c r="AT179" s="21"/>
      <c r="AU179" s="114"/>
      <c r="AV179" s="114"/>
      <c r="AW179" s="41">
        <v>0</v>
      </c>
      <c r="AX179" s="41">
        <f>AW179*1.12</f>
        <v>0</v>
      </c>
      <c r="AY179" s="112" t="s">
        <v>129</v>
      </c>
      <c r="AZ179" s="1" t="s">
        <v>505</v>
      </c>
      <c r="BA179" s="1" t="s">
        <v>506</v>
      </c>
      <c r="BB179" s="44"/>
      <c r="BC179" s="44"/>
      <c r="BD179" s="44"/>
      <c r="BE179" s="44"/>
      <c r="BF179" s="44"/>
      <c r="BG179" s="44"/>
      <c r="BH179" s="44"/>
      <c r="BI179" s="44"/>
      <c r="BJ179" s="87"/>
      <c r="BK179" s="28"/>
    </row>
    <row r="180" spans="1:63" s="164" customFormat="1" ht="12.95" customHeight="1" x14ac:dyDescent="0.25">
      <c r="A180" s="4" t="s">
        <v>217</v>
      </c>
      <c r="B180" s="44"/>
      <c r="C180" s="4" t="s">
        <v>709</v>
      </c>
      <c r="D180" s="44"/>
      <c r="E180" s="44"/>
      <c r="F180" s="1" t="s">
        <v>502</v>
      </c>
      <c r="G180" s="1" t="s">
        <v>503</v>
      </c>
      <c r="H180" s="1" t="s">
        <v>503</v>
      </c>
      <c r="I180" s="1" t="s">
        <v>120</v>
      </c>
      <c r="J180" s="1"/>
      <c r="K180" s="1"/>
      <c r="L180" s="1">
        <v>40</v>
      </c>
      <c r="M180" s="1" t="s">
        <v>122</v>
      </c>
      <c r="N180" s="5" t="s">
        <v>224</v>
      </c>
      <c r="O180" s="1" t="s">
        <v>144</v>
      </c>
      <c r="P180" s="1" t="s">
        <v>125</v>
      </c>
      <c r="Q180" s="1">
        <v>230000000</v>
      </c>
      <c r="R180" s="1" t="s">
        <v>504</v>
      </c>
      <c r="S180" s="1"/>
      <c r="T180" s="1" t="s">
        <v>146</v>
      </c>
      <c r="U180" s="1"/>
      <c r="V180" s="1"/>
      <c r="W180" s="1">
        <v>30</v>
      </c>
      <c r="X180" s="1" t="s">
        <v>106</v>
      </c>
      <c r="Y180" s="1">
        <v>10</v>
      </c>
      <c r="Z180" s="5"/>
      <c r="AA180" s="1" t="s">
        <v>138</v>
      </c>
      <c r="AB180" s="71"/>
      <c r="AC180" s="71"/>
      <c r="AD180" s="71">
        <v>400000000</v>
      </c>
      <c r="AE180" s="71">
        <f t="shared" ref="AE180:AE182" si="138">AD180*1.12</f>
        <v>448000000.00000006</v>
      </c>
      <c r="AF180" s="71"/>
      <c r="AG180" s="71"/>
      <c r="AH180" s="71">
        <v>236225383</v>
      </c>
      <c r="AI180" s="71">
        <f t="shared" si="137"/>
        <v>264572428.96000004</v>
      </c>
      <c r="AJ180" s="71"/>
      <c r="AK180" s="71"/>
      <c r="AL180" s="71"/>
      <c r="AM180" s="71"/>
      <c r="AN180" s="71"/>
      <c r="AO180" s="71"/>
      <c r="AP180" s="71"/>
      <c r="AQ180" s="71"/>
      <c r="AR180" s="71"/>
      <c r="AS180" s="71"/>
      <c r="AT180" s="71"/>
      <c r="AU180" s="71"/>
      <c r="AV180" s="71"/>
      <c r="AW180" s="42">
        <v>0</v>
      </c>
      <c r="AX180" s="42">
        <f t="shared" si="128"/>
        <v>0</v>
      </c>
      <c r="AY180" s="1" t="s">
        <v>129</v>
      </c>
      <c r="AZ180" s="1" t="s">
        <v>505</v>
      </c>
      <c r="BA180" s="1" t="s">
        <v>506</v>
      </c>
      <c r="BB180" s="44"/>
      <c r="BC180" s="44"/>
      <c r="BD180" s="44"/>
      <c r="BE180" s="44"/>
      <c r="BF180" s="44"/>
      <c r="BG180" s="44"/>
      <c r="BH180" s="44"/>
      <c r="BI180" s="44"/>
      <c r="BJ180" s="87"/>
      <c r="BK180" s="32">
        <v>14</v>
      </c>
    </row>
    <row r="181" spans="1:63" s="164" customFormat="1" ht="12.95" customHeight="1" x14ac:dyDescent="0.25">
      <c r="A181" s="158" t="s">
        <v>217</v>
      </c>
      <c r="B181" s="195"/>
      <c r="C181" s="158" t="s">
        <v>763</v>
      </c>
      <c r="D181" s="195"/>
      <c r="E181" s="195"/>
      <c r="F181" s="152" t="s">
        <v>502</v>
      </c>
      <c r="G181" s="152" t="s">
        <v>503</v>
      </c>
      <c r="H181" s="152" t="s">
        <v>503</v>
      </c>
      <c r="I181" s="152" t="s">
        <v>120</v>
      </c>
      <c r="J181" s="152"/>
      <c r="K181" s="152"/>
      <c r="L181" s="152">
        <v>40</v>
      </c>
      <c r="M181" s="152" t="s">
        <v>122</v>
      </c>
      <c r="N181" s="181" t="s">
        <v>224</v>
      </c>
      <c r="O181" s="152" t="s">
        <v>398</v>
      </c>
      <c r="P181" s="152" t="s">
        <v>125</v>
      </c>
      <c r="Q181" s="152">
        <v>230000000</v>
      </c>
      <c r="R181" s="152" t="s">
        <v>504</v>
      </c>
      <c r="S181" s="152"/>
      <c r="T181" s="152" t="s">
        <v>146</v>
      </c>
      <c r="U181" s="152"/>
      <c r="V181" s="152"/>
      <c r="W181" s="152">
        <v>30</v>
      </c>
      <c r="X181" s="152" t="s">
        <v>106</v>
      </c>
      <c r="Y181" s="152">
        <v>10</v>
      </c>
      <c r="Z181" s="181"/>
      <c r="AA181" s="152" t="s">
        <v>138</v>
      </c>
      <c r="AB181" s="186"/>
      <c r="AC181" s="186"/>
      <c r="AD181" s="186">
        <v>400000000</v>
      </c>
      <c r="AE181" s="186">
        <f t="shared" si="138"/>
        <v>448000000.00000006</v>
      </c>
      <c r="AF181" s="186"/>
      <c r="AG181" s="186"/>
      <c r="AH181" s="186">
        <v>236225383</v>
      </c>
      <c r="AI181" s="186">
        <f t="shared" si="137"/>
        <v>264572428.96000004</v>
      </c>
      <c r="AJ181" s="186"/>
      <c r="AK181" s="186"/>
      <c r="AL181" s="186"/>
      <c r="AM181" s="186"/>
      <c r="AN181" s="186"/>
      <c r="AO181" s="186"/>
      <c r="AP181" s="186"/>
      <c r="AQ181" s="186"/>
      <c r="AR181" s="186"/>
      <c r="AS181" s="186"/>
      <c r="AT181" s="186"/>
      <c r="AU181" s="186"/>
      <c r="AV181" s="186"/>
      <c r="AW181" s="42">
        <v>0</v>
      </c>
      <c r="AX181" s="42">
        <f t="shared" si="128"/>
        <v>0</v>
      </c>
      <c r="AY181" s="152" t="s">
        <v>129</v>
      </c>
      <c r="AZ181" s="152" t="s">
        <v>505</v>
      </c>
      <c r="BA181" s="152" t="s">
        <v>506</v>
      </c>
      <c r="BB181" s="195"/>
      <c r="BC181" s="195"/>
      <c r="BD181" s="195"/>
      <c r="BE181" s="195"/>
      <c r="BF181" s="195"/>
      <c r="BG181" s="195"/>
      <c r="BH181" s="195"/>
      <c r="BI181" s="195"/>
      <c r="BJ181" s="87"/>
      <c r="BK181" s="32">
        <v>14</v>
      </c>
    </row>
    <row r="182" spans="1:63" s="166" customFormat="1" ht="12.95" customHeight="1" x14ac:dyDescent="0.25">
      <c r="A182" s="213" t="s">
        <v>217</v>
      </c>
      <c r="B182" s="214"/>
      <c r="C182" s="213" t="s">
        <v>812</v>
      </c>
      <c r="D182" s="214"/>
      <c r="E182" s="214"/>
      <c r="F182" s="222" t="s">
        <v>502</v>
      </c>
      <c r="G182" s="222" t="s">
        <v>503</v>
      </c>
      <c r="H182" s="222" t="s">
        <v>503</v>
      </c>
      <c r="I182" s="222" t="s">
        <v>120</v>
      </c>
      <c r="J182" s="222"/>
      <c r="K182" s="222"/>
      <c r="L182" s="222">
        <v>40</v>
      </c>
      <c r="M182" s="222" t="s">
        <v>122</v>
      </c>
      <c r="N182" s="221" t="s">
        <v>224</v>
      </c>
      <c r="O182" s="222" t="s">
        <v>694</v>
      </c>
      <c r="P182" s="222" t="s">
        <v>125</v>
      </c>
      <c r="Q182" s="222">
        <v>230000000</v>
      </c>
      <c r="R182" s="222" t="s">
        <v>504</v>
      </c>
      <c r="S182" s="222"/>
      <c r="T182" s="222" t="s">
        <v>146</v>
      </c>
      <c r="U182" s="222"/>
      <c r="V182" s="222"/>
      <c r="W182" s="222">
        <v>30</v>
      </c>
      <c r="X182" s="222" t="s">
        <v>106</v>
      </c>
      <c r="Y182" s="222">
        <v>10</v>
      </c>
      <c r="Z182" s="221"/>
      <c r="AA182" s="222" t="s">
        <v>138</v>
      </c>
      <c r="AB182" s="226"/>
      <c r="AC182" s="226"/>
      <c r="AD182" s="226">
        <v>400000000</v>
      </c>
      <c r="AE182" s="226">
        <f t="shared" si="138"/>
        <v>448000000.00000006</v>
      </c>
      <c r="AF182" s="226"/>
      <c r="AG182" s="226"/>
      <c r="AH182" s="226">
        <v>236225383</v>
      </c>
      <c r="AI182" s="226">
        <f t="shared" si="137"/>
        <v>264572428.96000004</v>
      </c>
      <c r="AJ182" s="226"/>
      <c r="AK182" s="226"/>
      <c r="AL182" s="226"/>
      <c r="AM182" s="226"/>
      <c r="AN182" s="226"/>
      <c r="AO182" s="226"/>
      <c r="AP182" s="226"/>
      <c r="AQ182" s="226"/>
      <c r="AR182" s="226"/>
      <c r="AS182" s="226"/>
      <c r="AT182" s="226"/>
      <c r="AU182" s="226"/>
      <c r="AV182" s="226"/>
      <c r="AW182" s="227">
        <v>0</v>
      </c>
      <c r="AX182" s="227">
        <f t="shared" si="128"/>
        <v>0</v>
      </c>
      <c r="AY182" s="222" t="s">
        <v>129</v>
      </c>
      <c r="AZ182" s="222" t="s">
        <v>505</v>
      </c>
      <c r="BA182" s="222" t="s">
        <v>506</v>
      </c>
      <c r="BB182" s="214"/>
      <c r="BC182" s="214"/>
      <c r="BD182" s="214"/>
      <c r="BE182" s="214"/>
      <c r="BF182" s="214"/>
      <c r="BG182" s="214"/>
      <c r="BH182" s="214"/>
      <c r="BI182" s="214"/>
      <c r="BJ182" s="229"/>
      <c r="BK182" s="241">
        <v>14</v>
      </c>
    </row>
    <row r="183" spans="1:63" s="166" customFormat="1" ht="12.95" customHeight="1" x14ac:dyDescent="0.25">
      <c r="A183" s="310" t="s">
        <v>217</v>
      </c>
      <c r="B183" s="311"/>
      <c r="C183" s="162" t="s">
        <v>906</v>
      </c>
      <c r="D183" s="312"/>
      <c r="E183" s="311"/>
      <c r="F183" s="313" t="s">
        <v>502</v>
      </c>
      <c r="G183" s="313" t="s">
        <v>503</v>
      </c>
      <c r="H183" s="313" t="s">
        <v>503</v>
      </c>
      <c r="I183" s="313" t="s">
        <v>120</v>
      </c>
      <c r="J183" s="313"/>
      <c r="K183" s="313"/>
      <c r="L183" s="314">
        <v>40</v>
      </c>
      <c r="M183" s="314" t="s">
        <v>122</v>
      </c>
      <c r="N183" s="315" t="s">
        <v>224</v>
      </c>
      <c r="O183" s="314" t="s">
        <v>907</v>
      </c>
      <c r="P183" s="314" t="s">
        <v>125</v>
      </c>
      <c r="Q183" s="313">
        <v>230000000</v>
      </c>
      <c r="R183" s="314" t="s">
        <v>504</v>
      </c>
      <c r="S183" s="314"/>
      <c r="T183" s="314" t="s">
        <v>146</v>
      </c>
      <c r="U183" s="314"/>
      <c r="V183" s="314"/>
      <c r="W183" s="313">
        <v>30</v>
      </c>
      <c r="X183" s="313" t="s">
        <v>106</v>
      </c>
      <c r="Y183" s="313">
        <v>10</v>
      </c>
      <c r="Z183" s="315"/>
      <c r="AA183" s="314" t="s">
        <v>138</v>
      </c>
      <c r="AB183" s="316"/>
      <c r="AC183" s="316"/>
      <c r="AD183" s="316">
        <v>400000000</v>
      </c>
      <c r="AE183" s="316">
        <v>448000000.00000006</v>
      </c>
      <c r="AF183" s="316"/>
      <c r="AG183" s="316"/>
      <c r="AH183" s="317">
        <v>236225383</v>
      </c>
      <c r="AI183" s="317">
        <v>264572428.96000004</v>
      </c>
      <c r="AJ183" s="316"/>
      <c r="AK183" s="316"/>
      <c r="AL183" s="317"/>
      <c r="AM183" s="317"/>
      <c r="AN183" s="316"/>
      <c r="AO183" s="316"/>
      <c r="AP183" s="317"/>
      <c r="AQ183" s="316"/>
      <c r="AR183" s="316"/>
      <c r="AS183" s="316"/>
      <c r="AT183" s="317"/>
      <c r="AU183" s="316"/>
      <c r="AV183" s="316"/>
      <c r="AW183" s="318">
        <v>636225383</v>
      </c>
      <c r="AX183" s="318">
        <v>712572428.96000004</v>
      </c>
      <c r="AY183" s="314" t="s">
        <v>129</v>
      </c>
      <c r="AZ183" s="313" t="s">
        <v>505</v>
      </c>
      <c r="BA183" s="313" t="s">
        <v>506</v>
      </c>
      <c r="BB183" s="311"/>
      <c r="BC183" s="311"/>
      <c r="BD183" s="311"/>
      <c r="BE183" s="311"/>
      <c r="BF183" s="311"/>
      <c r="BG183" s="311" t="s">
        <v>128</v>
      </c>
      <c r="BH183" s="311"/>
      <c r="BI183" s="311"/>
      <c r="BJ183" s="312"/>
      <c r="BK183" s="319">
        <v>14</v>
      </c>
    </row>
    <row r="184" spans="1:63" s="164" customFormat="1" ht="12.95" customHeight="1" x14ac:dyDescent="0.25">
      <c r="A184" s="15" t="s">
        <v>217</v>
      </c>
      <c r="B184" s="44"/>
      <c r="C184" s="175" t="s">
        <v>507</v>
      </c>
      <c r="D184" s="87"/>
      <c r="E184" s="44"/>
      <c r="F184" s="1" t="s">
        <v>221</v>
      </c>
      <c r="G184" s="1" t="s">
        <v>222</v>
      </c>
      <c r="H184" s="1" t="s">
        <v>223</v>
      </c>
      <c r="I184" s="1" t="s">
        <v>120</v>
      </c>
      <c r="J184" s="1"/>
      <c r="K184" s="1"/>
      <c r="L184" s="112">
        <v>40</v>
      </c>
      <c r="M184" s="112" t="s">
        <v>122</v>
      </c>
      <c r="N184" s="112" t="s">
        <v>165</v>
      </c>
      <c r="O184" s="112" t="s">
        <v>166</v>
      </c>
      <c r="P184" s="112" t="s">
        <v>125</v>
      </c>
      <c r="Q184" s="1">
        <v>230000000</v>
      </c>
      <c r="R184" s="112" t="s">
        <v>504</v>
      </c>
      <c r="S184" s="112"/>
      <c r="T184" s="112" t="s">
        <v>146</v>
      </c>
      <c r="U184" s="112"/>
      <c r="V184" s="112"/>
      <c r="W184" s="1">
        <v>30</v>
      </c>
      <c r="X184" s="1" t="s">
        <v>106</v>
      </c>
      <c r="Y184" s="1">
        <v>10</v>
      </c>
      <c r="Z184" s="113"/>
      <c r="AA184" s="112" t="s">
        <v>138</v>
      </c>
      <c r="AB184" s="112"/>
      <c r="AC184" s="114"/>
      <c r="AD184" s="114">
        <v>752391231</v>
      </c>
      <c r="AE184" s="114">
        <f>AD184*1.12</f>
        <v>842678178.72000003</v>
      </c>
      <c r="AF184" s="114"/>
      <c r="AG184" s="114"/>
      <c r="AH184" s="21">
        <v>255000000</v>
      </c>
      <c r="AI184" s="21">
        <f t="shared" si="137"/>
        <v>285600000</v>
      </c>
      <c r="AJ184" s="114"/>
      <c r="AK184" s="114"/>
      <c r="AL184" s="21"/>
      <c r="AM184" s="21"/>
      <c r="AN184" s="114"/>
      <c r="AO184" s="114"/>
      <c r="AP184" s="21"/>
      <c r="AQ184" s="114"/>
      <c r="AR184" s="114"/>
      <c r="AS184" s="114"/>
      <c r="AT184" s="21"/>
      <c r="AU184" s="114"/>
      <c r="AV184" s="114"/>
      <c r="AW184" s="41">
        <v>0</v>
      </c>
      <c r="AX184" s="41">
        <f>AW184*1.12</f>
        <v>0</v>
      </c>
      <c r="AY184" s="112" t="s">
        <v>129</v>
      </c>
      <c r="AZ184" s="1" t="s">
        <v>508</v>
      </c>
      <c r="BA184" s="1" t="s">
        <v>509</v>
      </c>
      <c r="BB184" s="44"/>
      <c r="BC184" s="44"/>
      <c r="BD184" s="44"/>
      <c r="BE184" s="44"/>
      <c r="BF184" s="44"/>
      <c r="BG184" s="44"/>
      <c r="BH184" s="44"/>
      <c r="BI184" s="44"/>
      <c r="BJ184" s="87"/>
      <c r="BK184" s="28"/>
    </row>
    <row r="185" spans="1:63" s="164" customFormat="1" ht="12.95" customHeight="1" x14ac:dyDescent="0.25">
      <c r="A185" s="4" t="s">
        <v>217</v>
      </c>
      <c r="B185" s="44"/>
      <c r="C185" s="4" t="s">
        <v>710</v>
      </c>
      <c r="D185" s="44"/>
      <c r="E185" s="44"/>
      <c r="F185" s="1" t="s">
        <v>221</v>
      </c>
      <c r="G185" s="1" t="s">
        <v>222</v>
      </c>
      <c r="H185" s="1" t="s">
        <v>223</v>
      </c>
      <c r="I185" s="1" t="s">
        <v>120</v>
      </c>
      <c r="J185" s="1"/>
      <c r="K185" s="1"/>
      <c r="L185" s="1">
        <v>40</v>
      </c>
      <c r="M185" s="1" t="s">
        <v>122</v>
      </c>
      <c r="N185" s="5" t="s">
        <v>224</v>
      </c>
      <c r="O185" s="1" t="s">
        <v>144</v>
      </c>
      <c r="P185" s="1" t="s">
        <v>125</v>
      </c>
      <c r="Q185" s="1">
        <v>230000000</v>
      </c>
      <c r="R185" s="1" t="s">
        <v>504</v>
      </c>
      <c r="S185" s="1"/>
      <c r="T185" s="1" t="s">
        <v>146</v>
      </c>
      <c r="U185" s="1"/>
      <c r="V185" s="1"/>
      <c r="W185" s="1">
        <v>30</v>
      </c>
      <c r="X185" s="1" t="s">
        <v>106</v>
      </c>
      <c r="Y185" s="1">
        <v>10</v>
      </c>
      <c r="Z185" s="5"/>
      <c r="AA185" s="1" t="s">
        <v>138</v>
      </c>
      <c r="AB185" s="71"/>
      <c r="AC185" s="71"/>
      <c r="AD185" s="71">
        <v>752391231</v>
      </c>
      <c r="AE185" s="71">
        <f t="shared" ref="AE185:AE186" si="139">AD185*1.12</f>
        <v>842678178.72000003</v>
      </c>
      <c r="AF185" s="71"/>
      <c r="AG185" s="71"/>
      <c r="AH185" s="71">
        <v>255000000</v>
      </c>
      <c r="AI185" s="71">
        <f t="shared" si="137"/>
        <v>285600000</v>
      </c>
      <c r="AJ185" s="71"/>
      <c r="AK185" s="71"/>
      <c r="AL185" s="71"/>
      <c r="AM185" s="71"/>
      <c r="AN185" s="71"/>
      <c r="AO185" s="71"/>
      <c r="AP185" s="71"/>
      <c r="AQ185" s="71"/>
      <c r="AR185" s="71"/>
      <c r="AS185" s="71"/>
      <c r="AT185" s="71"/>
      <c r="AU185" s="71"/>
      <c r="AV185" s="71"/>
      <c r="AW185" s="41">
        <v>0</v>
      </c>
      <c r="AX185" s="41">
        <f>AW185*1.12</f>
        <v>0</v>
      </c>
      <c r="AY185" s="1" t="s">
        <v>129</v>
      </c>
      <c r="AZ185" s="1" t="s">
        <v>508</v>
      </c>
      <c r="BA185" s="1" t="s">
        <v>509</v>
      </c>
      <c r="BB185" s="44"/>
      <c r="BC185" s="44"/>
      <c r="BD185" s="44"/>
      <c r="BE185" s="44"/>
      <c r="BF185" s="44"/>
      <c r="BG185" s="44"/>
      <c r="BH185" s="44"/>
      <c r="BI185" s="44"/>
      <c r="BJ185" s="87"/>
      <c r="BK185" s="32">
        <v>14</v>
      </c>
    </row>
    <row r="186" spans="1:63" s="164" customFormat="1" ht="12.95" customHeight="1" x14ac:dyDescent="0.25">
      <c r="A186" s="158" t="s">
        <v>217</v>
      </c>
      <c r="B186" s="195"/>
      <c r="C186" s="158" t="s">
        <v>764</v>
      </c>
      <c r="D186" s="195"/>
      <c r="E186" s="195"/>
      <c r="F186" s="152" t="s">
        <v>221</v>
      </c>
      <c r="G186" s="152" t="s">
        <v>222</v>
      </c>
      <c r="H186" s="152" t="s">
        <v>223</v>
      </c>
      <c r="I186" s="152" t="s">
        <v>120</v>
      </c>
      <c r="J186" s="152"/>
      <c r="K186" s="152"/>
      <c r="L186" s="152">
        <v>40</v>
      </c>
      <c r="M186" s="152" t="s">
        <v>122</v>
      </c>
      <c r="N186" s="181" t="s">
        <v>224</v>
      </c>
      <c r="O186" s="152" t="s">
        <v>398</v>
      </c>
      <c r="P186" s="152" t="s">
        <v>125</v>
      </c>
      <c r="Q186" s="152">
        <v>230000000</v>
      </c>
      <c r="R186" s="152" t="s">
        <v>504</v>
      </c>
      <c r="S186" s="152"/>
      <c r="T186" s="152" t="s">
        <v>146</v>
      </c>
      <c r="U186" s="152"/>
      <c r="V186" s="152"/>
      <c r="W186" s="152">
        <v>30</v>
      </c>
      <c r="X186" s="152" t="s">
        <v>106</v>
      </c>
      <c r="Y186" s="152">
        <v>10</v>
      </c>
      <c r="Z186" s="181"/>
      <c r="AA186" s="152" t="s">
        <v>138</v>
      </c>
      <c r="AB186" s="186"/>
      <c r="AC186" s="186"/>
      <c r="AD186" s="186">
        <v>752391231</v>
      </c>
      <c r="AE186" s="186">
        <f t="shared" si="139"/>
        <v>842678178.72000003</v>
      </c>
      <c r="AF186" s="186"/>
      <c r="AG186" s="186"/>
      <c r="AH186" s="186">
        <v>255000000</v>
      </c>
      <c r="AI186" s="186">
        <f t="shared" si="137"/>
        <v>285600000</v>
      </c>
      <c r="AJ186" s="186"/>
      <c r="AK186" s="186"/>
      <c r="AL186" s="186"/>
      <c r="AM186" s="186"/>
      <c r="AN186" s="186"/>
      <c r="AO186" s="186"/>
      <c r="AP186" s="186"/>
      <c r="AQ186" s="186"/>
      <c r="AR186" s="186"/>
      <c r="AS186" s="186"/>
      <c r="AT186" s="186"/>
      <c r="AU186" s="186"/>
      <c r="AV186" s="186"/>
      <c r="AW186" s="185">
        <f t="shared" si="136"/>
        <v>1007391231</v>
      </c>
      <c r="AX186" s="185">
        <f t="shared" si="128"/>
        <v>1128278178.72</v>
      </c>
      <c r="AY186" s="152" t="s">
        <v>129</v>
      </c>
      <c r="AZ186" s="152" t="s">
        <v>508</v>
      </c>
      <c r="BA186" s="152" t="s">
        <v>509</v>
      </c>
      <c r="BB186" s="195"/>
      <c r="BC186" s="195"/>
      <c r="BD186" s="195"/>
      <c r="BE186" s="195"/>
      <c r="BF186" s="195"/>
      <c r="BG186" s="195"/>
      <c r="BH186" s="195"/>
      <c r="BI186" s="195"/>
      <c r="BJ186" s="87"/>
      <c r="BK186" s="32">
        <v>14</v>
      </c>
    </row>
    <row r="187" spans="1:63" s="164" customFormat="1" ht="12.95" customHeight="1" x14ac:dyDescent="0.25">
      <c r="A187" s="15" t="s">
        <v>217</v>
      </c>
      <c r="B187" s="44"/>
      <c r="C187" s="175" t="s">
        <v>510</v>
      </c>
      <c r="D187" s="87"/>
      <c r="E187" s="44"/>
      <c r="F187" s="1" t="s">
        <v>502</v>
      </c>
      <c r="G187" s="1" t="s">
        <v>503</v>
      </c>
      <c r="H187" s="1" t="s">
        <v>503</v>
      </c>
      <c r="I187" s="1" t="s">
        <v>120</v>
      </c>
      <c r="J187" s="1"/>
      <c r="K187" s="1"/>
      <c r="L187" s="1">
        <v>40</v>
      </c>
      <c r="M187" s="112">
        <v>230000000</v>
      </c>
      <c r="N187" s="112" t="s">
        <v>165</v>
      </c>
      <c r="O187" s="112" t="s">
        <v>166</v>
      </c>
      <c r="P187" s="112" t="s">
        <v>125</v>
      </c>
      <c r="Q187" s="112">
        <v>230000000</v>
      </c>
      <c r="R187" s="1" t="s">
        <v>511</v>
      </c>
      <c r="S187" s="112"/>
      <c r="T187" s="112" t="s">
        <v>146</v>
      </c>
      <c r="U187" s="112"/>
      <c r="V187" s="112"/>
      <c r="W187" s="112">
        <v>30</v>
      </c>
      <c r="X187" s="112" t="s">
        <v>106</v>
      </c>
      <c r="Y187" s="112">
        <v>10</v>
      </c>
      <c r="Z187" s="114"/>
      <c r="AA187" s="113" t="s">
        <v>138</v>
      </c>
      <c r="AB187" s="112"/>
      <c r="AC187" s="112"/>
      <c r="AD187" s="114">
        <v>754673185</v>
      </c>
      <c r="AE187" s="114">
        <f>AD187*1.12</f>
        <v>845233967.20000005</v>
      </c>
      <c r="AF187" s="114"/>
      <c r="AG187" s="114"/>
      <c r="AH187" s="114">
        <v>500000000</v>
      </c>
      <c r="AI187" s="21">
        <f t="shared" si="137"/>
        <v>560000000</v>
      </c>
      <c r="AJ187" s="114"/>
      <c r="AK187" s="114"/>
      <c r="AL187" s="114"/>
      <c r="AM187" s="21"/>
      <c r="AN187" s="114"/>
      <c r="AO187" s="114"/>
      <c r="AP187" s="114"/>
      <c r="AQ187" s="21"/>
      <c r="AR187" s="114"/>
      <c r="AS187" s="114"/>
      <c r="AT187" s="114"/>
      <c r="AU187" s="21"/>
      <c r="AV187" s="114"/>
      <c r="AW187" s="41">
        <v>0</v>
      </c>
      <c r="AX187" s="41">
        <f>AW187*1.12</f>
        <v>0</v>
      </c>
      <c r="AY187" s="112" t="s">
        <v>129</v>
      </c>
      <c r="AZ187" s="1" t="s">
        <v>512</v>
      </c>
      <c r="BA187" s="112" t="s">
        <v>513</v>
      </c>
      <c r="BB187" s="44"/>
      <c r="BC187" s="44"/>
      <c r="BD187" s="44"/>
      <c r="BE187" s="44"/>
      <c r="BF187" s="44"/>
      <c r="BG187" s="44"/>
      <c r="BH187" s="44"/>
      <c r="BI187" s="44"/>
      <c r="BJ187" s="87"/>
      <c r="BK187" s="28"/>
    </row>
    <row r="188" spans="1:63" s="164" customFormat="1" ht="12.95" customHeight="1" x14ac:dyDescent="0.25">
      <c r="A188" s="4" t="s">
        <v>217</v>
      </c>
      <c r="B188" s="44"/>
      <c r="C188" s="4" t="s">
        <v>711</v>
      </c>
      <c r="D188" s="44"/>
      <c r="E188" s="44"/>
      <c r="F188" s="1" t="s">
        <v>502</v>
      </c>
      <c r="G188" s="1" t="s">
        <v>503</v>
      </c>
      <c r="H188" s="1" t="s">
        <v>503</v>
      </c>
      <c r="I188" s="1" t="s">
        <v>120</v>
      </c>
      <c r="J188" s="1"/>
      <c r="K188" s="1"/>
      <c r="L188" s="1">
        <v>40</v>
      </c>
      <c r="M188" s="1">
        <v>230000000</v>
      </c>
      <c r="N188" s="5" t="s">
        <v>224</v>
      </c>
      <c r="O188" s="1" t="s">
        <v>144</v>
      </c>
      <c r="P188" s="1" t="s">
        <v>125</v>
      </c>
      <c r="Q188" s="1">
        <v>230000000</v>
      </c>
      <c r="R188" s="1" t="s">
        <v>511</v>
      </c>
      <c r="S188" s="1"/>
      <c r="T188" s="1" t="s">
        <v>146</v>
      </c>
      <c r="U188" s="1"/>
      <c r="V188" s="1"/>
      <c r="W188" s="1">
        <v>30</v>
      </c>
      <c r="X188" s="1" t="s">
        <v>106</v>
      </c>
      <c r="Y188" s="1">
        <v>10</v>
      </c>
      <c r="Z188" s="21"/>
      <c r="AA188" s="5" t="s">
        <v>138</v>
      </c>
      <c r="AB188" s="71"/>
      <c r="AC188" s="71"/>
      <c r="AD188" s="71">
        <v>754673185</v>
      </c>
      <c r="AE188" s="71">
        <f t="shared" ref="AE188:AE189" si="140">AD188*1.12</f>
        <v>845233967.20000005</v>
      </c>
      <c r="AF188" s="71"/>
      <c r="AG188" s="71"/>
      <c r="AH188" s="71">
        <v>500000000</v>
      </c>
      <c r="AI188" s="71">
        <f t="shared" si="137"/>
        <v>560000000</v>
      </c>
      <c r="AJ188" s="71"/>
      <c r="AK188" s="71"/>
      <c r="AL188" s="71"/>
      <c r="AM188" s="71"/>
      <c r="AN188" s="71"/>
      <c r="AO188" s="71"/>
      <c r="AP188" s="71"/>
      <c r="AQ188" s="71"/>
      <c r="AR188" s="71"/>
      <c r="AS188" s="71"/>
      <c r="AT188" s="71"/>
      <c r="AU188" s="71"/>
      <c r="AV188" s="71"/>
      <c r="AW188" s="41">
        <v>0</v>
      </c>
      <c r="AX188" s="41">
        <f>AW188*1.12</f>
        <v>0</v>
      </c>
      <c r="AY188" s="1" t="s">
        <v>129</v>
      </c>
      <c r="AZ188" s="1" t="s">
        <v>512</v>
      </c>
      <c r="BA188" s="1" t="s">
        <v>513</v>
      </c>
      <c r="BB188" s="44"/>
      <c r="BC188" s="44"/>
      <c r="BD188" s="44"/>
      <c r="BE188" s="44"/>
      <c r="BF188" s="44"/>
      <c r="BG188" s="44"/>
      <c r="BH188" s="44"/>
      <c r="BI188" s="44"/>
      <c r="BJ188" s="87"/>
      <c r="BK188" s="32">
        <v>14</v>
      </c>
    </row>
    <row r="189" spans="1:63" s="164" customFormat="1" ht="12.95" customHeight="1" x14ac:dyDescent="0.25">
      <c r="A189" s="158" t="s">
        <v>217</v>
      </c>
      <c r="B189" s="195"/>
      <c r="C189" s="158" t="s">
        <v>765</v>
      </c>
      <c r="D189" s="195"/>
      <c r="E189" s="195"/>
      <c r="F189" s="152" t="s">
        <v>502</v>
      </c>
      <c r="G189" s="152" t="s">
        <v>503</v>
      </c>
      <c r="H189" s="152" t="s">
        <v>503</v>
      </c>
      <c r="I189" s="152" t="s">
        <v>120</v>
      </c>
      <c r="J189" s="152"/>
      <c r="K189" s="152"/>
      <c r="L189" s="152">
        <v>40</v>
      </c>
      <c r="M189" s="152">
        <v>230000000</v>
      </c>
      <c r="N189" s="181" t="s">
        <v>224</v>
      </c>
      <c r="O189" s="152" t="s">
        <v>398</v>
      </c>
      <c r="P189" s="152" t="s">
        <v>125</v>
      </c>
      <c r="Q189" s="152">
        <v>230000000</v>
      </c>
      <c r="R189" s="152" t="s">
        <v>511</v>
      </c>
      <c r="S189" s="152"/>
      <c r="T189" s="152" t="s">
        <v>146</v>
      </c>
      <c r="U189" s="152"/>
      <c r="V189" s="152"/>
      <c r="W189" s="152">
        <v>30</v>
      </c>
      <c r="X189" s="152" t="s">
        <v>106</v>
      </c>
      <c r="Y189" s="152">
        <v>10</v>
      </c>
      <c r="Z189" s="172"/>
      <c r="AA189" s="181" t="s">
        <v>138</v>
      </c>
      <c r="AB189" s="186"/>
      <c r="AC189" s="186"/>
      <c r="AD189" s="186">
        <v>754673185</v>
      </c>
      <c r="AE189" s="186">
        <f t="shared" si="140"/>
        <v>845233967.20000005</v>
      </c>
      <c r="AF189" s="186"/>
      <c r="AG189" s="186"/>
      <c r="AH189" s="186">
        <v>500000000</v>
      </c>
      <c r="AI189" s="186">
        <f t="shared" si="137"/>
        <v>560000000</v>
      </c>
      <c r="AJ189" s="186"/>
      <c r="AK189" s="186"/>
      <c r="AL189" s="186"/>
      <c r="AM189" s="186"/>
      <c r="AN189" s="186"/>
      <c r="AO189" s="186"/>
      <c r="AP189" s="186"/>
      <c r="AQ189" s="186"/>
      <c r="AR189" s="186"/>
      <c r="AS189" s="186"/>
      <c r="AT189" s="186"/>
      <c r="AU189" s="186"/>
      <c r="AV189" s="186"/>
      <c r="AW189" s="185">
        <f t="shared" si="136"/>
        <v>1254673185</v>
      </c>
      <c r="AX189" s="185">
        <f t="shared" si="128"/>
        <v>1405233967.2</v>
      </c>
      <c r="AY189" s="152" t="s">
        <v>129</v>
      </c>
      <c r="AZ189" s="152" t="s">
        <v>512</v>
      </c>
      <c r="BA189" s="152" t="s">
        <v>513</v>
      </c>
      <c r="BB189" s="195"/>
      <c r="BC189" s="195"/>
      <c r="BD189" s="195"/>
      <c r="BE189" s="195"/>
      <c r="BF189" s="195"/>
      <c r="BG189" s="195"/>
      <c r="BH189" s="195"/>
      <c r="BI189" s="195"/>
      <c r="BJ189" s="87"/>
      <c r="BK189" s="32">
        <v>14</v>
      </c>
    </row>
    <row r="190" spans="1:63" s="164" customFormat="1" ht="12.95" customHeight="1" x14ac:dyDescent="0.25">
      <c r="A190" s="15" t="s">
        <v>217</v>
      </c>
      <c r="B190" s="44"/>
      <c r="C190" s="175" t="s">
        <v>514</v>
      </c>
      <c r="D190" s="87"/>
      <c r="E190" s="44"/>
      <c r="F190" s="1" t="s">
        <v>502</v>
      </c>
      <c r="G190" s="1" t="s">
        <v>503</v>
      </c>
      <c r="H190" s="1" t="s">
        <v>503</v>
      </c>
      <c r="I190" s="1" t="s">
        <v>120</v>
      </c>
      <c r="J190" s="1"/>
      <c r="K190" s="1"/>
      <c r="L190" s="1">
        <v>40</v>
      </c>
      <c r="M190" s="112">
        <v>230000000</v>
      </c>
      <c r="N190" s="112" t="s">
        <v>165</v>
      </c>
      <c r="O190" s="112" t="s">
        <v>166</v>
      </c>
      <c r="P190" s="112" t="s">
        <v>125</v>
      </c>
      <c r="Q190" s="112">
        <v>230000000</v>
      </c>
      <c r="R190" s="1" t="s">
        <v>511</v>
      </c>
      <c r="S190" s="112"/>
      <c r="T190" s="112" t="s">
        <v>146</v>
      </c>
      <c r="U190" s="112"/>
      <c r="V190" s="112"/>
      <c r="W190" s="112">
        <v>30</v>
      </c>
      <c r="X190" s="112" t="s">
        <v>106</v>
      </c>
      <c r="Y190" s="112">
        <v>10</v>
      </c>
      <c r="Z190" s="114"/>
      <c r="AA190" s="113" t="s">
        <v>138</v>
      </c>
      <c r="AB190" s="112"/>
      <c r="AC190" s="112"/>
      <c r="AD190" s="114">
        <v>146045130</v>
      </c>
      <c r="AE190" s="114">
        <f>AD190*1.12</f>
        <v>163570545.60000002</v>
      </c>
      <c r="AF190" s="114"/>
      <c r="AG190" s="114"/>
      <c r="AH190" s="114">
        <v>188195495</v>
      </c>
      <c r="AI190" s="21">
        <f t="shared" si="137"/>
        <v>210778954.40000001</v>
      </c>
      <c r="AJ190" s="114"/>
      <c r="AK190" s="114"/>
      <c r="AL190" s="114"/>
      <c r="AM190" s="21"/>
      <c r="AN190" s="114"/>
      <c r="AO190" s="114"/>
      <c r="AP190" s="114"/>
      <c r="AQ190" s="21"/>
      <c r="AR190" s="114"/>
      <c r="AS190" s="114"/>
      <c r="AT190" s="114"/>
      <c r="AU190" s="21"/>
      <c r="AV190" s="114"/>
      <c r="AW190" s="41">
        <v>0</v>
      </c>
      <c r="AX190" s="41">
        <f>AW190*1.12</f>
        <v>0</v>
      </c>
      <c r="AY190" s="112" t="s">
        <v>129</v>
      </c>
      <c r="AZ190" s="1" t="s">
        <v>515</v>
      </c>
      <c r="BA190" s="112" t="s">
        <v>516</v>
      </c>
      <c r="BB190" s="44"/>
      <c r="BC190" s="44"/>
      <c r="BD190" s="44"/>
      <c r="BE190" s="44"/>
      <c r="BF190" s="44"/>
      <c r="BG190" s="44"/>
      <c r="BH190" s="44"/>
      <c r="BI190" s="44"/>
      <c r="BJ190" s="87"/>
      <c r="BK190" s="28"/>
    </row>
    <row r="191" spans="1:63" s="164" customFormat="1" ht="12.95" customHeight="1" x14ac:dyDescent="0.25">
      <c r="A191" s="4" t="s">
        <v>217</v>
      </c>
      <c r="B191" s="44"/>
      <c r="C191" s="4" t="s">
        <v>712</v>
      </c>
      <c r="D191" s="44"/>
      <c r="E191" s="44"/>
      <c r="F191" s="1" t="s">
        <v>502</v>
      </c>
      <c r="G191" s="1" t="s">
        <v>503</v>
      </c>
      <c r="H191" s="1" t="s">
        <v>503</v>
      </c>
      <c r="I191" s="1" t="s">
        <v>120</v>
      </c>
      <c r="J191" s="1"/>
      <c r="K191" s="1"/>
      <c r="L191" s="1">
        <v>40</v>
      </c>
      <c r="M191" s="1">
        <v>230000000</v>
      </c>
      <c r="N191" s="5" t="s">
        <v>224</v>
      </c>
      <c r="O191" s="1" t="s">
        <v>144</v>
      </c>
      <c r="P191" s="1" t="s">
        <v>125</v>
      </c>
      <c r="Q191" s="1">
        <v>230000000</v>
      </c>
      <c r="R191" s="1" t="s">
        <v>511</v>
      </c>
      <c r="S191" s="1"/>
      <c r="T191" s="1" t="s">
        <v>146</v>
      </c>
      <c r="U191" s="1"/>
      <c r="V191" s="1"/>
      <c r="W191" s="1">
        <v>30</v>
      </c>
      <c r="X191" s="1" t="s">
        <v>106</v>
      </c>
      <c r="Y191" s="1">
        <v>10</v>
      </c>
      <c r="Z191" s="21"/>
      <c r="AA191" s="5" t="s">
        <v>138</v>
      </c>
      <c r="AB191" s="71"/>
      <c r="AC191" s="71"/>
      <c r="AD191" s="71">
        <v>146045130</v>
      </c>
      <c r="AE191" s="71">
        <f t="shared" ref="AE191:AE192" si="141">AD191*1.12</f>
        <v>163570545.60000002</v>
      </c>
      <c r="AF191" s="71"/>
      <c r="AG191" s="71"/>
      <c r="AH191" s="71">
        <v>188195495</v>
      </c>
      <c r="AI191" s="71">
        <f t="shared" si="137"/>
        <v>210778954.40000001</v>
      </c>
      <c r="AJ191" s="71"/>
      <c r="AK191" s="71"/>
      <c r="AL191" s="71"/>
      <c r="AM191" s="71"/>
      <c r="AN191" s="71"/>
      <c r="AO191" s="71"/>
      <c r="AP191" s="71"/>
      <c r="AQ191" s="71"/>
      <c r="AR191" s="71"/>
      <c r="AS191" s="71"/>
      <c r="AT191" s="71"/>
      <c r="AU191" s="71"/>
      <c r="AV191" s="71"/>
      <c r="AW191" s="42">
        <v>0</v>
      </c>
      <c r="AX191" s="42">
        <f t="shared" si="128"/>
        <v>0</v>
      </c>
      <c r="AY191" s="1" t="s">
        <v>129</v>
      </c>
      <c r="AZ191" s="1" t="s">
        <v>515</v>
      </c>
      <c r="BA191" s="1" t="s">
        <v>516</v>
      </c>
      <c r="BB191" s="44"/>
      <c r="BC191" s="44"/>
      <c r="BD191" s="44"/>
      <c r="BE191" s="44"/>
      <c r="BF191" s="44"/>
      <c r="BG191" s="44"/>
      <c r="BH191" s="44"/>
      <c r="BI191" s="44"/>
      <c r="BJ191" s="87"/>
      <c r="BK191" s="32">
        <v>14</v>
      </c>
    </row>
    <row r="192" spans="1:63" s="164" customFormat="1" ht="12.95" customHeight="1" x14ac:dyDescent="0.25">
      <c r="A192" s="158" t="s">
        <v>217</v>
      </c>
      <c r="B192" s="195"/>
      <c r="C192" s="158" t="s">
        <v>800</v>
      </c>
      <c r="D192" s="195"/>
      <c r="E192" s="195"/>
      <c r="F192" s="152" t="s">
        <v>502</v>
      </c>
      <c r="G192" s="152" t="s">
        <v>503</v>
      </c>
      <c r="H192" s="152" t="s">
        <v>503</v>
      </c>
      <c r="I192" s="152" t="s">
        <v>120</v>
      </c>
      <c r="J192" s="152"/>
      <c r="K192" s="152"/>
      <c r="L192" s="152">
        <v>40</v>
      </c>
      <c r="M192" s="152">
        <v>230000000</v>
      </c>
      <c r="N192" s="181" t="s">
        <v>224</v>
      </c>
      <c r="O192" s="152" t="s">
        <v>694</v>
      </c>
      <c r="P192" s="152" t="s">
        <v>125</v>
      </c>
      <c r="Q192" s="152">
        <v>230000000</v>
      </c>
      <c r="R192" s="152" t="s">
        <v>511</v>
      </c>
      <c r="S192" s="152"/>
      <c r="T192" s="152" t="s">
        <v>146</v>
      </c>
      <c r="U192" s="152"/>
      <c r="V192" s="152"/>
      <c r="W192" s="152">
        <v>30</v>
      </c>
      <c r="X192" s="152" t="s">
        <v>106</v>
      </c>
      <c r="Y192" s="152">
        <v>10</v>
      </c>
      <c r="Z192" s="172"/>
      <c r="AA192" s="181" t="s">
        <v>138</v>
      </c>
      <c r="AB192" s="186"/>
      <c r="AC192" s="186"/>
      <c r="AD192" s="186">
        <v>146045130</v>
      </c>
      <c r="AE192" s="186">
        <f t="shared" si="141"/>
        <v>163570545.60000002</v>
      </c>
      <c r="AF192" s="186"/>
      <c r="AG192" s="186"/>
      <c r="AH192" s="186">
        <v>188195495</v>
      </c>
      <c r="AI192" s="186">
        <f t="shared" si="137"/>
        <v>210778954.40000001</v>
      </c>
      <c r="AJ192" s="186"/>
      <c r="AK192" s="186"/>
      <c r="AL192" s="186"/>
      <c r="AM192" s="186"/>
      <c r="AN192" s="186"/>
      <c r="AO192" s="186"/>
      <c r="AP192" s="186"/>
      <c r="AQ192" s="186"/>
      <c r="AR192" s="186"/>
      <c r="AS192" s="186"/>
      <c r="AT192" s="186"/>
      <c r="AU192" s="186"/>
      <c r="AV192" s="186"/>
      <c r="AW192" s="161">
        <f t="shared" si="136"/>
        <v>334240625</v>
      </c>
      <c r="AX192" s="161">
        <f t="shared" si="128"/>
        <v>374349500.00000006</v>
      </c>
      <c r="AY192" s="152" t="s">
        <v>129</v>
      </c>
      <c r="AZ192" s="152" t="s">
        <v>515</v>
      </c>
      <c r="BA192" s="152" t="s">
        <v>516</v>
      </c>
      <c r="BB192" s="195"/>
      <c r="BC192" s="195"/>
      <c r="BD192" s="195"/>
      <c r="BE192" s="195"/>
      <c r="BF192" s="195"/>
      <c r="BG192" s="195"/>
      <c r="BH192" s="195"/>
      <c r="BI192" s="195"/>
      <c r="BJ192" s="195"/>
      <c r="BK192" s="32">
        <v>14</v>
      </c>
    </row>
    <row r="193" spans="1:64" s="187" customFormat="1" ht="12.95" customHeight="1" x14ac:dyDescent="0.25">
      <c r="A193" s="1" t="s">
        <v>217</v>
      </c>
      <c r="B193" s="1"/>
      <c r="C193" s="178" t="s">
        <v>751</v>
      </c>
      <c r="D193" s="1"/>
      <c r="E193" s="1"/>
      <c r="F193" s="1" t="s">
        <v>713</v>
      </c>
      <c r="G193" s="1" t="s">
        <v>714</v>
      </c>
      <c r="H193" s="1" t="s">
        <v>714</v>
      </c>
      <c r="I193" s="4" t="s">
        <v>120</v>
      </c>
      <c r="J193" s="1"/>
      <c r="K193" s="1"/>
      <c r="L193" s="2" t="s">
        <v>715</v>
      </c>
      <c r="M193" s="5">
        <v>230000000</v>
      </c>
      <c r="N193" s="2" t="s">
        <v>224</v>
      </c>
      <c r="O193" s="1" t="s">
        <v>144</v>
      </c>
      <c r="P193" s="1" t="s">
        <v>125</v>
      </c>
      <c r="Q193" s="9">
        <v>230000000</v>
      </c>
      <c r="R193" s="2" t="s">
        <v>174</v>
      </c>
      <c r="S193" s="1"/>
      <c r="T193" s="2" t="s">
        <v>127</v>
      </c>
      <c r="U193" s="1" t="s">
        <v>716</v>
      </c>
      <c r="V193" s="2" t="s">
        <v>716</v>
      </c>
      <c r="W193" s="16">
        <v>0</v>
      </c>
      <c r="X193" s="16">
        <v>90</v>
      </c>
      <c r="Y193" s="16">
        <v>10</v>
      </c>
      <c r="Z193" s="1"/>
      <c r="AA193" s="4" t="s">
        <v>138</v>
      </c>
      <c r="AB193" s="71"/>
      <c r="AC193" s="71"/>
      <c r="AD193" s="71">
        <v>33000000</v>
      </c>
      <c r="AE193" s="71">
        <f>AD193*1.12</f>
        <v>36960000</v>
      </c>
      <c r="AF193" s="71"/>
      <c r="AG193" s="71"/>
      <c r="AH193" s="71">
        <v>34650000</v>
      </c>
      <c r="AI193" s="71">
        <f>AH193*1.12</f>
        <v>38808000</v>
      </c>
      <c r="AJ193" s="71"/>
      <c r="AK193" s="71"/>
      <c r="AL193" s="71">
        <v>36382500</v>
      </c>
      <c r="AM193" s="71">
        <f>AL193*1.12</f>
        <v>40748400.000000007</v>
      </c>
      <c r="AN193" s="71"/>
      <c r="AO193" s="71"/>
      <c r="AP193" s="71"/>
      <c r="AQ193" s="71"/>
      <c r="AR193" s="71"/>
      <c r="AS193" s="71"/>
      <c r="AT193" s="71"/>
      <c r="AU193" s="71"/>
      <c r="AV193" s="71"/>
      <c r="AW193" s="42">
        <f>AD193+AH193+AL193+AP193+AT193</f>
        <v>104032500</v>
      </c>
      <c r="AX193" s="42">
        <f>AW193*1.12</f>
        <v>116516400.00000001</v>
      </c>
      <c r="AY193" s="1" t="s">
        <v>129</v>
      </c>
      <c r="AZ193" s="2" t="s">
        <v>717</v>
      </c>
      <c r="BA193" s="2" t="s">
        <v>717</v>
      </c>
      <c r="BB193" s="1"/>
      <c r="BC193" s="1"/>
      <c r="BD193" s="1"/>
      <c r="BE193" s="1"/>
      <c r="BF193" s="1"/>
      <c r="BG193" s="4"/>
      <c r="BH193" s="4"/>
      <c r="BI193" s="4"/>
      <c r="BJ193" s="32"/>
      <c r="BK193" s="32"/>
    </row>
    <row r="194" spans="1:64" s="187" customFormat="1" ht="12.95" customHeight="1" x14ac:dyDescent="0.25">
      <c r="A194" s="1" t="s">
        <v>217</v>
      </c>
      <c r="B194" s="1"/>
      <c r="C194" s="178" t="s">
        <v>752</v>
      </c>
      <c r="D194" s="1"/>
      <c r="E194" s="1"/>
      <c r="F194" s="2" t="s">
        <v>718</v>
      </c>
      <c r="G194" s="3" t="s">
        <v>719</v>
      </c>
      <c r="H194" s="3" t="s">
        <v>720</v>
      </c>
      <c r="I194" s="4" t="s">
        <v>120</v>
      </c>
      <c r="J194" s="1"/>
      <c r="K194" s="1"/>
      <c r="L194" s="2">
        <v>40</v>
      </c>
      <c r="M194" s="5">
        <v>230000000</v>
      </c>
      <c r="N194" s="2" t="s">
        <v>224</v>
      </c>
      <c r="O194" s="1" t="s">
        <v>144</v>
      </c>
      <c r="P194" s="1" t="s">
        <v>125</v>
      </c>
      <c r="Q194" s="9">
        <v>230000000</v>
      </c>
      <c r="R194" s="2" t="s">
        <v>521</v>
      </c>
      <c r="S194" s="1"/>
      <c r="T194" s="2" t="s">
        <v>167</v>
      </c>
      <c r="U194" s="1" t="s">
        <v>716</v>
      </c>
      <c r="V194" s="2" t="s">
        <v>716</v>
      </c>
      <c r="W194" s="16">
        <v>30</v>
      </c>
      <c r="X194" s="16" t="s">
        <v>106</v>
      </c>
      <c r="Y194" s="16">
        <v>10</v>
      </c>
      <c r="Z194" s="1"/>
      <c r="AA194" s="4" t="s">
        <v>138</v>
      </c>
      <c r="AB194" s="71"/>
      <c r="AC194" s="71"/>
      <c r="AD194" s="71">
        <v>810000000</v>
      </c>
      <c r="AE194" s="71">
        <f t="shared" ref="AE194:AE203" si="142">AD194*1.12</f>
        <v>907200000.00000012</v>
      </c>
      <c r="AF194" s="71"/>
      <c r="AG194" s="71"/>
      <c r="AH194" s="71">
        <v>714000000</v>
      </c>
      <c r="AI194" s="71">
        <f t="shared" ref="AI194:AI203" si="143">AH194*1.12</f>
        <v>799680000.00000012</v>
      </c>
      <c r="AJ194" s="71"/>
      <c r="AK194" s="71"/>
      <c r="AL194" s="71">
        <v>699720000</v>
      </c>
      <c r="AM194" s="71">
        <f t="shared" ref="AM194:AM201" si="144">AL194*1.12</f>
        <v>783686400.00000012</v>
      </c>
      <c r="AN194" s="71"/>
      <c r="AO194" s="71"/>
      <c r="AP194" s="71">
        <v>734706000</v>
      </c>
      <c r="AQ194" s="71">
        <f t="shared" ref="AQ194:AQ201" si="145">AP194*1.12</f>
        <v>822870720.00000012</v>
      </c>
      <c r="AR194" s="71"/>
      <c r="AS194" s="71"/>
      <c r="AT194" s="71">
        <v>771441300</v>
      </c>
      <c r="AU194" s="71">
        <f t="shared" ref="AU194:AU201" si="146">AT194*1.12</f>
        <v>864014256.00000012</v>
      </c>
      <c r="AV194" s="71"/>
      <c r="AW194" s="41">
        <v>0</v>
      </c>
      <c r="AX194" s="41">
        <f>AW194*1.12</f>
        <v>0</v>
      </c>
      <c r="AY194" s="1" t="s">
        <v>129</v>
      </c>
      <c r="AZ194" s="2" t="s">
        <v>721</v>
      </c>
      <c r="BA194" s="2" t="s">
        <v>722</v>
      </c>
      <c r="BB194" s="1"/>
      <c r="BC194" s="1"/>
      <c r="BD194" s="1"/>
      <c r="BE194" s="1"/>
      <c r="BF194" s="1"/>
      <c r="BG194" s="4"/>
      <c r="BH194" s="4"/>
      <c r="BI194" s="4"/>
      <c r="BJ194" s="32"/>
      <c r="BK194" s="32"/>
    </row>
    <row r="195" spans="1:64" s="187" customFormat="1" ht="12.95" customHeight="1" x14ac:dyDescent="0.25">
      <c r="A195" s="1" t="s">
        <v>217</v>
      </c>
      <c r="B195" s="1"/>
      <c r="C195" s="178" t="s">
        <v>766</v>
      </c>
      <c r="D195" s="1"/>
      <c r="E195" s="1"/>
      <c r="F195" s="2" t="s">
        <v>718</v>
      </c>
      <c r="G195" s="3" t="s">
        <v>719</v>
      </c>
      <c r="H195" s="3" t="s">
        <v>720</v>
      </c>
      <c r="I195" s="4" t="s">
        <v>120</v>
      </c>
      <c r="J195" s="1"/>
      <c r="K195" s="1"/>
      <c r="L195" s="2">
        <v>40</v>
      </c>
      <c r="M195" s="5">
        <v>230000000</v>
      </c>
      <c r="N195" s="2" t="s">
        <v>224</v>
      </c>
      <c r="O195" s="1" t="s">
        <v>398</v>
      </c>
      <c r="P195" s="1" t="s">
        <v>125</v>
      </c>
      <c r="Q195" s="9">
        <v>230000000</v>
      </c>
      <c r="R195" s="2" t="s">
        <v>521</v>
      </c>
      <c r="S195" s="1"/>
      <c r="T195" s="2" t="s">
        <v>167</v>
      </c>
      <c r="U195" s="1" t="s">
        <v>716</v>
      </c>
      <c r="V195" s="2" t="s">
        <v>716</v>
      </c>
      <c r="W195" s="16">
        <v>30</v>
      </c>
      <c r="X195" s="16" t="s">
        <v>106</v>
      </c>
      <c r="Y195" s="16">
        <v>10</v>
      </c>
      <c r="Z195" s="1"/>
      <c r="AA195" s="4" t="s">
        <v>138</v>
      </c>
      <c r="AB195" s="71"/>
      <c r="AC195" s="71"/>
      <c r="AD195" s="71">
        <v>810000000</v>
      </c>
      <c r="AE195" s="71">
        <f t="shared" si="142"/>
        <v>907200000.00000012</v>
      </c>
      <c r="AF195" s="71"/>
      <c r="AG195" s="71"/>
      <c r="AH195" s="71">
        <v>714000000</v>
      </c>
      <c r="AI195" s="71">
        <f t="shared" si="143"/>
        <v>799680000.00000012</v>
      </c>
      <c r="AJ195" s="71"/>
      <c r="AK195" s="71"/>
      <c r="AL195" s="71">
        <v>699720000</v>
      </c>
      <c r="AM195" s="71">
        <f t="shared" si="144"/>
        <v>783686400.00000012</v>
      </c>
      <c r="AN195" s="71"/>
      <c r="AO195" s="71"/>
      <c r="AP195" s="71">
        <v>734706000</v>
      </c>
      <c r="AQ195" s="71">
        <f t="shared" si="145"/>
        <v>822870720.00000012</v>
      </c>
      <c r="AR195" s="71"/>
      <c r="AS195" s="71"/>
      <c r="AT195" s="71">
        <v>771441300</v>
      </c>
      <c r="AU195" s="71">
        <f t="shared" si="146"/>
        <v>864014256.00000012</v>
      </c>
      <c r="AV195" s="71"/>
      <c r="AW195" s="42">
        <f t="shared" ref="AW195:AW201" si="147">AD195+AH195+AL195+AP195+AT195</f>
        <v>3729867300</v>
      </c>
      <c r="AX195" s="42">
        <f t="shared" ref="AX195:AX203" si="148">AW195*1.12</f>
        <v>4177451376.0000005</v>
      </c>
      <c r="AY195" s="1" t="s">
        <v>129</v>
      </c>
      <c r="AZ195" s="2" t="s">
        <v>721</v>
      </c>
      <c r="BA195" s="2" t="s">
        <v>722</v>
      </c>
      <c r="BB195" s="1"/>
      <c r="BC195" s="1"/>
      <c r="BD195" s="1"/>
      <c r="BE195" s="1"/>
      <c r="BF195" s="1"/>
      <c r="BG195" s="4"/>
      <c r="BH195" s="4"/>
      <c r="BI195" s="4"/>
      <c r="BJ195" s="32"/>
      <c r="BK195" s="32">
        <v>14</v>
      </c>
    </row>
    <row r="196" spans="1:64" s="187" customFormat="1" ht="12.95" customHeight="1" x14ac:dyDescent="0.25">
      <c r="A196" s="1" t="s">
        <v>217</v>
      </c>
      <c r="B196" s="1"/>
      <c r="C196" s="178" t="s">
        <v>753</v>
      </c>
      <c r="D196" s="1"/>
      <c r="E196" s="1"/>
      <c r="F196" s="2" t="s">
        <v>718</v>
      </c>
      <c r="G196" s="3" t="s">
        <v>719</v>
      </c>
      <c r="H196" s="3" t="s">
        <v>720</v>
      </c>
      <c r="I196" s="4" t="s">
        <v>120</v>
      </c>
      <c r="J196" s="1"/>
      <c r="K196" s="1"/>
      <c r="L196" s="2">
        <v>40</v>
      </c>
      <c r="M196" s="5">
        <v>230000000</v>
      </c>
      <c r="N196" s="2" t="s">
        <v>224</v>
      </c>
      <c r="O196" s="1" t="s">
        <v>144</v>
      </c>
      <c r="P196" s="1" t="s">
        <v>125</v>
      </c>
      <c r="Q196" s="9">
        <v>230000000</v>
      </c>
      <c r="R196" s="2" t="s">
        <v>225</v>
      </c>
      <c r="S196" s="1"/>
      <c r="T196" s="2" t="s">
        <v>167</v>
      </c>
      <c r="U196" s="1" t="s">
        <v>716</v>
      </c>
      <c r="V196" s="2" t="s">
        <v>716</v>
      </c>
      <c r="W196" s="16">
        <v>30</v>
      </c>
      <c r="X196" s="16" t="s">
        <v>106</v>
      </c>
      <c r="Y196" s="16">
        <v>10</v>
      </c>
      <c r="Z196" s="1"/>
      <c r="AA196" s="4" t="s">
        <v>138</v>
      </c>
      <c r="AB196" s="71"/>
      <c r="AC196" s="71"/>
      <c r="AD196" s="71">
        <v>525000000</v>
      </c>
      <c r="AE196" s="71">
        <f t="shared" si="142"/>
        <v>588000000</v>
      </c>
      <c r="AF196" s="71"/>
      <c r="AG196" s="71"/>
      <c r="AH196" s="71">
        <v>445000000</v>
      </c>
      <c r="AI196" s="71">
        <f t="shared" si="143"/>
        <v>498400000.00000006</v>
      </c>
      <c r="AJ196" s="71"/>
      <c r="AK196" s="71"/>
      <c r="AL196" s="71">
        <v>493000000</v>
      </c>
      <c r="AM196" s="71">
        <f t="shared" si="144"/>
        <v>552160000</v>
      </c>
      <c r="AN196" s="71"/>
      <c r="AO196" s="71"/>
      <c r="AP196" s="71">
        <v>517650000</v>
      </c>
      <c r="AQ196" s="71">
        <f t="shared" si="145"/>
        <v>579768000</v>
      </c>
      <c r="AR196" s="71"/>
      <c r="AS196" s="71"/>
      <c r="AT196" s="71">
        <v>543532500</v>
      </c>
      <c r="AU196" s="71">
        <f t="shared" si="146"/>
        <v>608756400</v>
      </c>
      <c r="AV196" s="71"/>
      <c r="AW196" s="41">
        <v>0</v>
      </c>
      <c r="AX196" s="41">
        <f>AW196*1.12</f>
        <v>0</v>
      </c>
      <c r="AY196" s="1" t="s">
        <v>129</v>
      </c>
      <c r="AZ196" s="2" t="s">
        <v>723</v>
      </c>
      <c r="BA196" s="2" t="s">
        <v>724</v>
      </c>
      <c r="BB196" s="1"/>
      <c r="BC196" s="1"/>
      <c r="BD196" s="1"/>
      <c r="BE196" s="1"/>
      <c r="BF196" s="1"/>
      <c r="BG196" s="4"/>
      <c r="BH196" s="4"/>
      <c r="BI196" s="4"/>
      <c r="BJ196" s="32"/>
      <c r="BK196" s="32"/>
    </row>
    <row r="197" spans="1:64" s="187" customFormat="1" ht="12.95" customHeight="1" x14ac:dyDescent="0.25">
      <c r="A197" s="1" t="s">
        <v>217</v>
      </c>
      <c r="B197" s="1"/>
      <c r="C197" s="178" t="s">
        <v>767</v>
      </c>
      <c r="D197" s="1"/>
      <c r="E197" s="1"/>
      <c r="F197" s="2" t="s">
        <v>718</v>
      </c>
      <c r="G197" s="3" t="s">
        <v>719</v>
      </c>
      <c r="H197" s="3" t="s">
        <v>720</v>
      </c>
      <c r="I197" s="4" t="s">
        <v>120</v>
      </c>
      <c r="J197" s="1"/>
      <c r="K197" s="1"/>
      <c r="L197" s="2">
        <v>40</v>
      </c>
      <c r="M197" s="5">
        <v>230000000</v>
      </c>
      <c r="N197" s="2" t="s">
        <v>224</v>
      </c>
      <c r="O197" s="1" t="s">
        <v>398</v>
      </c>
      <c r="P197" s="1" t="s">
        <v>125</v>
      </c>
      <c r="Q197" s="9">
        <v>230000000</v>
      </c>
      <c r="R197" s="2" t="s">
        <v>225</v>
      </c>
      <c r="S197" s="1"/>
      <c r="T197" s="2" t="s">
        <v>167</v>
      </c>
      <c r="U197" s="1" t="s">
        <v>716</v>
      </c>
      <c r="V197" s="2" t="s">
        <v>716</v>
      </c>
      <c r="W197" s="16">
        <v>30</v>
      </c>
      <c r="X197" s="16" t="s">
        <v>106</v>
      </c>
      <c r="Y197" s="16">
        <v>10</v>
      </c>
      <c r="Z197" s="1"/>
      <c r="AA197" s="4" t="s">
        <v>138</v>
      </c>
      <c r="AB197" s="71"/>
      <c r="AC197" s="71"/>
      <c r="AD197" s="71">
        <v>525000000</v>
      </c>
      <c r="AE197" s="71">
        <f t="shared" si="142"/>
        <v>588000000</v>
      </c>
      <c r="AF197" s="71"/>
      <c r="AG197" s="71"/>
      <c r="AH197" s="71">
        <v>445000000</v>
      </c>
      <c r="AI197" s="71">
        <f t="shared" si="143"/>
        <v>498400000.00000006</v>
      </c>
      <c r="AJ197" s="71"/>
      <c r="AK197" s="71"/>
      <c r="AL197" s="71">
        <v>493000000</v>
      </c>
      <c r="AM197" s="71">
        <f t="shared" si="144"/>
        <v>552160000</v>
      </c>
      <c r="AN197" s="71"/>
      <c r="AO197" s="71"/>
      <c r="AP197" s="71">
        <v>517650000</v>
      </c>
      <c r="AQ197" s="71">
        <f t="shared" si="145"/>
        <v>579768000</v>
      </c>
      <c r="AR197" s="71"/>
      <c r="AS197" s="71"/>
      <c r="AT197" s="71">
        <v>543532500</v>
      </c>
      <c r="AU197" s="71">
        <f t="shared" si="146"/>
        <v>608756400</v>
      </c>
      <c r="AV197" s="71"/>
      <c r="AW197" s="42">
        <f t="shared" si="147"/>
        <v>2524182500</v>
      </c>
      <c r="AX197" s="42">
        <f t="shared" si="148"/>
        <v>2827084400.0000005</v>
      </c>
      <c r="AY197" s="1" t="s">
        <v>129</v>
      </c>
      <c r="AZ197" s="2" t="s">
        <v>723</v>
      </c>
      <c r="BA197" s="2" t="s">
        <v>724</v>
      </c>
      <c r="BB197" s="1"/>
      <c r="BC197" s="1"/>
      <c r="BD197" s="1"/>
      <c r="BE197" s="1"/>
      <c r="BF197" s="1"/>
      <c r="BG197" s="4"/>
      <c r="BH197" s="4"/>
      <c r="BI197" s="4"/>
      <c r="BJ197" s="32"/>
      <c r="BK197" s="32">
        <v>14</v>
      </c>
    </row>
    <row r="198" spans="1:64" s="187" customFormat="1" ht="12.95" customHeight="1" x14ac:dyDescent="0.25">
      <c r="A198" s="1" t="s">
        <v>217</v>
      </c>
      <c r="B198" s="1"/>
      <c r="C198" s="178" t="s">
        <v>754</v>
      </c>
      <c r="D198" s="1"/>
      <c r="E198" s="1"/>
      <c r="F198" s="2" t="s">
        <v>718</v>
      </c>
      <c r="G198" s="3" t="s">
        <v>719</v>
      </c>
      <c r="H198" s="3" t="s">
        <v>720</v>
      </c>
      <c r="I198" s="4" t="s">
        <v>120</v>
      </c>
      <c r="J198" s="1"/>
      <c r="K198" s="1"/>
      <c r="L198" s="2">
        <v>40</v>
      </c>
      <c r="M198" s="5">
        <v>230000000</v>
      </c>
      <c r="N198" s="2" t="s">
        <v>224</v>
      </c>
      <c r="O198" s="1" t="s">
        <v>144</v>
      </c>
      <c r="P198" s="1" t="s">
        <v>125</v>
      </c>
      <c r="Q198" s="9">
        <v>230000000</v>
      </c>
      <c r="R198" s="2" t="s">
        <v>725</v>
      </c>
      <c r="S198" s="1"/>
      <c r="T198" s="2" t="s">
        <v>167</v>
      </c>
      <c r="U198" s="1" t="s">
        <v>716</v>
      </c>
      <c r="V198" s="2" t="s">
        <v>716</v>
      </c>
      <c r="W198" s="16">
        <v>30</v>
      </c>
      <c r="X198" s="16" t="s">
        <v>106</v>
      </c>
      <c r="Y198" s="16">
        <v>10</v>
      </c>
      <c r="Z198" s="1"/>
      <c r="AA198" s="4" t="s">
        <v>138</v>
      </c>
      <c r="AB198" s="71"/>
      <c r="AC198" s="71"/>
      <c r="AD198" s="71">
        <v>945395412</v>
      </c>
      <c r="AE198" s="71">
        <f t="shared" si="142"/>
        <v>1058842861.4400001</v>
      </c>
      <c r="AF198" s="71"/>
      <c r="AG198" s="71"/>
      <c r="AH198" s="71">
        <v>220000000</v>
      </c>
      <c r="AI198" s="71">
        <f t="shared" si="143"/>
        <v>246400000.00000003</v>
      </c>
      <c r="AJ198" s="71"/>
      <c r="AK198" s="71"/>
      <c r="AL198" s="71">
        <v>220000000</v>
      </c>
      <c r="AM198" s="71">
        <f t="shared" si="144"/>
        <v>246400000.00000003</v>
      </c>
      <c r="AN198" s="71"/>
      <c r="AO198" s="71"/>
      <c r="AP198" s="71">
        <v>220000000</v>
      </c>
      <c r="AQ198" s="71">
        <f t="shared" si="145"/>
        <v>246400000.00000003</v>
      </c>
      <c r="AR198" s="71"/>
      <c r="AS198" s="71"/>
      <c r="AT198" s="71">
        <v>220000000</v>
      </c>
      <c r="AU198" s="71">
        <f t="shared" si="146"/>
        <v>246400000.00000003</v>
      </c>
      <c r="AV198" s="71"/>
      <c r="AW198" s="41">
        <v>0</v>
      </c>
      <c r="AX198" s="41">
        <f>AW198*1.12</f>
        <v>0</v>
      </c>
      <c r="AY198" s="1" t="s">
        <v>129</v>
      </c>
      <c r="AZ198" s="2" t="s">
        <v>726</v>
      </c>
      <c r="BA198" s="2" t="s">
        <v>727</v>
      </c>
      <c r="BB198" s="1"/>
      <c r="BC198" s="1"/>
      <c r="BD198" s="1"/>
      <c r="BE198" s="1"/>
      <c r="BF198" s="1"/>
      <c r="BG198" s="4"/>
      <c r="BH198" s="4"/>
      <c r="BI198" s="4"/>
      <c r="BJ198" s="32"/>
      <c r="BK198" s="32"/>
    </row>
    <row r="199" spans="1:64" s="187" customFormat="1" ht="12.95" customHeight="1" x14ac:dyDescent="0.25">
      <c r="A199" s="1" t="s">
        <v>217</v>
      </c>
      <c r="B199" s="1"/>
      <c r="C199" s="178" t="s">
        <v>768</v>
      </c>
      <c r="D199" s="1"/>
      <c r="E199" s="1"/>
      <c r="F199" s="2" t="s">
        <v>718</v>
      </c>
      <c r="G199" s="3" t="s">
        <v>719</v>
      </c>
      <c r="H199" s="3" t="s">
        <v>720</v>
      </c>
      <c r="I199" s="4" t="s">
        <v>120</v>
      </c>
      <c r="J199" s="1"/>
      <c r="K199" s="1"/>
      <c r="L199" s="2">
        <v>40</v>
      </c>
      <c r="M199" s="5">
        <v>230000000</v>
      </c>
      <c r="N199" s="2" t="s">
        <v>224</v>
      </c>
      <c r="O199" s="1" t="s">
        <v>398</v>
      </c>
      <c r="P199" s="1" t="s">
        <v>125</v>
      </c>
      <c r="Q199" s="9">
        <v>230000000</v>
      </c>
      <c r="R199" s="2" t="s">
        <v>725</v>
      </c>
      <c r="S199" s="1"/>
      <c r="T199" s="2" t="s">
        <v>167</v>
      </c>
      <c r="U199" s="1" t="s">
        <v>716</v>
      </c>
      <c r="V199" s="2" t="s">
        <v>716</v>
      </c>
      <c r="W199" s="16">
        <v>30</v>
      </c>
      <c r="X199" s="16" t="s">
        <v>106</v>
      </c>
      <c r="Y199" s="16">
        <v>10</v>
      </c>
      <c r="Z199" s="1"/>
      <c r="AA199" s="4" t="s">
        <v>138</v>
      </c>
      <c r="AB199" s="71"/>
      <c r="AC199" s="71"/>
      <c r="AD199" s="116">
        <v>505000000</v>
      </c>
      <c r="AE199" s="71">
        <f t="shared" si="142"/>
        <v>565600000</v>
      </c>
      <c r="AF199" s="71"/>
      <c r="AG199" s="71"/>
      <c r="AH199" s="71">
        <v>220000000</v>
      </c>
      <c r="AI199" s="71">
        <f t="shared" si="143"/>
        <v>246400000.00000003</v>
      </c>
      <c r="AJ199" s="71"/>
      <c r="AK199" s="71"/>
      <c r="AL199" s="71">
        <v>220000000</v>
      </c>
      <c r="AM199" s="71">
        <f t="shared" si="144"/>
        <v>246400000.00000003</v>
      </c>
      <c r="AN199" s="71"/>
      <c r="AO199" s="71"/>
      <c r="AP199" s="71">
        <v>220000000</v>
      </c>
      <c r="AQ199" s="71">
        <f t="shared" si="145"/>
        <v>246400000.00000003</v>
      </c>
      <c r="AR199" s="71"/>
      <c r="AS199" s="71"/>
      <c r="AT199" s="71">
        <v>220000000</v>
      </c>
      <c r="AU199" s="71">
        <f t="shared" si="146"/>
        <v>246400000.00000003</v>
      </c>
      <c r="AV199" s="71"/>
      <c r="AW199" s="42">
        <f t="shared" si="147"/>
        <v>1385000000</v>
      </c>
      <c r="AX199" s="42">
        <f t="shared" si="148"/>
        <v>1551200000.0000002</v>
      </c>
      <c r="AY199" s="1" t="s">
        <v>129</v>
      </c>
      <c r="AZ199" s="2" t="s">
        <v>726</v>
      </c>
      <c r="BA199" s="2" t="s">
        <v>727</v>
      </c>
      <c r="BB199" s="1"/>
      <c r="BC199" s="1"/>
      <c r="BD199" s="1"/>
      <c r="BE199" s="1"/>
      <c r="BF199" s="1"/>
      <c r="BG199" s="4"/>
      <c r="BH199" s="4"/>
      <c r="BI199" s="4"/>
      <c r="BJ199" s="32"/>
      <c r="BK199" s="32" t="s">
        <v>769</v>
      </c>
    </row>
    <row r="200" spans="1:64" s="187" customFormat="1" ht="12.95" customHeight="1" x14ac:dyDescent="0.25">
      <c r="A200" s="1" t="s">
        <v>217</v>
      </c>
      <c r="B200" s="1"/>
      <c r="C200" s="178" t="s">
        <v>755</v>
      </c>
      <c r="D200" s="1"/>
      <c r="E200" s="1"/>
      <c r="F200" s="2" t="s">
        <v>718</v>
      </c>
      <c r="G200" s="3" t="s">
        <v>719</v>
      </c>
      <c r="H200" s="3" t="s">
        <v>720</v>
      </c>
      <c r="I200" s="4" t="s">
        <v>120</v>
      </c>
      <c r="J200" s="1"/>
      <c r="K200" s="1"/>
      <c r="L200" s="2">
        <v>40</v>
      </c>
      <c r="M200" s="5">
        <v>230000000</v>
      </c>
      <c r="N200" s="2" t="s">
        <v>224</v>
      </c>
      <c r="O200" s="1" t="s">
        <v>144</v>
      </c>
      <c r="P200" s="1" t="s">
        <v>125</v>
      </c>
      <c r="Q200" s="9">
        <v>230000000</v>
      </c>
      <c r="R200" s="2" t="s">
        <v>511</v>
      </c>
      <c r="S200" s="1"/>
      <c r="T200" s="2" t="s">
        <v>167</v>
      </c>
      <c r="U200" s="1" t="s">
        <v>716</v>
      </c>
      <c r="V200" s="2" t="s">
        <v>716</v>
      </c>
      <c r="W200" s="16">
        <v>30</v>
      </c>
      <c r="X200" s="16" t="s">
        <v>106</v>
      </c>
      <c r="Y200" s="16">
        <v>10</v>
      </c>
      <c r="Z200" s="1"/>
      <c r="AA200" s="4" t="s">
        <v>138</v>
      </c>
      <c r="AB200" s="71"/>
      <c r="AC200" s="71"/>
      <c r="AD200" s="71">
        <v>574851800</v>
      </c>
      <c r="AE200" s="71">
        <f t="shared" si="142"/>
        <v>643834016.00000012</v>
      </c>
      <c r="AF200" s="71"/>
      <c r="AG200" s="71"/>
      <c r="AH200" s="71">
        <v>250000000</v>
      </c>
      <c r="AI200" s="71">
        <f t="shared" si="143"/>
        <v>280000000</v>
      </c>
      <c r="AJ200" s="71"/>
      <c r="AK200" s="71"/>
      <c r="AL200" s="71">
        <v>265000000</v>
      </c>
      <c r="AM200" s="71">
        <f t="shared" si="144"/>
        <v>296800000</v>
      </c>
      <c r="AN200" s="71"/>
      <c r="AO200" s="71"/>
      <c r="AP200" s="71">
        <v>265000000</v>
      </c>
      <c r="AQ200" s="71">
        <f t="shared" si="145"/>
        <v>296800000</v>
      </c>
      <c r="AR200" s="71"/>
      <c r="AS200" s="71"/>
      <c r="AT200" s="71">
        <v>265000000</v>
      </c>
      <c r="AU200" s="71">
        <f t="shared" si="146"/>
        <v>296800000</v>
      </c>
      <c r="AV200" s="71"/>
      <c r="AW200" s="41">
        <v>0</v>
      </c>
      <c r="AX200" s="41">
        <f>AW200*1.12</f>
        <v>0</v>
      </c>
      <c r="AY200" s="1" t="s">
        <v>129</v>
      </c>
      <c r="AZ200" s="2" t="s">
        <v>728</v>
      </c>
      <c r="BA200" s="2" t="s">
        <v>729</v>
      </c>
      <c r="BB200" s="1"/>
      <c r="BC200" s="1"/>
      <c r="BD200" s="1"/>
      <c r="BE200" s="1"/>
      <c r="BF200" s="1"/>
      <c r="BG200" s="4"/>
      <c r="BH200" s="4"/>
      <c r="BI200" s="4"/>
      <c r="BJ200" s="32"/>
      <c r="BK200" s="32"/>
    </row>
    <row r="201" spans="1:64" s="187" customFormat="1" ht="12.95" customHeight="1" x14ac:dyDescent="0.25">
      <c r="A201" s="1" t="s">
        <v>217</v>
      </c>
      <c r="B201" s="1"/>
      <c r="C201" s="178" t="s">
        <v>770</v>
      </c>
      <c r="D201" s="1"/>
      <c r="E201" s="1"/>
      <c r="F201" s="2" t="s">
        <v>718</v>
      </c>
      <c r="G201" s="3" t="s">
        <v>719</v>
      </c>
      <c r="H201" s="3" t="s">
        <v>720</v>
      </c>
      <c r="I201" s="4" t="s">
        <v>120</v>
      </c>
      <c r="J201" s="1"/>
      <c r="K201" s="1"/>
      <c r="L201" s="2">
        <v>40</v>
      </c>
      <c r="M201" s="5">
        <v>230000000</v>
      </c>
      <c r="N201" s="2" t="s">
        <v>224</v>
      </c>
      <c r="O201" s="1" t="s">
        <v>398</v>
      </c>
      <c r="P201" s="1" t="s">
        <v>125</v>
      </c>
      <c r="Q201" s="9">
        <v>230000000</v>
      </c>
      <c r="R201" s="2" t="s">
        <v>511</v>
      </c>
      <c r="S201" s="1"/>
      <c r="T201" s="2" t="s">
        <v>167</v>
      </c>
      <c r="U201" s="1" t="s">
        <v>716</v>
      </c>
      <c r="V201" s="2" t="s">
        <v>716</v>
      </c>
      <c r="W201" s="16">
        <v>30</v>
      </c>
      <c r="X201" s="16" t="s">
        <v>106</v>
      </c>
      <c r="Y201" s="16">
        <v>10</v>
      </c>
      <c r="Z201" s="1"/>
      <c r="AA201" s="4" t="s">
        <v>138</v>
      </c>
      <c r="AB201" s="71"/>
      <c r="AC201" s="71"/>
      <c r="AD201" s="71">
        <v>574851800</v>
      </c>
      <c r="AE201" s="71">
        <f t="shared" si="142"/>
        <v>643834016.00000012</v>
      </c>
      <c r="AF201" s="71"/>
      <c r="AG201" s="71"/>
      <c r="AH201" s="71">
        <v>250000000</v>
      </c>
      <c r="AI201" s="71">
        <f t="shared" si="143"/>
        <v>280000000</v>
      </c>
      <c r="AJ201" s="71"/>
      <c r="AK201" s="71"/>
      <c r="AL201" s="71">
        <v>265000000</v>
      </c>
      <c r="AM201" s="71">
        <f t="shared" si="144"/>
        <v>296800000</v>
      </c>
      <c r="AN201" s="71"/>
      <c r="AO201" s="71"/>
      <c r="AP201" s="71">
        <v>265000000</v>
      </c>
      <c r="AQ201" s="71">
        <f t="shared" si="145"/>
        <v>296800000</v>
      </c>
      <c r="AR201" s="71"/>
      <c r="AS201" s="71"/>
      <c r="AT201" s="71">
        <v>265000000</v>
      </c>
      <c r="AU201" s="71">
        <f t="shared" si="146"/>
        <v>296800000</v>
      </c>
      <c r="AV201" s="71"/>
      <c r="AW201" s="42">
        <f t="shared" si="147"/>
        <v>1619851800</v>
      </c>
      <c r="AX201" s="42">
        <f t="shared" si="148"/>
        <v>1814234016.0000002</v>
      </c>
      <c r="AY201" s="1" t="s">
        <v>129</v>
      </c>
      <c r="AZ201" s="2" t="s">
        <v>728</v>
      </c>
      <c r="BA201" s="2" t="s">
        <v>729</v>
      </c>
      <c r="BB201" s="1"/>
      <c r="BC201" s="1"/>
      <c r="BD201" s="1"/>
      <c r="BE201" s="1"/>
      <c r="BF201" s="1"/>
      <c r="BG201" s="4"/>
      <c r="BH201" s="4"/>
      <c r="BI201" s="4"/>
      <c r="BJ201" s="32"/>
      <c r="BK201" s="32">
        <v>14</v>
      </c>
    </row>
    <row r="202" spans="1:64" s="187" customFormat="1" ht="12.95" customHeight="1" x14ac:dyDescent="0.25">
      <c r="A202" s="1" t="s">
        <v>217</v>
      </c>
      <c r="B202" s="1"/>
      <c r="C202" s="174" t="s">
        <v>790</v>
      </c>
      <c r="D202" s="1"/>
      <c r="E202" s="1"/>
      <c r="F202" s="2" t="s">
        <v>221</v>
      </c>
      <c r="G202" s="3" t="s">
        <v>222</v>
      </c>
      <c r="H202" s="3" t="s">
        <v>223</v>
      </c>
      <c r="I202" s="4" t="s">
        <v>120</v>
      </c>
      <c r="J202" s="1"/>
      <c r="K202" s="1"/>
      <c r="L202" s="2">
        <v>40</v>
      </c>
      <c r="M202" s="5" t="s">
        <v>122</v>
      </c>
      <c r="N202" s="2" t="s">
        <v>224</v>
      </c>
      <c r="O202" s="1" t="s">
        <v>398</v>
      </c>
      <c r="P202" s="1" t="s">
        <v>125</v>
      </c>
      <c r="Q202" s="9">
        <v>230000000</v>
      </c>
      <c r="R202" s="2" t="s">
        <v>511</v>
      </c>
      <c r="S202" s="1"/>
      <c r="T202" s="2" t="s">
        <v>146</v>
      </c>
      <c r="U202" s="1"/>
      <c r="V202" s="2"/>
      <c r="W202" s="16">
        <v>30</v>
      </c>
      <c r="X202" s="16" t="s">
        <v>106</v>
      </c>
      <c r="Y202" s="16">
        <v>10</v>
      </c>
      <c r="Z202" s="1"/>
      <c r="AA202" s="4" t="s">
        <v>138</v>
      </c>
      <c r="AB202" s="71"/>
      <c r="AC202" s="71"/>
      <c r="AD202" s="71">
        <v>235000360</v>
      </c>
      <c r="AE202" s="71">
        <f t="shared" si="142"/>
        <v>263200403.20000002</v>
      </c>
      <c r="AF202" s="71"/>
      <c r="AG202" s="71"/>
      <c r="AH202" s="71">
        <v>370143686</v>
      </c>
      <c r="AI202" s="71">
        <f t="shared" si="143"/>
        <v>414560928.32000005</v>
      </c>
      <c r="AJ202" s="71"/>
      <c r="AK202" s="71"/>
      <c r="AL202" s="71"/>
      <c r="AM202" s="71"/>
      <c r="AN202" s="71"/>
      <c r="AO202" s="71"/>
      <c r="AP202" s="71"/>
      <c r="AQ202" s="71"/>
      <c r="AR202" s="71"/>
      <c r="AS202" s="71"/>
      <c r="AT202" s="71"/>
      <c r="AU202" s="71"/>
      <c r="AV202" s="71"/>
      <c r="AW202" s="42">
        <v>0</v>
      </c>
      <c r="AX202" s="42">
        <f t="shared" si="148"/>
        <v>0</v>
      </c>
      <c r="AY202" s="1" t="s">
        <v>129</v>
      </c>
      <c r="AZ202" s="2" t="s">
        <v>776</v>
      </c>
      <c r="BA202" s="2" t="s">
        <v>777</v>
      </c>
      <c r="BB202" s="1"/>
      <c r="BC202" s="1"/>
      <c r="BD202" s="1"/>
      <c r="BE202" s="1"/>
      <c r="BF202" s="1"/>
      <c r="BG202" s="4"/>
      <c r="BH202" s="4"/>
      <c r="BI202" s="4"/>
      <c r="BJ202" s="32"/>
      <c r="BK202" s="32" t="s">
        <v>403</v>
      </c>
    </row>
    <row r="203" spans="1:64" s="187" customFormat="1" ht="12.95" customHeight="1" x14ac:dyDescent="0.25">
      <c r="A203" s="152" t="s">
        <v>217</v>
      </c>
      <c r="B203" s="152"/>
      <c r="C203" s="158" t="s">
        <v>801</v>
      </c>
      <c r="D203" s="152"/>
      <c r="E203" s="152"/>
      <c r="F203" s="155" t="s">
        <v>221</v>
      </c>
      <c r="G203" s="198" t="s">
        <v>222</v>
      </c>
      <c r="H203" s="198" t="s">
        <v>223</v>
      </c>
      <c r="I203" s="158" t="s">
        <v>120</v>
      </c>
      <c r="J203" s="152"/>
      <c r="K203" s="152"/>
      <c r="L203" s="155">
        <v>40</v>
      </c>
      <c r="M203" s="181" t="s">
        <v>122</v>
      </c>
      <c r="N203" s="155" t="s">
        <v>224</v>
      </c>
      <c r="O203" s="152" t="s">
        <v>694</v>
      </c>
      <c r="P203" s="152" t="s">
        <v>125</v>
      </c>
      <c r="Q203" s="193">
        <v>230000000</v>
      </c>
      <c r="R203" s="155" t="s">
        <v>511</v>
      </c>
      <c r="S203" s="152"/>
      <c r="T203" s="155" t="s">
        <v>146</v>
      </c>
      <c r="U203" s="152"/>
      <c r="V203" s="155"/>
      <c r="W203" s="156">
        <v>30</v>
      </c>
      <c r="X203" s="156" t="s">
        <v>106</v>
      </c>
      <c r="Y203" s="156">
        <v>10</v>
      </c>
      <c r="Z203" s="152"/>
      <c r="AA203" s="158" t="s">
        <v>138</v>
      </c>
      <c r="AB203" s="186"/>
      <c r="AC203" s="186"/>
      <c r="AD203" s="172">
        <v>275000000</v>
      </c>
      <c r="AE203" s="186">
        <f t="shared" si="142"/>
        <v>308000000</v>
      </c>
      <c r="AF203" s="186"/>
      <c r="AG203" s="186"/>
      <c r="AH203" s="172">
        <v>330144046</v>
      </c>
      <c r="AI203" s="186">
        <f t="shared" si="143"/>
        <v>369761331.52000004</v>
      </c>
      <c r="AJ203" s="186"/>
      <c r="AK203" s="186"/>
      <c r="AL203" s="186"/>
      <c r="AM203" s="186"/>
      <c r="AN203" s="186"/>
      <c r="AO203" s="186"/>
      <c r="AP203" s="186"/>
      <c r="AQ203" s="186"/>
      <c r="AR203" s="186"/>
      <c r="AS203" s="186"/>
      <c r="AT203" s="186"/>
      <c r="AU203" s="186"/>
      <c r="AV203" s="186"/>
      <c r="AW203" s="161">
        <v>0</v>
      </c>
      <c r="AX203" s="161">
        <f t="shared" si="148"/>
        <v>0</v>
      </c>
      <c r="AY203" s="152" t="s">
        <v>129</v>
      </c>
      <c r="AZ203" s="155" t="s">
        <v>776</v>
      </c>
      <c r="BA203" s="155" t="s">
        <v>777</v>
      </c>
      <c r="BB203" s="152"/>
      <c r="BC203" s="152"/>
      <c r="BD203" s="152"/>
      <c r="BE203" s="152"/>
      <c r="BF203" s="152"/>
      <c r="BG203" s="158"/>
      <c r="BH203" s="158"/>
      <c r="BI203" s="158"/>
      <c r="BJ203" s="158"/>
      <c r="BK203" s="32">
        <v>14</v>
      </c>
    </row>
    <row r="204" spans="1:64" s="292" customFormat="1" ht="12.95" customHeight="1" x14ac:dyDescent="0.25">
      <c r="A204" s="245" t="s">
        <v>217</v>
      </c>
      <c r="B204" s="230"/>
      <c r="C204" s="246" t="s">
        <v>826</v>
      </c>
      <c r="D204" s="247"/>
      <c r="E204" s="230" t="s">
        <v>220</v>
      </c>
      <c r="F204" s="230" t="s">
        <v>221</v>
      </c>
      <c r="G204" s="230" t="s">
        <v>222</v>
      </c>
      <c r="H204" s="248" t="s">
        <v>223</v>
      </c>
      <c r="I204" s="245" t="s">
        <v>120</v>
      </c>
      <c r="J204" s="245"/>
      <c r="K204" s="245"/>
      <c r="L204" s="245">
        <v>40</v>
      </c>
      <c r="M204" s="245" t="s">
        <v>122</v>
      </c>
      <c r="N204" s="245" t="s">
        <v>224</v>
      </c>
      <c r="O204" s="245" t="s">
        <v>806</v>
      </c>
      <c r="P204" s="245" t="s">
        <v>125</v>
      </c>
      <c r="Q204" s="245">
        <v>230000000</v>
      </c>
      <c r="R204" s="245" t="s">
        <v>511</v>
      </c>
      <c r="S204" s="245"/>
      <c r="T204" s="249" t="s">
        <v>146</v>
      </c>
      <c r="U204" s="245"/>
      <c r="V204" s="245"/>
      <c r="W204" s="245">
        <v>30</v>
      </c>
      <c r="X204" s="245" t="s">
        <v>106</v>
      </c>
      <c r="Y204" s="245">
        <v>10</v>
      </c>
      <c r="Z204" s="250"/>
      <c r="AA204" s="251" t="s">
        <v>138</v>
      </c>
      <c r="AB204" s="245"/>
      <c r="AC204" s="245"/>
      <c r="AD204" s="250">
        <v>235000360</v>
      </c>
      <c r="AE204" s="252">
        <f>AD204*1.12</f>
        <v>263200403.20000002</v>
      </c>
      <c r="AF204" s="250"/>
      <c r="AG204" s="250"/>
      <c r="AH204" s="250">
        <v>370143686</v>
      </c>
      <c r="AI204" s="252">
        <f>AH204*1.12</f>
        <v>414560928.32000005</v>
      </c>
      <c r="AJ204" s="250">
        <v>0</v>
      </c>
      <c r="AK204" s="250">
        <v>0</v>
      </c>
      <c r="AL204" s="250">
        <v>0</v>
      </c>
      <c r="AM204" s="250">
        <v>0</v>
      </c>
      <c r="AN204" s="250">
        <v>0</v>
      </c>
      <c r="AO204" s="250">
        <v>0</v>
      </c>
      <c r="AP204" s="250">
        <v>0</v>
      </c>
      <c r="AQ204" s="250">
        <v>0</v>
      </c>
      <c r="AR204" s="250">
        <v>0</v>
      </c>
      <c r="AS204" s="250">
        <v>0</v>
      </c>
      <c r="AT204" s="250">
        <v>0</v>
      </c>
      <c r="AU204" s="250">
        <v>0</v>
      </c>
      <c r="AV204" s="250"/>
      <c r="AW204" s="252">
        <v>0</v>
      </c>
      <c r="AX204" s="252">
        <v>0</v>
      </c>
      <c r="AY204" s="245" t="s">
        <v>129</v>
      </c>
      <c r="AZ204" s="245" t="s">
        <v>776</v>
      </c>
      <c r="BA204" s="248" t="s">
        <v>777</v>
      </c>
      <c r="BB204" s="253"/>
      <c r="BC204" s="254"/>
      <c r="BD204" s="254"/>
      <c r="BE204" s="254"/>
      <c r="BF204" s="254"/>
      <c r="BG204" s="255"/>
      <c r="BH204" s="255"/>
      <c r="BI204" s="255"/>
      <c r="BJ204" s="255"/>
      <c r="BK204" s="290" t="s">
        <v>827</v>
      </c>
    </row>
    <row r="205" spans="1:64" s="292" customFormat="1" ht="12.95" customHeight="1" x14ac:dyDescent="0.25">
      <c r="A205" s="245" t="s">
        <v>217</v>
      </c>
      <c r="B205" s="230"/>
      <c r="C205" s="246" t="s">
        <v>841</v>
      </c>
      <c r="D205" s="247"/>
      <c r="E205" s="230"/>
      <c r="F205" s="230" t="s">
        <v>221</v>
      </c>
      <c r="G205" s="230" t="s">
        <v>222</v>
      </c>
      <c r="H205" s="248" t="s">
        <v>223</v>
      </c>
      <c r="I205" s="245" t="s">
        <v>120</v>
      </c>
      <c r="J205" s="245"/>
      <c r="K205" s="245"/>
      <c r="L205" s="245">
        <v>40</v>
      </c>
      <c r="M205" s="245" t="s">
        <v>122</v>
      </c>
      <c r="N205" s="245" t="s">
        <v>224</v>
      </c>
      <c r="O205" s="245" t="s">
        <v>840</v>
      </c>
      <c r="P205" s="245" t="s">
        <v>125</v>
      </c>
      <c r="Q205" s="245">
        <v>230000000</v>
      </c>
      <c r="R205" s="245" t="s">
        <v>511</v>
      </c>
      <c r="S205" s="245"/>
      <c r="T205" s="274" t="s">
        <v>146</v>
      </c>
      <c r="U205" s="245"/>
      <c r="V205" s="245"/>
      <c r="W205" s="245">
        <v>30</v>
      </c>
      <c r="X205" s="245" t="s">
        <v>106</v>
      </c>
      <c r="Y205" s="245">
        <v>10</v>
      </c>
      <c r="Z205" s="250"/>
      <c r="AA205" s="251" t="s">
        <v>138</v>
      </c>
      <c r="AB205" s="245"/>
      <c r="AC205" s="245"/>
      <c r="AD205" s="250">
        <v>275000000</v>
      </c>
      <c r="AE205" s="275">
        <v>308000000</v>
      </c>
      <c r="AF205" s="250"/>
      <c r="AG205" s="250"/>
      <c r="AH205" s="250">
        <v>330144046</v>
      </c>
      <c r="AI205" s="275">
        <v>369761331.52000004</v>
      </c>
      <c r="AJ205" s="250"/>
      <c r="AK205" s="250"/>
      <c r="AL205" s="250"/>
      <c r="AM205" s="250"/>
      <c r="AN205" s="250"/>
      <c r="AO205" s="250"/>
      <c r="AP205" s="250"/>
      <c r="AQ205" s="250"/>
      <c r="AR205" s="250"/>
      <c r="AS205" s="250"/>
      <c r="AT205" s="250"/>
      <c r="AU205" s="250"/>
      <c r="AV205" s="250"/>
      <c r="AW205" s="275">
        <v>0</v>
      </c>
      <c r="AX205" s="275">
        <f>AW205*1.12</f>
        <v>0</v>
      </c>
      <c r="AY205" s="245" t="s">
        <v>129</v>
      </c>
      <c r="AZ205" s="245" t="s">
        <v>776</v>
      </c>
      <c r="BA205" s="248" t="s">
        <v>777</v>
      </c>
      <c r="BB205" s="253"/>
      <c r="BC205" s="254"/>
      <c r="BD205" s="254"/>
      <c r="BE205" s="254"/>
      <c r="BF205" s="254"/>
      <c r="BG205" s="255"/>
      <c r="BH205" s="255"/>
      <c r="BI205" s="255"/>
      <c r="BJ205" s="255"/>
      <c r="BK205" s="290" t="s">
        <v>827</v>
      </c>
    </row>
    <row r="206" spans="1:64" s="292" customFormat="1" ht="12.95" customHeight="1" x14ac:dyDescent="0.25">
      <c r="A206" s="245" t="s">
        <v>217</v>
      </c>
      <c r="B206" s="230" t="s">
        <v>852</v>
      </c>
      <c r="C206" s="246" t="s">
        <v>853</v>
      </c>
      <c r="D206" s="247"/>
      <c r="E206" s="230"/>
      <c r="F206" s="230" t="s">
        <v>221</v>
      </c>
      <c r="G206" s="230" t="s">
        <v>222</v>
      </c>
      <c r="H206" s="248" t="s">
        <v>223</v>
      </c>
      <c r="I206" s="245" t="s">
        <v>120</v>
      </c>
      <c r="J206" s="245"/>
      <c r="K206" s="245"/>
      <c r="L206" s="245">
        <v>40</v>
      </c>
      <c r="M206" s="245" t="s">
        <v>122</v>
      </c>
      <c r="N206" s="245" t="s">
        <v>224</v>
      </c>
      <c r="O206" s="245" t="s">
        <v>854</v>
      </c>
      <c r="P206" s="245" t="s">
        <v>125</v>
      </c>
      <c r="Q206" s="245">
        <v>230000000</v>
      </c>
      <c r="R206" s="245" t="s">
        <v>511</v>
      </c>
      <c r="S206" s="245"/>
      <c r="T206" s="274" t="s">
        <v>146</v>
      </c>
      <c r="U206" s="245"/>
      <c r="V206" s="245"/>
      <c r="W206" s="245">
        <v>30</v>
      </c>
      <c r="X206" s="245" t="s">
        <v>106</v>
      </c>
      <c r="Y206" s="245">
        <v>10</v>
      </c>
      <c r="Z206" s="250"/>
      <c r="AA206" s="251" t="s">
        <v>138</v>
      </c>
      <c r="AB206" s="245"/>
      <c r="AC206" s="245"/>
      <c r="AD206" s="250">
        <v>226336870</v>
      </c>
      <c r="AE206" s="275">
        <v>253497294.40000004</v>
      </c>
      <c r="AF206" s="250"/>
      <c r="AG206" s="250"/>
      <c r="AH206" s="250">
        <v>356498020</v>
      </c>
      <c r="AI206" s="275">
        <v>399277782.40000004</v>
      </c>
      <c r="AJ206" s="250"/>
      <c r="AK206" s="250"/>
      <c r="AL206" s="250"/>
      <c r="AM206" s="250"/>
      <c r="AN206" s="250"/>
      <c r="AO206" s="250"/>
      <c r="AP206" s="250"/>
      <c r="AQ206" s="250"/>
      <c r="AR206" s="250"/>
      <c r="AS206" s="250"/>
      <c r="AT206" s="250"/>
      <c r="AU206" s="250"/>
      <c r="AV206" s="250"/>
      <c r="AW206" s="250">
        <f>AD206+AH206</f>
        <v>582834890</v>
      </c>
      <c r="AX206" s="250">
        <f>AW206*1.12</f>
        <v>652775076.80000007</v>
      </c>
      <c r="AY206" s="245" t="s">
        <v>129</v>
      </c>
      <c r="AZ206" s="245" t="s">
        <v>776</v>
      </c>
      <c r="BA206" s="248" t="s">
        <v>777</v>
      </c>
      <c r="BB206" s="253"/>
      <c r="BC206" s="254"/>
      <c r="BD206" s="254"/>
      <c r="BE206" s="254"/>
      <c r="BF206" s="254"/>
      <c r="BG206" s="255"/>
      <c r="BH206" s="255"/>
      <c r="BI206" s="255"/>
      <c r="BJ206" s="255"/>
      <c r="BK206" s="290" t="s">
        <v>855</v>
      </c>
    </row>
    <row r="207" spans="1:64" s="293" customFormat="1" ht="21" customHeight="1" x14ac:dyDescent="0.25">
      <c r="A207" s="256" t="s">
        <v>150</v>
      </c>
      <c r="B207" s="256"/>
      <c r="C207" s="256" t="s">
        <v>828</v>
      </c>
      <c r="D207" s="256"/>
      <c r="E207" s="231"/>
      <c r="F207" s="257" t="s">
        <v>829</v>
      </c>
      <c r="G207" s="258" t="s">
        <v>830</v>
      </c>
      <c r="H207" s="258" t="s">
        <v>831</v>
      </c>
      <c r="I207" s="259" t="s">
        <v>120</v>
      </c>
      <c r="J207" s="256"/>
      <c r="K207" s="259"/>
      <c r="L207" s="260">
        <v>30</v>
      </c>
      <c r="M207" s="261">
        <v>230000000</v>
      </c>
      <c r="N207" s="261" t="s">
        <v>123</v>
      </c>
      <c r="O207" s="256" t="s">
        <v>806</v>
      </c>
      <c r="P207" s="261" t="s">
        <v>125</v>
      </c>
      <c r="Q207" s="257">
        <v>230000000</v>
      </c>
      <c r="R207" s="262" t="s">
        <v>382</v>
      </c>
      <c r="S207" s="256"/>
      <c r="T207" s="256" t="s">
        <v>146</v>
      </c>
      <c r="U207" s="256"/>
      <c r="V207" s="256"/>
      <c r="W207" s="260">
        <v>0</v>
      </c>
      <c r="X207" s="263">
        <v>100</v>
      </c>
      <c r="Y207" s="260">
        <v>0</v>
      </c>
      <c r="Z207" s="259"/>
      <c r="AA207" s="256" t="s">
        <v>138</v>
      </c>
      <c r="AB207" s="259"/>
      <c r="AC207" s="264">
        <v>551061225</v>
      </c>
      <c r="AD207" s="264">
        <v>551061225</v>
      </c>
      <c r="AE207" s="264">
        <f>AD207*1.12</f>
        <v>617188572</v>
      </c>
      <c r="AF207" s="264"/>
      <c r="AG207" s="264">
        <v>65083557</v>
      </c>
      <c r="AH207" s="264">
        <v>65083557</v>
      </c>
      <c r="AI207" s="264">
        <f>AH207*1.12</f>
        <v>72893583.840000004</v>
      </c>
      <c r="AJ207" s="264"/>
      <c r="AK207" s="264"/>
      <c r="AL207" s="264"/>
      <c r="AM207" s="264">
        <f>AL207*1.12</f>
        <v>0</v>
      </c>
      <c r="AN207" s="265"/>
      <c r="AO207" s="264"/>
      <c r="AP207" s="264"/>
      <c r="AQ207" s="264"/>
      <c r="AR207" s="265"/>
      <c r="AS207" s="266"/>
      <c r="AT207" s="266"/>
      <c r="AU207" s="266"/>
      <c r="AV207" s="256"/>
      <c r="AW207" s="264">
        <v>0</v>
      </c>
      <c r="AX207" s="264">
        <v>0</v>
      </c>
      <c r="AY207" s="267" t="s">
        <v>129</v>
      </c>
      <c r="AZ207" s="268" t="s">
        <v>832</v>
      </c>
      <c r="BA207" s="268" t="s">
        <v>833</v>
      </c>
      <c r="BB207" s="269"/>
      <c r="BC207" s="269"/>
      <c r="BD207" s="269"/>
      <c r="BE207" s="269"/>
      <c r="BF207" s="269"/>
      <c r="BG207" s="269"/>
      <c r="BH207" s="269"/>
      <c r="BI207" s="269"/>
      <c r="BJ207" s="269"/>
      <c r="BK207" s="291" t="s">
        <v>403</v>
      </c>
      <c r="BL207" s="270"/>
    </row>
    <row r="208" spans="1:64" s="292" customFormat="1" ht="12.95" customHeight="1" x14ac:dyDescent="0.25">
      <c r="A208" s="245" t="s">
        <v>150</v>
      </c>
      <c r="B208" s="230"/>
      <c r="C208" s="246" t="s">
        <v>839</v>
      </c>
      <c r="D208" s="247"/>
      <c r="E208" s="230"/>
      <c r="F208" s="230" t="s">
        <v>829</v>
      </c>
      <c r="G208" s="230" t="s">
        <v>830</v>
      </c>
      <c r="H208" s="248" t="s">
        <v>831</v>
      </c>
      <c r="I208" s="245" t="s">
        <v>120</v>
      </c>
      <c r="J208" s="245"/>
      <c r="K208" s="245"/>
      <c r="L208" s="245">
        <v>30</v>
      </c>
      <c r="M208" s="245">
        <v>230000000</v>
      </c>
      <c r="N208" s="245" t="s">
        <v>123</v>
      </c>
      <c r="O208" s="245" t="s">
        <v>840</v>
      </c>
      <c r="P208" s="245" t="s">
        <v>125</v>
      </c>
      <c r="Q208" s="245">
        <v>230000000</v>
      </c>
      <c r="R208" s="245" t="s">
        <v>382</v>
      </c>
      <c r="S208" s="245"/>
      <c r="T208" s="274" t="s">
        <v>146</v>
      </c>
      <c r="U208" s="245"/>
      <c r="V208" s="245"/>
      <c r="W208" s="245">
        <v>0</v>
      </c>
      <c r="X208" s="245">
        <v>100</v>
      </c>
      <c r="Y208" s="245">
        <v>0</v>
      </c>
      <c r="Z208" s="250"/>
      <c r="AA208" s="251" t="s">
        <v>138</v>
      </c>
      <c r="AB208" s="245"/>
      <c r="AC208" s="245">
        <v>551061225</v>
      </c>
      <c r="AD208" s="250">
        <v>551061225</v>
      </c>
      <c r="AE208" s="275">
        <v>617188572</v>
      </c>
      <c r="AF208" s="250"/>
      <c r="AG208" s="250">
        <v>65083557</v>
      </c>
      <c r="AH208" s="250">
        <v>65083557</v>
      </c>
      <c r="AI208" s="275">
        <v>72893583.840000004</v>
      </c>
      <c r="AJ208" s="250"/>
      <c r="AK208" s="250"/>
      <c r="AL208" s="250"/>
      <c r="AM208" s="250">
        <v>0</v>
      </c>
      <c r="AN208" s="250"/>
      <c r="AO208" s="250"/>
      <c r="AP208" s="250"/>
      <c r="AQ208" s="250"/>
      <c r="AR208" s="250"/>
      <c r="AS208" s="250"/>
      <c r="AT208" s="250"/>
      <c r="AU208" s="250"/>
      <c r="AV208" s="250"/>
      <c r="AW208" s="275">
        <f>AD208+AH208</f>
        <v>616144782</v>
      </c>
      <c r="AX208" s="275">
        <v>690082155.84000003</v>
      </c>
      <c r="AY208" s="245" t="s">
        <v>129</v>
      </c>
      <c r="AZ208" s="245" t="s">
        <v>832</v>
      </c>
      <c r="BA208" s="248" t="s">
        <v>833</v>
      </c>
      <c r="BB208" s="253"/>
      <c r="BC208" s="254"/>
      <c r="BD208" s="254"/>
      <c r="BE208" s="254"/>
      <c r="BF208" s="254"/>
      <c r="BG208" s="255"/>
      <c r="BH208" s="255"/>
      <c r="BI208" s="255"/>
      <c r="BJ208" s="255"/>
      <c r="BK208" s="290" t="s">
        <v>827</v>
      </c>
    </row>
    <row r="209" spans="1:66" s="292" customFormat="1" ht="12.95" customHeight="1" x14ac:dyDescent="0.25">
      <c r="A209" s="320" t="s">
        <v>217</v>
      </c>
      <c r="B209" s="321"/>
      <c r="C209" s="322" t="s">
        <v>925</v>
      </c>
      <c r="D209" s="323"/>
      <c r="E209" s="321"/>
      <c r="F209" s="321" t="s">
        <v>221</v>
      </c>
      <c r="G209" s="321" t="s">
        <v>222</v>
      </c>
      <c r="H209" s="324" t="s">
        <v>223</v>
      </c>
      <c r="I209" s="325" t="s">
        <v>120</v>
      </c>
      <c r="J209" s="325"/>
      <c r="K209" s="325"/>
      <c r="L209" s="325">
        <v>40</v>
      </c>
      <c r="M209" s="325" t="s">
        <v>122</v>
      </c>
      <c r="N209" s="325" t="s">
        <v>224</v>
      </c>
      <c r="O209" s="325" t="s">
        <v>907</v>
      </c>
      <c r="P209" s="325" t="s">
        <v>125</v>
      </c>
      <c r="Q209" s="325">
        <v>230000000</v>
      </c>
      <c r="R209" s="325" t="s">
        <v>908</v>
      </c>
      <c r="S209" s="325"/>
      <c r="T209" s="326" t="s">
        <v>146</v>
      </c>
      <c r="U209" s="325"/>
      <c r="V209" s="325"/>
      <c r="W209" s="325">
        <v>30</v>
      </c>
      <c r="X209" s="325" t="s">
        <v>106</v>
      </c>
      <c r="Y209" s="325">
        <v>10</v>
      </c>
      <c r="Z209" s="327"/>
      <c r="AA209" s="328" t="s">
        <v>138</v>
      </c>
      <c r="AB209" s="325"/>
      <c r="AC209" s="325"/>
      <c r="AD209" s="327">
        <v>285737988</v>
      </c>
      <c r="AE209" s="329">
        <v>320026546.56</v>
      </c>
      <c r="AF209" s="327"/>
      <c r="AG209" s="327"/>
      <c r="AH209" s="327">
        <v>700092341</v>
      </c>
      <c r="AI209" s="329">
        <v>784103421.92000008</v>
      </c>
      <c r="AJ209" s="327">
        <v>0</v>
      </c>
      <c r="AK209" s="327">
        <v>0</v>
      </c>
      <c r="AL209" s="327">
        <v>0</v>
      </c>
      <c r="AM209" s="327">
        <v>0</v>
      </c>
      <c r="AN209" s="327">
        <v>0</v>
      </c>
      <c r="AO209" s="327">
        <v>0</v>
      </c>
      <c r="AP209" s="327">
        <v>0</v>
      </c>
      <c r="AQ209" s="327">
        <v>0</v>
      </c>
      <c r="AR209" s="327">
        <v>0</v>
      </c>
      <c r="AS209" s="327">
        <v>0</v>
      </c>
      <c r="AT209" s="327">
        <v>0</v>
      </c>
      <c r="AU209" s="327">
        <v>0</v>
      </c>
      <c r="AV209" s="327"/>
      <c r="AW209" s="329">
        <v>985830329</v>
      </c>
      <c r="AX209" s="329">
        <v>1104129968.48</v>
      </c>
      <c r="AY209" s="325" t="s">
        <v>129</v>
      </c>
      <c r="AZ209" s="325" t="s">
        <v>909</v>
      </c>
      <c r="BA209" s="324" t="s">
        <v>910</v>
      </c>
      <c r="BB209" s="253"/>
      <c r="BC209" s="254"/>
      <c r="BD209" s="254"/>
      <c r="BE209" s="254"/>
      <c r="BF209" s="254"/>
      <c r="BG209" s="308"/>
      <c r="BH209" s="255"/>
      <c r="BI209" s="255"/>
      <c r="BJ209" s="308"/>
      <c r="BK209" s="309" t="s">
        <v>403</v>
      </c>
    </row>
    <row r="210" spans="1:66" s="402" customFormat="1" ht="12.95" customHeight="1" x14ac:dyDescent="0.25">
      <c r="A210" s="391" t="s">
        <v>217</v>
      </c>
      <c r="B210" s="385"/>
      <c r="C210" s="392" t="s">
        <v>924</v>
      </c>
      <c r="D210" s="392"/>
      <c r="E210" s="385"/>
      <c r="F210" s="385" t="s">
        <v>502</v>
      </c>
      <c r="G210" s="385" t="s">
        <v>503</v>
      </c>
      <c r="H210" s="385" t="s">
        <v>503</v>
      </c>
      <c r="I210" s="385" t="s">
        <v>120</v>
      </c>
      <c r="J210" s="385"/>
      <c r="K210" s="385"/>
      <c r="L210" s="385">
        <v>40</v>
      </c>
      <c r="M210" s="385">
        <v>230000000</v>
      </c>
      <c r="N210" s="385" t="s">
        <v>165</v>
      </c>
      <c r="O210" s="385" t="s">
        <v>907</v>
      </c>
      <c r="P210" s="385" t="s">
        <v>125</v>
      </c>
      <c r="Q210" s="385">
        <v>230000000</v>
      </c>
      <c r="R210" s="385" t="s">
        <v>174</v>
      </c>
      <c r="S210" s="385"/>
      <c r="T210" s="393" t="s">
        <v>146</v>
      </c>
      <c r="U210" s="385"/>
      <c r="V210" s="385"/>
      <c r="W210" s="385">
        <v>30</v>
      </c>
      <c r="X210" s="385" t="s">
        <v>106</v>
      </c>
      <c r="Y210" s="385">
        <v>10</v>
      </c>
      <c r="Z210" s="394"/>
      <c r="AA210" s="395" t="s">
        <v>138</v>
      </c>
      <c r="AB210" s="385"/>
      <c r="AC210" s="385"/>
      <c r="AD210" s="394">
        <v>279354680</v>
      </c>
      <c r="AE210" s="396">
        <v>312877241.60000002</v>
      </c>
      <c r="AF210" s="394"/>
      <c r="AG210" s="394"/>
      <c r="AH210" s="394">
        <v>378237000</v>
      </c>
      <c r="AI210" s="396">
        <v>423625440.00000006</v>
      </c>
      <c r="AJ210" s="394"/>
      <c r="AK210" s="394"/>
      <c r="AL210" s="394"/>
      <c r="AM210" s="394">
        <v>0</v>
      </c>
      <c r="AN210" s="394"/>
      <c r="AO210" s="394"/>
      <c r="AP210" s="394"/>
      <c r="AQ210" s="394">
        <v>0</v>
      </c>
      <c r="AR210" s="394"/>
      <c r="AS210" s="394"/>
      <c r="AT210" s="394"/>
      <c r="AU210" s="394">
        <v>0</v>
      </c>
      <c r="AV210" s="394"/>
      <c r="AW210" s="396">
        <v>0</v>
      </c>
      <c r="AX210" s="396">
        <v>0</v>
      </c>
      <c r="AY210" s="385" t="s">
        <v>129</v>
      </c>
      <c r="AZ210" s="385" t="s">
        <v>911</v>
      </c>
      <c r="BA210" s="385" t="s">
        <v>912</v>
      </c>
      <c r="BB210" s="397"/>
      <c r="BC210" s="398"/>
      <c r="BD210" s="398"/>
      <c r="BE210" s="398"/>
      <c r="BF210" s="398"/>
      <c r="BG210" s="399"/>
      <c r="BH210" s="400"/>
      <c r="BI210" s="400"/>
      <c r="BJ210" s="399"/>
      <c r="BK210" s="401" t="s">
        <v>963</v>
      </c>
      <c r="BL210" s="402" t="s">
        <v>964</v>
      </c>
    </row>
    <row r="211" spans="1:66" ht="12.95" customHeight="1" x14ac:dyDescent="0.25">
      <c r="A211" s="139"/>
      <c r="B211" s="135"/>
      <c r="C211" s="135"/>
      <c r="D211" s="135"/>
      <c r="E211" s="44" t="s">
        <v>234</v>
      </c>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40"/>
      <c r="AD211" s="140"/>
      <c r="AE211" s="140"/>
      <c r="AF211" s="140"/>
      <c r="AG211" s="140"/>
      <c r="AH211" s="140"/>
      <c r="AI211" s="140"/>
      <c r="AJ211" s="140"/>
      <c r="AK211" s="140"/>
      <c r="AL211" s="140"/>
      <c r="AM211" s="140"/>
      <c r="AN211" s="140"/>
      <c r="AO211" s="140"/>
      <c r="AP211" s="140"/>
      <c r="AQ211" s="140"/>
      <c r="AR211" s="140"/>
      <c r="AS211" s="140"/>
      <c r="AT211" s="140"/>
      <c r="AU211" s="140"/>
      <c r="AV211" s="136"/>
      <c r="AW211" s="125">
        <f>SUM(AW166:AW210)</f>
        <v>16972658930</v>
      </c>
      <c r="AX211" s="125">
        <f>SUM(AX166:AX210)</f>
        <v>19009378001.599998</v>
      </c>
      <c r="AY211" s="135"/>
      <c r="AZ211" s="135"/>
      <c r="BA211" s="135"/>
      <c r="BB211" s="135"/>
      <c r="BC211" s="135"/>
      <c r="BD211" s="135"/>
      <c r="BE211" s="135"/>
      <c r="BF211" s="135"/>
      <c r="BG211" s="141"/>
      <c r="BH211" s="135"/>
      <c r="BI211" s="135"/>
      <c r="BJ211" s="141"/>
      <c r="BK211" s="141"/>
    </row>
    <row r="212" spans="1:66" s="164" customFormat="1" ht="12.95" customHeight="1" x14ac:dyDescent="0.25">
      <c r="A212" s="135"/>
      <c r="B212" s="135"/>
      <c r="C212" s="135"/>
      <c r="D212" s="135"/>
      <c r="E212" s="215" t="s">
        <v>112</v>
      </c>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42"/>
      <c r="AE212" s="142"/>
      <c r="AF212" s="142"/>
      <c r="AG212" s="142"/>
      <c r="AH212" s="142"/>
      <c r="AI212" s="142"/>
      <c r="AJ212" s="142"/>
      <c r="AK212" s="142"/>
      <c r="AL212" s="142"/>
      <c r="AM212" s="142"/>
      <c r="AN212" s="142"/>
      <c r="AO212" s="142"/>
      <c r="AP212" s="142"/>
      <c r="AQ212" s="142"/>
      <c r="AR212" s="142"/>
      <c r="AS212" s="142"/>
      <c r="AT212" s="142"/>
      <c r="AU212" s="142"/>
      <c r="AV212" s="143"/>
      <c r="AW212" s="143"/>
      <c r="AX212" s="143"/>
      <c r="AY212" s="135"/>
      <c r="AZ212" s="135"/>
      <c r="BA212" s="135"/>
      <c r="BB212" s="135"/>
      <c r="BC212" s="135"/>
      <c r="BD212" s="135"/>
      <c r="BE212" s="135"/>
      <c r="BF212" s="135"/>
      <c r="BG212" s="135"/>
      <c r="BH212" s="135"/>
      <c r="BI212" s="135"/>
      <c r="BJ212" s="141"/>
      <c r="BK212" s="126"/>
    </row>
    <row r="213" spans="1:66" s="165" customFormat="1" ht="12.95" customHeight="1" x14ac:dyDescent="0.25">
      <c r="A213" s="15" t="s">
        <v>133</v>
      </c>
      <c r="B213" s="15" t="s">
        <v>157</v>
      </c>
      <c r="C213" s="174" t="s">
        <v>235</v>
      </c>
      <c r="D213" s="174"/>
      <c r="E213" s="174" t="s">
        <v>236</v>
      </c>
      <c r="F213" s="22" t="s">
        <v>237</v>
      </c>
      <c r="G213" s="22" t="s">
        <v>238</v>
      </c>
      <c r="H213" s="22" t="s">
        <v>238</v>
      </c>
      <c r="I213" s="23" t="s">
        <v>120</v>
      </c>
      <c r="J213" s="23"/>
      <c r="K213" s="23"/>
      <c r="L213" s="22">
        <v>100</v>
      </c>
      <c r="M213" s="5">
        <v>230000000</v>
      </c>
      <c r="N213" s="5" t="s">
        <v>137</v>
      </c>
      <c r="O213" s="5" t="s">
        <v>239</v>
      </c>
      <c r="P213" s="23" t="s">
        <v>125</v>
      </c>
      <c r="Q213" s="24">
        <v>230000000</v>
      </c>
      <c r="R213" s="25" t="s">
        <v>174</v>
      </c>
      <c r="S213" s="25"/>
      <c r="T213" s="23"/>
      <c r="U213" s="5" t="s">
        <v>126</v>
      </c>
      <c r="V213" s="23" t="s">
        <v>127</v>
      </c>
      <c r="W213" s="23">
        <v>0</v>
      </c>
      <c r="X213" s="23">
        <v>100</v>
      </c>
      <c r="Y213" s="23">
        <v>0</v>
      </c>
      <c r="Z213" s="39"/>
      <c r="AA213" s="5" t="s">
        <v>138</v>
      </c>
      <c r="AB213" s="26"/>
      <c r="AC213" s="26"/>
      <c r="AD213" s="26">
        <v>350349359.97000003</v>
      </c>
      <c r="AE213" s="26">
        <v>392391283.16640007</v>
      </c>
      <c r="AF213" s="26"/>
      <c r="AG213" s="26"/>
      <c r="AH213" s="26">
        <v>350349359.97000003</v>
      </c>
      <c r="AI213" s="26">
        <v>392391283.16640007</v>
      </c>
      <c r="AJ213" s="19"/>
      <c r="AK213" s="19"/>
      <c r="AL213" s="19">
        <v>350349359.97000003</v>
      </c>
      <c r="AM213" s="19">
        <v>392391283.16640007</v>
      </c>
      <c r="AN213" s="19">
        <v>0</v>
      </c>
      <c r="AO213" s="19">
        <v>0</v>
      </c>
      <c r="AP213" s="19">
        <v>0</v>
      </c>
      <c r="AQ213" s="19">
        <v>0</v>
      </c>
      <c r="AR213" s="19">
        <v>0</v>
      </c>
      <c r="AS213" s="19">
        <v>0</v>
      </c>
      <c r="AT213" s="19">
        <v>0</v>
      </c>
      <c r="AU213" s="19">
        <v>0</v>
      </c>
      <c r="AV213" s="41"/>
      <c r="AW213" s="41">
        <f t="shared" ref="AW213" si="149">AD213+AH213+AL213+AP213+AT213</f>
        <v>1051048079.9100001</v>
      </c>
      <c r="AX213" s="41">
        <f t="shared" ref="AX213" si="150">AW213*1.12</f>
        <v>1177173849.4992001</v>
      </c>
      <c r="AY213" s="12" t="s">
        <v>129</v>
      </c>
      <c r="AZ213" s="1" t="s">
        <v>240</v>
      </c>
      <c r="BA213" s="1" t="s">
        <v>241</v>
      </c>
      <c r="BB213" s="5"/>
      <c r="BC213" s="5"/>
      <c r="BD213" s="5"/>
      <c r="BE213" s="5"/>
      <c r="BF213" s="5"/>
      <c r="BG213" s="5"/>
      <c r="BH213" s="5"/>
      <c r="BI213" s="5"/>
      <c r="BJ213" s="167"/>
      <c r="BK213" s="27"/>
    </row>
    <row r="214" spans="1:66" s="165" customFormat="1" ht="12.95" customHeight="1" x14ac:dyDescent="0.25">
      <c r="A214" s="15" t="s">
        <v>133</v>
      </c>
      <c r="B214" s="15" t="s">
        <v>218</v>
      </c>
      <c r="C214" s="174" t="s">
        <v>242</v>
      </c>
      <c r="D214" s="174"/>
      <c r="E214" s="174" t="s">
        <v>243</v>
      </c>
      <c r="F214" s="22" t="s">
        <v>244</v>
      </c>
      <c r="G214" s="22" t="s">
        <v>245</v>
      </c>
      <c r="H214" s="22" t="s">
        <v>246</v>
      </c>
      <c r="I214" s="23" t="s">
        <v>120</v>
      </c>
      <c r="J214" s="23"/>
      <c r="K214" s="23"/>
      <c r="L214" s="22">
        <v>100</v>
      </c>
      <c r="M214" s="5">
        <v>230000000</v>
      </c>
      <c r="N214" s="5" t="s">
        <v>137</v>
      </c>
      <c r="O214" s="5" t="s">
        <v>239</v>
      </c>
      <c r="P214" s="23" t="s">
        <v>125</v>
      </c>
      <c r="Q214" s="24">
        <v>230000001</v>
      </c>
      <c r="R214" s="25" t="s">
        <v>174</v>
      </c>
      <c r="S214" s="25"/>
      <c r="T214" s="23"/>
      <c r="U214" s="5" t="s">
        <v>126</v>
      </c>
      <c r="V214" s="23" t="s">
        <v>127</v>
      </c>
      <c r="W214" s="23">
        <v>0</v>
      </c>
      <c r="X214" s="23">
        <v>100</v>
      </c>
      <c r="Y214" s="23">
        <v>0</v>
      </c>
      <c r="Z214" s="39"/>
      <c r="AA214" s="5" t="s">
        <v>138</v>
      </c>
      <c r="AB214" s="26"/>
      <c r="AC214" s="26"/>
      <c r="AD214" s="26">
        <v>8866176.0000000037</v>
      </c>
      <c r="AE214" s="26">
        <v>9930117.1200000048</v>
      </c>
      <c r="AF214" s="26"/>
      <c r="AG214" s="26"/>
      <c r="AH214" s="26">
        <v>8866176.0000000037</v>
      </c>
      <c r="AI214" s="26">
        <v>9930117.1200000048</v>
      </c>
      <c r="AJ214" s="19"/>
      <c r="AK214" s="19"/>
      <c r="AL214" s="19">
        <v>8866176.0000000037</v>
      </c>
      <c r="AM214" s="19">
        <v>9930117.1200000048</v>
      </c>
      <c r="AN214" s="19">
        <v>0</v>
      </c>
      <c r="AO214" s="19">
        <v>0</v>
      </c>
      <c r="AP214" s="19">
        <v>0</v>
      </c>
      <c r="AQ214" s="19">
        <v>0</v>
      </c>
      <c r="AR214" s="19">
        <v>0</v>
      </c>
      <c r="AS214" s="19">
        <v>0</v>
      </c>
      <c r="AT214" s="19">
        <v>0</v>
      </c>
      <c r="AU214" s="19">
        <v>0</v>
      </c>
      <c r="AV214" s="41"/>
      <c r="AW214" s="41">
        <f t="shared" ref="AW214:AW258" si="151">AD214+AH214+AL214+AP214+AT214</f>
        <v>26598528.000000011</v>
      </c>
      <c r="AX214" s="41">
        <f t="shared" ref="AX214:AX281" si="152">AW214*1.12</f>
        <v>29790351.360000014</v>
      </c>
      <c r="AY214" s="12" t="s">
        <v>129</v>
      </c>
      <c r="AZ214" s="1" t="s">
        <v>247</v>
      </c>
      <c r="BA214" s="1" t="s">
        <v>248</v>
      </c>
      <c r="BB214" s="5"/>
      <c r="BC214" s="5"/>
      <c r="BD214" s="5"/>
      <c r="BE214" s="5"/>
      <c r="BF214" s="5"/>
      <c r="BG214" s="5"/>
      <c r="BH214" s="5"/>
      <c r="BI214" s="5"/>
      <c r="BJ214" s="167"/>
      <c r="BK214" s="27"/>
    </row>
    <row r="215" spans="1:66" s="165" customFormat="1" ht="12.75" x14ac:dyDescent="0.25">
      <c r="A215" s="15" t="s">
        <v>133</v>
      </c>
      <c r="B215" s="15" t="s">
        <v>218</v>
      </c>
      <c r="C215" s="174" t="s">
        <v>249</v>
      </c>
      <c r="D215" s="174"/>
      <c r="E215" s="174" t="s">
        <v>250</v>
      </c>
      <c r="F215" s="22" t="s">
        <v>251</v>
      </c>
      <c r="G215" s="22" t="s">
        <v>252</v>
      </c>
      <c r="H215" s="22" t="s">
        <v>252</v>
      </c>
      <c r="I215" s="23" t="s">
        <v>120</v>
      </c>
      <c r="J215" s="23"/>
      <c r="K215" s="23"/>
      <c r="L215" s="22">
        <v>100</v>
      </c>
      <c r="M215" s="5">
        <v>230000000</v>
      </c>
      <c r="N215" s="5" t="s">
        <v>137</v>
      </c>
      <c r="O215" s="5" t="s">
        <v>239</v>
      </c>
      <c r="P215" s="23" t="s">
        <v>125</v>
      </c>
      <c r="Q215" s="24">
        <v>230000000</v>
      </c>
      <c r="R215" s="25" t="s">
        <v>145</v>
      </c>
      <c r="S215" s="25"/>
      <c r="T215" s="23"/>
      <c r="U215" s="5" t="s">
        <v>126</v>
      </c>
      <c r="V215" s="23" t="s">
        <v>127</v>
      </c>
      <c r="W215" s="23">
        <v>0</v>
      </c>
      <c r="X215" s="23">
        <v>100</v>
      </c>
      <c r="Y215" s="23">
        <v>0</v>
      </c>
      <c r="Z215" s="39"/>
      <c r="AA215" s="5" t="s">
        <v>138</v>
      </c>
      <c r="AB215" s="26"/>
      <c r="AC215" s="26"/>
      <c r="AD215" s="26">
        <v>341627670</v>
      </c>
      <c r="AE215" s="26">
        <v>382622990.40000004</v>
      </c>
      <c r="AF215" s="26"/>
      <c r="AG215" s="26"/>
      <c r="AH215" s="26">
        <v>341627670</v>
      </c>
      <c r="AI215" s="26">
        <v>382622990.40000004</v>
      </c>
      <c r="AJ215" s="19"/>
      <c r="AK215" s="19"/>
      <c r="AL215" s="19">
        <v>341627670</v>
      </c>
      <c r="AM215" s="19">
        <v>382622990.40000004</v>
      </c>
      <c r="AN215" s="19">
        <v>0</v>
      </c>
      <c r="AO215" s="19">
        <v>0</v>
      </c>
      <c r="AP215" s="19">
        <v>0</v>
      </c>
      <c r="AQ215" s="19">
        <v>0</v>
      </c>
      <c r="AR215" s="19">
        <v>0</v>
      </c>
      <c r="AS215" s="19">
        <v>0</v>
      </c>
      <c r="AT215" s="19">
        <v>0</v>
      </c>
      <c r="AU215" s="19">
        <v>0</v>
      </c>
      <c r="AV215" s="41"/>
      <c r="AW215" s="41">
        <v>0</v>
      </c>
      <c r="AX215" s="41">
        <f t="shared" si="152"/>
        <v>0</v>
      </c>
      <c r="AY215" s="9" t="s">
        <v>129</v>
      </c>
      <c r="AZ215" s="1" t="s">
        <v>253</v>
      </c>
      <c r="BA215" s="2" t="s">
        <v>254</v>
      </c>
      <c r="BB215" s="5"/>
      <c r="BC215" s="5"/>
      <c r="BD215" s="5"/>
      <c r="BE215" s="5"/>
      <c r="BF215" s="5"/>
      <c r="BG215" s="5"/>
      <c r="BH215" s="5"/>
      <c r="BI215" s="5"/>
      <c r="BJ215" s="167"/>
      <c r="BK215" s="27"/>
    </row>
    <row r="216" spans="1:66" s="165" customFormat="1" ht="12.95" customHeight="1" x14ac:dyDescent="0.25">
      <c r="A216" s="294" t="s">
        <v>133</v>
      </c>
      <c r="B216" s="294" t="s">
        <v>218</v>
      </c>
      <c r="C216" s="174" t="s">
        <v>891</v>
      </c>
      <c r="D216" s="174"/>
      <c r="E216" s="174" t="s">
        <v>250</v>
      </c>
      <c r="F216" s="22" t="s">
        <v>251</v>
      </c>
      <c r="G216" s="22" t="s">
        <v>252</v>
      </c>
      <c r="H216" s="22" t="s">
        <v>252</v>
      </c>
      <c r="I216" s="23" t="s">
        <v>120</v>
      </c>
      <c r="J216" s="23"/>
      <c r="K216" s="23"/>
      <c r="L216" s="22">
        <v>100</v>
      </c>
      <c r="M216" s="5">
        <v>230000000</v>
      </c>
      <c r="N216" s="5" t="s">
        <v>137</v>
      </c>
      <c r="O216" s="5" t="s">
        <v>239</v>
      </c>
      <c r="P216" s="23" t="s">
        <v>125</v>
      </c>
      <c r="Q216" s="24">
        <v>230000000</v>
      </c>
      <c r="R216" s="25" t="s">
        <v>145</v>
      </c>
      <c r="S216" s="25"/>
      <c r="T216" s="23"/>
      <c r="U216" s="5" t="s">
        <v>126</v>
      </c>
      <c r="V216" s="23" t="s">
        <v>127</v>
      </c>
      <c r="W216" s="23">
        <v>0</v>
      </c>
      <c r="X216" s="23">
        <v>100</v>
      </c>
      <c r="Y216" s="23">
        <v>0</v>
      </c>
      <c r="Z216" s="39"/>
      <c r="AA216" s="5" t="s">
        <v>138</v>
      </c>
      <c r="AB216" s="26"/>
      <c r="AC216" s="26"/>
      <c r="AD216" s="295">
        <f>341627670-76089614</f>
        <v>265538056</v>
      </c>
      <c r="AE216" s="296">
        <f t="shared" ref="AE216" si="153">AD216*1.12</f>
        <v>297402622.72000003</v>
      </c>
      <c r="AF216" s="295"/>
      <c r="AG216" s="295"/>
      <c r="AH216" s="295">
        <v>341627670</v>
      </c>
      <c r="AI216" s="295">
        <v>382622990.40000004</v>
      </c>
      <c r="AJ216" s="19"/>
      <c r="AK216" s="19"/>
      <c r="AL216" s="19">
        <v>341627670</v>
      </c>
      <c r="AM216" s="19">
        <v>382622990.40000004</v>
      </c>
      <c r="AN216" s="19">
        <v>0</v>
      </c>
      <c r="AO216" s="19">
        <v>0</v>
      </c>
      <c r="AP216" s="19">
        <v>0</v>
      </c>
      <c r="AQ216" s="19">
        <v>0</v>
      </c>
      <c r="AR216" s="19">
        <v>0</v>
      </c>
      <c r="AS216" s="19">
        <v>0</v>
      </c>
      <c r="AT216" s="19">
        <v>0</v>
      </c>
      <c r="AU216" s="19">
        <v>0</v>
      </c>
      <c r="AV216" s="19"/>
      <c r="AW216" s="19">
        <f>Z216+AD216+AH216+AL216+AP216</f>
        <v>948793396</v>
      </c>
      <c r="AX216" s="19">
        <f>AW216*1.12</f>
        <v>1062648603.5200001</v>
      </c>
      <c r="AY216" s="19" t="s">
        <v>129</v>
      </c>
      <c r="AZ216" s="41" t="s">
        <v>253</v>
      </c>
      <c r="BA216" s="41" t="s">
        <v>254</v>
      </c>
      <c r="BB216" s="41"/>
      <c r="BC216" s="9"/>
      <c r="BD216" s="1"/>
      <c r="BE216" s="2"/>
      <c r="BF216" s="5"/>
      <c r="BG216" s="5"/>
      <c r="BH216" s="5"/>
      <c r="BI216" s="5"/>
      <c r="BJ216" s="5"/>
      <c r="BK216" s="167" t="s">
        <v>892</v>
      </c>
      <c r="BL216" s="38"/>
      <c r="BM216" s="38"/>
      <c r="BN216" s="38"/>
    </row>
    <row r="217" spans="1:66" s="165" customFormat="1" ht="12.95" customHeight="1" x14ac:dyDescent="0.25">
      <c r="A217" s="15" t="s">
        <v>133</v>
      </c>
      <c r="B217" s="15" t="s">
        <v>218</v>
      </c>
      <c r="C217" s="174" t="s">
        <v>255</v>
      </c>
      <c r="D217" s="174"/>
      <c r="E217" s="174" t="s">
        <v>256</v>
      </c>
      <c r="F217" s="22" t="s">
        <v>251</v>
      </c>
      <c r="G217" s="22" t="s">
        <v>252</v>
      </c>
      <c r="H217" s="22" t="s">
        <v>252</v>
      </c>
      <c r="I217" s="23" t="s">
        <v>120</v>
      </c>
      <c r="J217" s="23"/>
      <c r="K217" s="23"/>
      <c r="L217" s="22">
        <v>100</v>
      </c>
      <c r="M217" s="5">
        <v>230000000</v>
      </c>
      <c r="N217" s="5" t="s">
        <v>137</v>
      </c>
      <c r="O217" s="5" t="s">
        <v>239</v>
      </c>
      <c r="P217" s="23" t="s">
        <v>125</v>
      </c>
      <c r="Q217" s="24">
        <v>230000000</v>
      </c>
      <c r="R217" s="25" t="s">
        <v>257</v>
      </c>
      <c r="S217" s="25"/>
      <c r="T217" s="23"/>
      <c r="U217" s="5" t="s">
        <v>126</v>
      </c>
      <c r="V217" s="23" t="s">
        <v>127</v>
      </c>
      <c r="W217" s="23">
        <v>0</v>
      </c>
      <c r="X217" s="23">
        <v>100</v>
      </c>
      <c r="Y217" s="23">
        <v>0</v>
      </c>
      <c r="Z217" s="39"/>
      <c r="AA217" s="5" t="s">
        <v>138</v>
      </c>
      <c r="AB217" s="26"/>
      <c r="AC217" s="26"/>
      <c r="AD217" s="26">
        <v>474799299.99999964</v>
      </c>
      <c r="AE217" s="26">
        <v>531775215.99999964</v>
      </c>
      <c r="AF217" s="26"/>
      <c r="AG217" s="26"/>
      <c r="AH217" s="26">
        <v>474799299.99999964</v>
      </c>
      <c r="AI217" s="26">
        <v>531775215.99999964</v>
      </c>
      <c r="AJ217" s="19"/>
      <c r="AK217" s="19"/>
      <c r="AL217" s="19">
        <v>474799300</v>
      </c>
      <c r="AM217" s="19">
        <v>531775216.00000006</v>
      </c>
      <c r="AN217" s="19">
        <v>0</v>
      </c>
      <c r="AO217" s="19">
        <v>0</v>
      </c>
      <c r="AP217" s="19">
        <v>0</v>
      </c>
      <c r="AQ217" s="19">
        <v>0</v>
      </c>
      <c r="AR217" s="19">
        <v>0</v>
      </c>
      <c r="AS217" s="19">
        <v>0</v>
      </c>
      <c r="AT217" s="19">
        <v>0</v>
      </c>
      <c r="AU217" s="19">
        <v>0</v>
      </c>
      <c r="AV217" s="41"/>
      <c r="AW217" s="41">
        <v>0</v>
      </c>
      <c r="AX217" s="41">
        <f t="shared" si="152"/>
        <v>0</v>
      </c>
      <c r="AY217" s="9" t="s">
        <v>129</v>
      </c>
      <c r="AZ217" s="1" t="s">
        <v>258</v>
      </c>
      <c r="BA217" s="2" t="s">
        <v>259</v>
      </c>
      <c r="BB217" s="5"/>
      <c r="BC217" s="5"/>
      <c r="BD217" s="5"/>
      <c r="BE217" s="5"/>
      <c r="BF217" s="5"/>
      <c r="BG217" s="5"/>
      <c r="BH217" s="5"/>
      <c r="BI217" s="5"/>
      <c r="BJ217" s="167"/>
      <c r="BK217" s="27"/>
    </row>
    <row r="218" spans="1:66" s="165" customFormat="1" ht="12.95" customHeight="1" x14ac:dyDescent="0.25">
      <c r="A218" s="15" t="s">
        <v>133</v>
      </c>
      <c r="B218" s="15" t="s">
        <v>218</v>
      </c>
      <c r="C218" s="174" t="s">
        <v>893</v>
      </c>
      <c r="D218" s="174"/>
      <c r="E218" s="174" t="s">
        <v>256</v>
      </c>
      <c r="F218" s="22" t="s">
        <v>251</v>
      </c>
      <c r="G218" s="22" t="s">
        <v>252</v>
      </c>
      <c r="H218" s="22" t="s">
        <v>252</v>
      </c>
      <c r="I218" s="23" t="s">
        <v>120</v>
      </c>
      <c r="J218" s="23"/>
      <c r="K218" s="23"/>
      <c r="L218" s="22">
        <v>100</v>
      </c>
      <c r="M218" s="5">
        <v>230000000</v>
      </c>
      <c r="N218" s="5" t="s">
        <v>137</v>
      </c>
      <c r="O218" s="5" t="s">
        <v>239</v>
      </c>
      <c r="P218" s="23" t="s">
        <v>125</v>
      </c>
      <c r="Q218" s="24">
        <v>230000000</v>
      </c>
      <c r="R218" s="25" t="s">
        <v>257</v>
      </c>
      <c r="S218" s="25"/>
      <c r="T218" s="23"/>
      <c r="U218" s="5" t="s">
        <v>126</v>
      </c>
      <c r="V218" s="23" t="s">
        <v>127</v>
      </c>
      <c r="W218" s="23">
        <v>0</v>
      </c>
      <c r="X218" s="23">
        <v>100</v>
      </c>
      <c r="Y218" s="23">
        <v>0</v>
      </c>
      <c r="Z218" s="39"/>
      <c r="AA218" s="5" t="s">
        <v>138</v>
      </c>
      <c r="AB218" s="26"/>
      <c r="AC218" s="26"/>
      <c r="AD218" s="295">
        <f>474799300+26956800-133697235</f>
        <v>368058865</v>
      </c>
      <c r="AE218" s="296">
        <f t="shared" ref="AE218" si="154">AD218*1.12</f>
        <v>412225928.80000001</v>
      </c>
      <c r="AF218" s="295"/>
      <c r="AG218" s="295"/>
      <c r="AH218" s="295">
        <v>474799299.99999964</v>
      </c>
      <c r="AI218" s="295">
        <v>531775215.99999964</v>
      </c>
      <c r="AJ218" s="19"/>
      <c r="AK218" s="19"/>
      <c r="AL218" s="19">
        <v>474799300</v>
      </c>
      <c r="AM218" s="19">
        <v>531775216.00000006</v>
      </c>
      <c r="AN218" s="19">
        <v>0</v>
      </c>
      <c r="AO218" s="19">
        <v>0</v>
      </c>
      <c r="AP218" s="19">
        <v>0</v>
      </c>
      <c r="AQ218" s="19">
        <v>0</v>
      </c>
      <c r="AR218" s="19">
        <v>0</v>
      </c>
      <c r="AS218" s="19">
        <v>0</v>
      </c>
      <c r="AT218" s="19">
        <v>0</v>
      </c>
      <c r="AU218" s="19">
        <v>0</v>
      </c>
      <c r="AV218" s="19"/>
      <c r="AW218" s="41">
        <f>Z218+AD218+AH218+AL218+AP218</f>
        <v>1317657464.9999995</v>
      </c>
      <c r="AX218" s="19">
        <f>AW218*1.12</f>
        <v>1475776360.7999997</v>
      </c>
      <c r="AY218" s="9" t="s">
        <v>129</v>
      </c>
      <c r="AZ218" s="1" t="s">
        <v>258</v>
      </c>
      <c r="BA218" s="2" t="s">
        <v>259</v>
      </c>
      <c r="BB218" s="5"/>
      <c r="BC218" s="5"/>
      <c r="BD218" s="5"/>
      <c r="BE218" s="5"/>
      <c r="BF218" s="5"/>
      <c r="BG218" s="5"/>
      <c r="BH218" s="5"/>
      <c r="BI218" s="5"/>
      <c r="BJ218" s="167"/>
      <c r="BK218" s="27" t="s">
        <v>892</v>
      </c>
      <c r="BM218" s="38"/>
      <c r="BN218" s="38"/>
    </row>
    <row r="219" spans="1:66" s="165" customFormat="1" ht="12.95" customHeight="1" x14ac:dyDescent="0.25">
      <c r="A219" s="15" t="s">
        <v>133</v>
      </c>
      <c r="B219" s="15" t="s">
        <v>218</v>
      </c>
      <c r="C219" s="174" t="s">
        <v>260</v>
      </c>
      <c r="D219" s="174"/>
      <c r="E219" s="174" t="s">
        <v>261</v>
      </c>
      <c r="F219" s="22" t="s">
        <v>251</v>
      </c>
      <c r="G219" s="22" t="s">
        <v>252</v>
      </c>
      <c r="H219" s="22" t="s">
        <v>252</v>
      </c>
      <c r="I219" s="23" t="s">
        <v>120</v>
      </c>
      <c r="J219" s="23"/>
      <c r="K219" s="23"/>
      <c r="L219" s="22">
        <v>100</v>
      </c>
      <c r="M219" s="5">
        <v>230000000</v>
      </c>
      <c r="N219" s="5" t="s">
        <v>137</v>
      </c>
      <c r="O219" s="5" t="s">
        <v>239</v>
      </c>
      <c r="P219" s="23" t="s">
        <v>125</v>
      </c>
      <c r="Q219" s="24">
        <v>230000000</v>
      </c>
      <c r="R219" s="25" t="s">
        <v>262</v>
      </c>
      <c r="S219" s="25"/>
      <c r="T219" s="23"/>
      <c r="U219" s="5" t="s">
        <v>126</v>
      </c>
      <c r="V219" s="23" t="s">
        <v>127</v>
      </c>
      <c r="W219" s="23">
        <v>0</v>
      </c>
      <c r="X219" s="23">
        <v>100</v>
      </c>
      <c r="Y219" s="23">
        <v>0</v>
      </c>
      <c r="Z219" s="39"/>
      <c r="AA219" s="5" t="s">
        <v>138</v>
      </c>
      <c r="AB219" s="26"/>
      <c r="AC219" s="26"/>
      <c r="AD219" s="26">
        <v>282220650</v>
      </c>
      <c r="AE219" s="26">
        <v>316087128.00000006</v>
      </c>
      <c r="AF219" s="26"/>
      <c r="AG219" s="26"/>
      <c r="AH219" s="26">
        <v>282220650</v>
      </c>
      <c r="AI219" s="26">
        <v>316087128.00000006</v>
      </c>
      <c r="AJ219" s="19"/>
      <c r="AK219" s="19"/>
      <c r="AL219" s="19">
        <v>282220650</v>
      </c>
      <c r="AM219" s="19">
        <v>316087128.00000006</v>
      </c>
      <c r="AN219" s="19">
        <v>0</v>
      </c>
      <c r="AO219" s="19">
        <v>0</v>
      </c>
      <c r="AP219" s="19">
        <v>0</v>
      </c>
      <c r="AQ219" s="19">
        <v>0</v>
      </c>
      <c r="AR219" s="19">
        <v>0</v>
      </c>
      <c r="AS219" s="19">
        <v>0</v>
      </c>
      <c r="AT219" s="19">
        <v>0</v>
      </c>
      <c r="AU219" s="19">
        <v>0</v>
      </c>
      <c r="AV219" s="41"/>
      <c r="AW219" s="41">
        <v>0</v>
      </c>
      <c r="AX219" s="41">
        <f t="shared" si="152"/>
        <v>0</v>
      </c>
      <c r="AY219" s="9" t="s">
        <v>129</v>
      </c>
      <c r="AZ219" s="1" t="s">
        <v>263</v>
      </c>
      <c r="BA219" s="2" t="s">
        <v>264</v>
      </c>
      <c r="BB219" s="5"/>
      <c r="BC219" s="5"/>
      <c r="BD219" s="5"/>
      <c r="BE219" s="5"/>
      <c r="BF219" s="5"/>
      <c r="BG219" s="5"/>
      <c r="BH219" s="5"/>
      <c r="BI219" s="5"/>
      <c r="BJ219" s="167"/>
      <c r="BK219" s="27"/>
    </row>
    <row r="220" spans="1:66" s="165" customFormat="1" ht="12.95" customHeight="1" x14ac:dyDescent="0.25">
      <c r="A220" s="15" t="s">
        <v>133</v>
      </c>
      <c r="B220" s="15" t="s">
        <v>218</v>
      </c>
      <c r="C220" s="174" t="s">
        <v>894</v>
      </c>
      <c r="D220" s="174"/>
      <c r="E220" s="174" t="s">
        <v>261</v>
      </c>
      <c r="F220" s="22" t="s">
        <v>251</v>
      </c>
      <c r="G220" s="22" t="s">
        <v>252</v>
      </c>
      <c r="H220" s="22" t="s">
        <v>252</v>
      </c>
      <c r="I220" s="23" t="s">
        <v>120</v>
      </c>
      <c r="J220" s="23"/>
      <c r="K220" s="23"/>
      <c r="L220" s="22">
        <v>100</v>
      </c>
      <c r="M220" s="5">
        <v>230000000</v>
      </c>
      <c r="N220" s="5" t="s">
        <v>137</v>
      </c>
      <c r="O220" s="5" t="s">
        <v>239</v>
      </c>
      <c r="P220" s="23" t="s">
        <v>125</v>
      </c>
      <c r="Q220" s="24">
        <v>230000000</v>
      </c>
      <c r="R220" s="25" t="s">
        <v>262</v>
      </c>
      <c r="S220" s="25"/>
      <c r="T220" s="23"/>
      <c r="U220" s="5" t="s">
        <v>126</v>
      </c>
      <c r="V220" s="23" t="s">
        <v>127</v>
      </c>
      <c r="W220" s="23">
        <v>0</v>
      </c>
      <c r="X220" s="23">
        <v>100</v>
      </c>
      <c r="Y220" s="23">
        <v>0</v>
      </c>
      <c r="Z220" s="39"/>
      <c r="AA220" s="5" t="s">
        <v>138</v>
      </c>
      <c r="AB220" s="26"/>
      <c r="AC220" s="26"/>
      <c r="AD220" s="295">
        <f>282220650-78321043</f>
        <v>203899607</v>
      </c>
      <c r="AE220" s="296">
        <f t="shared" ref="AE220" si="155">AD220*1.12</f>
        <v>228367559.84000003</v>
      </c>
      <c r="AF220" s="295"/>
      <c r="AG220" s="295"/>
      <c r="AH220" s="295">
        <v>282220650</v>
      </c>
      <c r="AI220" s="295">
        <v>316087128.00000006</v>
      </c>
      <c r="AJ220" s="19"/>
      <c r="AK220" s="19"/>
      <c r="AL220" s="19">
        <v>282220650</v>
      </c>
      <c r="AM220" s="19">
        <v>316087128.00000006</v>
      </c>
      <c r="AN220" s="19">
        <v>0</v>
      </c>
      <c r="AO220" s="19">
        <v>0</v>
      </c>
      <c r="AP220" s="19">
        <v>0</v>
      </c>
      <c r="AQ220" s="19">
        <v>0</v>
      </c>
      <c r="AR220" s="19">
        <v>0</v>
      </c>
      <c r="AS220" s="19">
        <v>0</v>
      </c>
      <c r="AT220" s="19">
        <v>0</v>
      </c>
      <c r="AU220" s="19">
        <v>0</v>
      </c>
      <c r="AV220" s="19"/>
      <c r="AW220" s="41">
        <f>Z220+AD220+AH220+AL220+AP220</f>
        <v>768340907</v>
      </c>
      <c r="AX220" s="19">
        <f>AW220*1.12</f>
        <v>860541815.84000003</v>
      </c>
      <c r="AY220" s="9" t="s">
        <v>129</v>
      </c>
      <c r="AZ220" s="1" t="s">
        <v>263</v>
      </c>
      <c r="BA220" s="2" t="s">
        <v>264</v>
      </c>
      <c r="BB220" s="5"/>
      <c r="BC220" s="5"/>
      <c r="BD220" s="5"/>
      <c r="BE220" s="5"/>
      <c r="BF220" s="5"/>
      <c r="BG220" s="5"/>
      <c r="BH220" s="5"/>
      <c r="BI220" s="5"/>
      <c r="BJ220" s="167"/>
      <c r="BK220" s="27" t="s">
        <v>892</v>
      </c>
      <c r="BM220" s="38"/>
      <c r="BN220" s="38"/>
    </row>
    <row r="221" spans="1:66" s="165" customFormat="1" ht="12.95" customHeight="1" x14ac:dyDescent="0.25">
      <c r="A221" s="15" t="s">
        <v>133</v>
      </c>
      <c r="B221" s="15" t="s">
        <v>218</v>
      </c>
      <c r="C221" s="174" t="s">
        <v>265</v>
      </c>
      <c r="D221" s="174"/>
      <c r="E221" s="174" t="s">
        <v>242</v>
      </c>
      <c r="F221" s="22" t="s">
        <v>251</v>
      </c>
      <c r="G221" s="22" t="s">
        <v>252</v>
      </c>
      <c r="H221" s="22" t="s">
        <v>252</v>
      </c>
      <c r="I221" s="23" t="s">
        <v>120</v>
      </c>
      <c r="J221" s="23"/>
      <c r="K221" s="23"/>
      <c r="L221" s="22">
        <v>100</v>
      </c>
      <c r="M221" s="5">
        <v>230000000</v>
      </c>
      <c r="N221" s="5" t="s">
        <v>137</v>
      </c>
      <c r="O221" s="5" t="s">
        <v>239</v>
      </c>
      <c r="P221" s="23" t="s">
        <v>125</v>
      </c>
      <c r="Q221" s="24">
        <v>230000000</v>
      </c>
      <c r="R221" s="25" t="s">
        <v>266</v>
      </c>
      <c r="S221" s="25"/>
      <c r="T221" s="23"/>
      <c r="U221" s="5" t="s">
        <v>126</v>
      </c>
      <c r="V221" s="23" t="s">
        <v>127</v>
      </c>
      <c r="W221" s="23">
        <v>0</v>
      </c>
      <c r="X221" s="23">
        <v>100</v>
      </c>
      <c r="Y221" s="23">
        <v>0</v>
      </c>
      <c r="Z221" s="39"/>
      <c r="AA221" s="5" t="s">
        <v>138</v>
      </c>
      <c r="AB221" s="26"/>
      <c r="AC221" s="26"/>
      <c r="AD221" s="26">
        <v>298980990</v>
      </c>
      <c r="AE221" s="26">
        <v>334858708.80000001</v>
      </c>
      <c r="AF221" s="26"/>
      <c r="AG221" s="26"/>
      <c r="AH221" s="26">
        <v>298980990</v>
      </c>
      <c r="AI221" s="26">
        <v>334858708.80000001</v>
      </c>
      <c r="AJ221" s="19"/>
      <c r="AK221" s="19"/>
      <c r="AL221" s="19">
        <v>298980990</v>
      </c>
      <c r="AM221" s="19">
        <v>334858708.80000001</v>
      </c>
      <c r="AN221" s="19">
        <v>0</v>
      </c>
      <c r="AO221" s="19">
        <v>0</v>
      </c>
      <c r="AP221" s="19">
        <v>0</v>
      </c>
      <c r="AQ221" s="19">
        <v>0</v>
      </c>
      <c r="AR221" s="19">
        <v>0</v>
      </c>
      <c r="AS221" s="19">
        <v>0</v>
      </c>
      <c r="AT221" s="19">
        <v>0</v>
      </c>
      <c r="AU221" s="19">
        <v>0</v>
      </c>
      <c r="AV221" s="41"/>
      <c r="AW221" s="41"/>
      <c r="AX221" s="41">
        <v>0</v>
      </c>
      <c r="AY221" s="9" t="s">
        <v>129</v>
      </c>
      <c r="AZ221" s="1" t="s">
        <v>267</v>
      </c>
      <c r="BA221" s="2" t="s">
        <v>268</v>
      </c>
      <c r="BB221" s="5"/>
      <c r="BC221" s="5"/>
      <c r="BD221" s="5"/>
      <c r="BE221" s="5"/>
      <c r="BF221" s="5"/>
      <c r="BG221" s="5"/>
      <c r="BH221" s="5"/>
      <c r="BI221" s="5"/>
      <c r="BJ221" s="167"/>
      <c r="BK221" s="27"/>
    </row>
    <row r="222" spans="1:66" s="165" customFormat="1" ht="12.95" customHeight="1" x14ac:dyDescent="0.25">
      <c r="A222" s="15" t="s">
        <v>133</v>
      </c>
      <c r="B222" s="15" t="s">
        <v>218</v>
      </c>
      <c r="C222" s="174" t="s">
        <v>895</v>
      </c>
      <c r="D222" s="174"/>
      <c r="E222" s="174" t="s">
        <v>242</v>
      </c>
      <c r="F222" s="22" t="s">
        <v>251</v>
      </c>
      <c r="G222" s="22" t="s">
        <v>252</v>
      </c>
      <c r="H222" s="22" t="s">
        <v>252</v>
      </c>
      <c r="I222" s="23" t="s">
        <v>120</v>
      </c>
      <c r="J222" s="23"/>
      <c r="K222" s="23"/>
      <c r="L222" s="22">
        <v>100</v>
      </c>
      <c r="M222" s="5">
        <v>230000000</v>
      </c>
      <c r="N222" s="5" t="s">
        <v>137</v>
      </c>
      <c r="O222" s="5" t="s">
        <v>239</v>
      </c>
      <c r="P222" s="23" t="s">
        <v>125</v>
      </c>
      <c r="Q222" s="24">
        <v>230000000</v>
      </c>
      <c r="R222" s="25" t="s">
        <v>266</v>
      </c>
      <c r="S222" s="25"/>
      <c r="T222" s="23"/>
      <c r="U222" s="5" t="s">
        <v>126</v>
      </c>
      <c r="V222" s="23" t="s">
        <v>127</v>
      </c>
      <c r="W222" s="23">
        <v>0</v>
      </c>
      <c r="X222" s="23">
        <v>100</v>
      </c>
      <c r="Y222" s="23">
        <v>0</v>
      </c>
      <c r="Z222" s="39"/>
      <c r="AA222" s="5" t="s">
        <v>138</v>
      </c>
      <c r="AB222" s="26"/>
      <c r="AC222" s="26"/>
      <c r="AD222" s="295">
        <f>298980990-68968842</f>
        <v>230012148</v>
      </c>
      <c r="AE222" s="296">
        <f t="shared" ref="AE222" si="156">AD222*1.12</f>
        <v>257613605.76000002</v>
      </c>
      <c r="AF222" s="295"/>
      <c r="AG222" s="295"/>
      <c r="AH222" s="295">
        <v>298980990</v>
      </c>
      <c r="AI222" s="295">
        <v>334858708.80000001</v>
      </c>
      <c r="AJ222" s="19"/>
      <c r="AK222" s="19"/>
      <c r="AL222" s="19">
        <v>298980990</v>
      </c>
      <c r="AM222" s="19">
        <v>334858708.80000001</v>
      </c>
      <c r="AN222" s="19">
        <v>0</v>
      </c>
      <c r="AO222" s="19">
        <v>0</v>
      </c>
      <c r="AP222" s="19">
        <v>0</v>
      </c>
      <c r="AQ222" s="19">
        <v>0</v>
      </c>
      <c r="AR222" s="19">
        <v>0</v>
      </c>
      <c r="AS222" s="19">
        <v>0</v>
      </c>
      <c r="AT222" s="19">
        <v>0</v>
      </c>
      <c r="AU222" s="19">
        <v>0</v>
      </c>
      <c r="AV222" s="19"/>
      <c r="AW222" s="41">
        <f>Z222+AD222+AH222+AL222+AP222</f>
        <v>827974128</v>
      </c>
      <c r="AX222" s="19">
        <f>AW222*1.12</f>
        <v>927331023.36000013</v>
      </c>
      <c r="AY222" s="9" t="s">
        <v>129</v>
      </c>
      <c r="AZ222" s="1" t="s">
        <v>267</v>
      </c>
      <c r="BA222" s="2" t="s">
        <v>268</v>
      </c>
      <c r="BB222" s="5"/>
      <c r="BC222" s="5"/>
      <c r="BD222" s="5"/>
      <c r="BE222" s="5"/>
      <c r="BF222" s="5"/>
      <c r="BG222" s="5"/>
      <c r="BH222" s="5"/>
      <c r="BI222" s="5"/>
      <c r="BJ222" s="167"/>
      <c r="BK222" s="27" t="s">
        <v>892</v>
      </c>
      <c r="BM222" s="38"/>
      <c r="BN222" s="38"/>
    </row>
    <row r="223" spans="1:66" s="165" customFormat="1" ht="12.95" customHeight="1" x14ac:dyDescent="0.25">
      <c r="A223" s="15" t="s">
        <v>133</v>
      </c>
      <c r="B223" s="15" t="s">
        <v>218</v>
      </c>
      <c r="C223" s="174" t="s">
        <v>269</v>
      </c>
      <c r="D223" s="174"/>
      <c r="E223" s="174" t="s">
        <v>270</v>
      </c>
      <c r="F223" s="22" t="s">
        <v>251</v>
      </c>
      <c r="G223" s="22" t="s">
        <v>252</v>
      </c>
      <c r="H223" s="22" t="s">
        <v>252</v>
      </c>
      <c r="I223" s="23" t="s">
        <v>120</v>
      </c>
      <c r="J223" s="23"/>
      <c r="K223" s="23"/>
      <c r="L223" s="22">
        <v>100</v>
      </c>
      <c r="M223" s="5">
        <v>230000000</v>
      </c>
      <c r="N223" s="5" t="s">
        <v>137</v>
      </c>
      <c r="O223" s="5" t="s">
        <v>239</v>
      </c>
      <c r="P223" s="23" t="s">
        <v>125</v>
      </c>
      <c r="Q223" s="24">
        <v>230000000</v>
      </c>
      <c r="R223" s="25" t="s">
        <v>174</v>
      </c>
      <c r="S223" s="25"/>
      <c r="T223" s="23"/>
      <c r="U223" s="5" t="s">
        <v>126</v>
      </c>
      <c r="V223" s="23" t="s">
        <v>127</v>
      </c>
      <c r="W223" s="23">
        <v>0</v>
      </c>
      <c r="X223" s="23">
        <v>100</v>
      </c>
      <c r="Y223" s="23">
        <v>0</v>
      </c>
      <c r="Z223" s="39"/>
      <c r="AA223" s="5" t="s">
        <v>138</v>
      </c>
      <c r="AB223" s="26"/>
      <c r="AC223" s="26"/>
      <c r="AD223" s="26">
        <v>244204314</v>
      </c>
      <c r="AE223" s="26">
        <v>273508831.68000001</v>
      </c>
      <c r="AF223" s="26"/>
      <c r="AG223" s="26"/>
      <c r="AH223" s="26">
        <v>244204314</v>
      </c>
      <c r="AI223" s="26">
        <v>273508831.68000001</v>
      </c>
      <c r="AJ223" s="19"/>
      <c r="AK223" s="19"/>
      <c r="AL223" s="19">
        <v>244204314</v>
      </c>
      <c r="AM223" s="19">
        <v>273508831.68000001</v>
      </c>
      <c r="AN223" s="19">
        <v>0</v>
      </c>
      <c r="AO223" s="19">
        <v>0</v>
      </c>
      <c r="AP223" s="19">
        <v>0</v>
      </c>
      <c r="AQ223" s="19">
        <v>0</v>
      </c>
      <c r="AR223" s="19">
        <v>0</v>
      </c>
      <c r="AS223" s="19">
        <v>0</v>
      </c>
      <c r="AT223" s="19">
        <v>0</v>
      </c>
      <c r="AU223" s="19">
        <v>0</v>
      </c>
      <c r="AV223" s="41"/>
      <c r="AW223" s="41">
        <v>0</v>
      </c>
      <c r="AX223" s="41">
        <f t="shared" si="152"/>
        <v>0</v>
      </c>
      <c r="AY223" s="12" t="s">
        <v>129</v>
      </c>
      <c r="AZ223" s="1" t="s">
        <v>271</v>
      </c>
      <c r="BA223" s="1" t="s">
        <v>272</v>
      </c>
      <c r="BB223" s="5"/>
      <c r="BC223" s="5"/>
      <c r="BD223" s="5"/>
      <c r="BE223" s="5"/>
      <c r="BF223" s="5"/>
      <c r="BG223" s="5"/>
      <c r="BH223" s="5"/>
      <c r="BI223" s="5"/>
      <c r="BJ223" s="167"/>
      <c r="BK223" s="27" t="s">
        <v>375</v>
      </c>
    </row>
    <row r="224" spans="1:66" s="165" customFormat="1" ht="12.95" customHeight="1" x14ac:dyDescent="0.25">
      <c r="A224" s="15" t="s">
        <v>133</v>
      </c>
      <c r="B224" s="15" t="s">
        <v>218</v>
      </c>
      <c r="C224" s="174" t="s">
        <v>273</v>
      </c>
      <c r="D224" s="174"/>
      <c r="E224" s="174" t="s">
        <v>274</v>
      </c>
      <c r="F224" s="22" t="s">
        <v>275</v>
      </c>
      <c r="G224" s="22" t="s">
        <v>276</v>
      </c>
      <c r="H224" s="22" t="s">
        <v>276</v>
      </c>
      <c r="I224" s="23" t="s">
        <v>120</v>
      </c>
      <c r="J224" s="23"/>
      <c r="K224" s="23"/>
      <c r="L224" s="22">
        <v>100</v>
      </c>
      <c r="M224" s="5">
        <v>230000000</v>
      </c>
      <c r="N224" s="5" t="s">
        <v>137</v>
      </c>
      <c r="O224" s="5" t="s">
        <v>239</v>
      </c>
      <c r="P224" s="23" t="s">
        <v>125</v>
      </c>
      <c r="Q224" s="24">
        <v>230000000</v>
      </c>
      <c r="R224" s="25" t="s">
        <v>145</v>
      </c>
      <c r="S224" s="25"/>
      <c r="T224" s="23"/>
      <c r="U224" s="5" t="s">
        <v>126</v>
      </c>
      <c r="V224" s="23" t="s">
        <v>127</v>
      </c>
      <c r="W224" s="23">
        <v>0</v>
      </c>
      <c r="X224" s="23">
        <v>100</v>
      </c>
      <c r="Y224" s="23">
        <v>0</v>
      </c>
      <c r="Z224" s="39"/>
      <c r="AA224" s="5" t="s">
        <v>138</v>
      </c>
      <c r="AB224" s="26"/>
      <c r="AC224" s="26"/>
      <c r="AD224" s="26">
        <v>522385633</v>
      </c>
      <c r="AE224" s="26">
        <v>585071908.96000004</v>
      </c>
      <c r="AF224" s="26"/>
      <c r="AG224" s="26"/>
      <c r="AH224" s="26">
        <v>522385633</v>
      </c>
      <c r="AI224" s="26">
        <v>585071908.96000004</v>
      </c>
      <c r="AJ224" s="19"/>
      <c r="AK224" s="19"/>
      <c r="AL224" s="19">
        <v>522385633</v>
      </c>
      <c r="AM224" s="19">
        <v>585071908.96000004</v>
      </c>
      <c r="AN224" s="19">
        <v>0</v>
      </c>
      <c r="AO224" s="19">
        <v>0</v>
      </c>
      <c r="AP224" s="19">
        <v>0</v>
      </c>
      <c r="AQ224" s="19">
        <v>0</v>
      </c>
      <c r="AR224" s="19">
        <v>0</v>
      </c>
      <c r="AS224" s="19">
        <v>0</v>
      </c>
      <c r="AT224" s="19">
        <v>0</v>
      </c>
      <c r="AU224" s="19">
        <v>0</v>
      </c>
      <c r="AV224" s="41"/>
      <c r="AW224" s="41">
        <v>0</v>
      </c>
      <c r="AX224" s="41">
        <f t="shared" si="152"/>
        <v>0</v>
      </c>
      <c r="AY224" s="9" t="s">
        <v>129</v>
      </c>
      <c r="AZ224" s="1" t="s">
        <v>277</v>
      </c>
      <c r="BA224" s="1" t="s">
        <v>278</v>
      </c>
      <c r="BB224" s="5"/>
      <c r="BC224" s="5"/>
      <c r="BD224" s="5"/>
      <c r="BE224" s="5"/>
      <c r="BF224" s="5"/>
      <c r="BG224" s="5"/>
      <c r="BH224" s="5"/>
      <c r="BI224" s="5"/>
      <c r="BJ224" s="167"/>
      <c r="BK224" s="27"/>
    </row>
    <row r="225" spans="1:66" s="165" customFormat="1" ht="12.95" customHeight="1" x14ac:dyDescent="0.25">
      <c r="A225" s="15" t="s">
        <v>133</v>
      </c>
      <c r="B225" s="15" t="s">
        <v>218</v>
      </c>
      <c r="C225" s="178" t="s">
        <v>901</v>
      </c>
      <c r="D225" s="4"/>
      <c r="E225" s="4"/>
      <c r="F225" s="22" t="s">
        <v>275</v>
      </c>
      <c r="G225" s="22" t="s">
        <v>276</v>
      </c>
      <c r="H225" s="22" t="s">
        <v>276</v>
      </c>
      <c r="I225" s="23" t="s">
        <v>120</v>
      </c>
      <c r="J225" s="297"/>
      <c r="K225" s="297"/>
      <c r="L225" s="22">
        <v>100</v>
      </c>
      <c r="M225" s="5">
        <v>230000000</v>
      </c>
      <c r="N225" s="5" t="s">
        <v>137</v>
      </c>
      <c r="O225" s="5" t="s">
        <v>239</v>
      </c>
      <c r="P225" s="23" t="s">
        <v>125</v>
      </c>
      <c r="Q225" s="24">
        <v>230000000</v>
      </c>
      <c r="R225" s="25" t="s">
        <v>145</v>
      </c>
      <c r="S225" s="25"/>
      <c r="T225" s="23"/>
      <c r="U225" s="5" t="s">
        <v>126</v>
      </c>
      <c r="V225" s="23" t="s">
        <v>127</v>
      </c>
      <c r="W225" s="23">
        <v>0</v>
      </c>
      <c r="X225" s="23">
        <v>100</v>
      </c>
      <c r="Y225" s="23">
        <v>0</v>
      </c>
      <c r="Z225" s="39"/>
      <c r="AA225" s="5" t="s">
        <v>138</v>
      </c>
      <c r="AB225" s="26"/>
      <c r="AC225" s="26"/>
      <c r="AD225" s="26">
        <f>522385633-32193173</f>
        <v>490192460</v>
      </c>
      <c r="AE225" s="296">
        <f t="shared" ref="AE225" si="157">AD225*1.12</f>
        <v>549015555.20000005</v>
      </c>
      <c r="AF225" s="295"/>
      <c r="AG225" s="295"/>
      <c r="AH225" s="26">
        <v>522385633</v>
      </c>
      <c r="AI225" s="26">
        <v>585071908.96000004</v>
      </c>
      <c r="AJ225" s="19"/>
      <c r="AK225" s="19"/>
      <c r="AL225" s="19">
        <v>522385633</v>
      </c>
      <c r="AM225" s="19">
        <v>585071908.96000004</v>
      </c>
      <c r="AN225" s="19"/>
      <c r="AO225" s="19"/>
      <c r="AP225" s="19"/>
      <c r="AQ225" s="19"/>
      <c r="AR225" s="19"/>
      <c r="AS225" s="19"/>
      <c r="AT225" s="19"/>
      <c r="AU225" s="19"/>
      <c r="AV225" s="19"/>
      <c r="AW225" s="41">
        <f>Z225+AD225+AH225+AL225+AP225</f>
        <v>1534963726</v>
      </c>
      <c r="AX225" s="19">
        <f>AW225*1.12</f>
        <v>1719159373.1200001</v>
      </c>
      <c r="AY225" s="9" t="s">
        <v>129</v>
      </c>
      <c r="AZ225" s="1" t="s">
        <v>277</v>
      </c>
      <c r="BA225" s="1" t="s">
        <v>278</v>
      </c>
      <c r="BB225" s="5"/>
      <c r="BC225" s="5"/>
      <c r="BD225" s="5"/>
      <c r="BE225" s="5"/>
      <c r="BF225" s="5"/>
      <c r="BG225" s="5"/>
      <c r="BH225" s="5"/>
      <c r="BI225" s="5"/>
      <c r="BJ225" s="167"/>
      <c r="BK225" s="27" t="s">
        <v>892</v>
      </c>
      <c r="BM225" s="38"/>
      <c r="BN225" s="38"/>
    </row>
    <row r="226" spans="1:66" s="165" customFormat="1" ht="12.95" customHeight="1" x14ac:dyDescent="0.25">
      <c r="A226" s="15" t="s">
        <v>133</v>
      </c>
      <c r="B226" s="15" t="s">
        <v>218</v>
      </c>
      <c r="C226" s="174" t="s">
        <v>279</v>
      </c>
      <c r="D226" s="174"/>
      <c r="E226" s="174" t="s">
        <v>273</v>
      </c>
      <c r="F226" s="22" t="s">
        <v>275</v>
      </c>
      <c r="G226" s="22" t="s">
        <v>276</v>
      </c>
      <c r="H226" s="22" t="s">
        <v>276</v>
      </c>
      <c r="I226" s="23" t="s">
        <v>120</v>
      </c>
      <c r="J226" s="23"/>
      <c r="K226" s="23"/>
      <c r="L226" s="22">
        <v>100</v>
      </c>
      <c r="M226" s="5">
        <v>230000000</v>
      </c>
      <c r="N226" s="5" t="s">
        <v>137</v>
      </c>
      <c r="O226" s="5" t="s">
        <v>239</v>
      </c>
      <c r="P226" s="23" t="s">
        <v>125</v>
      </c>
      <c r="Q226" s="24">
        <v>230000000</v>
      </c>
      <c r="R226" s="25" t="s">
        <v>257</v>
      </c>
      <c r="S226" s="25"/>
      <c r="T226" s="23"/>
      <c r="U226" s="5" t="s">
        <v>126</v>
      </c>
      <c r="V226" s="23" t="s">
        <v>127</v>
      </c>
      <c r="W226" s="23">
        <v>0</v>
      </c>
      <c r="X226" s="23">
        <v>100</v>
      </c>
      <c r="Y226" s="23">
        <v>0</v>
      </c>
      <c r="Z226" s="39"/>
      <c r="AA226" s="5" t="s">
        <v>138</v>
      </c>
      <c r="AB226" s="26"/>
      <c r="AC226" s="26"/>
      <c r="AD226" s="26">
        <v>855214259.99999964</v>
      </c>
      <c r="AE226" s="26">
        <v>957839971.19999969</v>
      </c>
      <c r="AF226" s="26"/>
      <c r="AG226" s="26"/>
      <c r="AH226" s="26">
        <v>855214259.99999964</v>
      </c>
      <c r="AI226" s="26">
        <v>957839971.19999969</v>
      </c>
      <c r="AJ226" s="19"/>
      <c r="AK226" s="19"/>
      <c r="AL226" s="19">
        <v>855214259.99999964</v>
      </c>
      <c r="AM226" s="19">
        <v>957839971.19999969</v>
      </c>
      <c r="AN226" s="19">
        <v>0</v>
      </c>
      <c r="AO226" s="19">
        <v>0</v>
      </c>
      <c r="AP226" s="19">
        <v>0</v>
      </c>
      <c r="AQ226" s="19">
        <v>0</v>
      </c>
      <c r="AR226" s="19">
        <v>0</v>
      </c>
      <c r="AS226" s="19">
        <v>0</v>
      </c>
      <c r="AT226" s="19">
        <v>0</v>
      </c>
      <c r="AU226" s="19">
        <v>0</v>
      </c>
      <c r="AV226" s="41"/>
      <c r="AW226" s="41">
        <v>0</v>
      </c>
      <c r="AX226" s="41">
        <f t="shared" si="152"/>
        <v>0</v>
      </c>
      <c r="AY226" s="9" t="s">
        <v>129</v>
      </c>
      <c r="AZ226" s="1" t="s">
        <v>280</v>
      </c>
      <c r="BA226" s="1" t="s">
        <v>281</v>
      </c>
      <c r="BB226" s="5"/>
      <c r="BC226" s="5"/>
      <c r="BD226" s="5"/>
      <c r="BE226" s="5"/>
      <c r="BF226" s="5"/>
      <c r="BG226" s="5"/>
      <c r="BH226" s="5"/>
      <c r="BI226" s="5"/>
      <c r="BJ226" s="167"/>
      <c r="BK226" s="27"/>
    </row>
    <row r="227" spans="1:66" s="165" customFormat="1" ht="12.95" customHeight="1" x14ac:dyDescent="0.25">
      <c r="A227" s="15" t="s">
        <v>133</v>
      </c>
      <c r="B227" s="15" t="s">
        <v>218</v>
      </c>
      <c r="C227" s="174" t="s">
        <v>897</v>
      </c>
      <c r="D227" s="174"/>
      <c r="E227" s="174" t="s">
        <v>273</v>
      </c>
      <c r="F227" s="22" t="s">
        <v>275</v>
      </c>
      <c r="G227" s="22" t="s">
        <v>276</v>
      </c>
      <c r="H227" s="22" t="s">
        <v>276</v>
      </c>
      <c r="I227" s="23" t="s">
        <v>120</v>
      </c>
      <c r="J227" s="23"/>
      <c r="K227" s="23"/>
      <c r="L227" s="22">
        <v>100</v>
      </c>
      <c r="M227" s="5">
        <v>230000000</v>
      </c>
      <c r="N227" s="5" t="s">
        <v>137</v>
      </c>
      <c r="O227" s="5" t="s">
        <v>239</v>
      </c>
      <c r="P227" s="23" t="s">
        <v>125</v>
      </c>
      <c r="Q227" s="24">
        <v>230000000</v>
      </c>
      <c r="R227" s="25" t="s">
        <v>257</v>
      </c>
      <c r="S227" s="25"/>
      <c r="T227" s="23"/>
      <c r="U227" s="5" t="s">
        <v>126</v>
      </c>
      <c r="V227" s="23" t="s">
        <v>127</v>
      </c>
      <c r="W227" s="23">
        <v>0</v>
      </c>
      <c r="X227" s="23">
        <v>100</v>
      </c>
      <c r="Y227" s="23">
        <v>0</v>
      </c>
      <c r="Z227" s="39"/>
      <c r="AA227" s="5" t="s">
        <v>138</v>
      </c>
      <c r="AB227" s="26"/>
      <c r="AC227" s="26"/>
      <c r="AD227" s="295">
        <f>855214260+1451300</f>
        <v>856665560</v>
      </c>
      <c r="AE227" s="296">
        <f t="shared" ref="AE227" si="158">AD227*1.12</f>
        <v>959465427.20000005</v>
      </c>
      <c r="AF227" s="26"/>
      <c r="AG227" s="26"/>
      <c r="AH227" s="26">
        <v>855214259.99999964</v>
      </c>
      <c r="AI227" s="295">
        <v>957839971.19999969</v>
      </c>
      <c r="AJ227" s="19"/>
      <c r="AK227" s="19"/>
      <c r="AL227" s="19">
        <v>855214259.99999964</v>
      </c>
      <c r="AM227" s="19">
        <v>957839971.19999969</v>
      </c>
      <c r="AN227" s="19">
        <v>0</v>
      </c>
      <c r="AO227" s="19">
        <v>0</v>
      </c>
      <c r="AP227" s="19">
        <v>0</v>
      </c>
      <c r="AQ227" s="19">
        <v>0</v>
      </c>
      <c r="AR227" s="19">
        <v>0</v>
      </c>
      <c r="AS227" s="19">
        <v>0</v>
      </c>
      <c r="AT227" s="19">
        <v>0</v>
      </c>
      <c r="AU227" s="19">
        <v>0</v>
      </c>
      <c r="AV227" s="19"/>
      <c r="AW227" s="19">
        <f>Z227+AD227+AH227+AL227+AP227</f>
        <v>2567094079.999999</v>
      </c>
      <c r="AX227" s="19">
        <f>AW227*1.12</f>
        <v>2875145369.5999994</v>
      </c>
      <c r="AY227" s="19" t="s">
        <v>129</v>
      </c>
      <c r="AZ227" s="41" t="s">
        <v>280</v>
      </c>
      <c r="BA227" s="41" t="s">
        <v>281</v>
      </c>
      <c r="BB227" s="41"/>
      <c r="BC227" s="9"/>
      <c r="BD227" s="1"/>
      <c r="BE227" s="1"/>
      <c r="BF227" s="5"/>
      <c r="BG227" s="5"/>
      <c r="BH227" s="5"/>
      <c r="BI227" s="5"/>
      <c r="BJ227" s="5"/>
      <c r="BK227" s="167" t="s">
        <v>898</v>
      </c>
      <c r="BL227" s="38"/>
      <c r="BM227" s="38"/>
      <c r="BN227" s="38"/>
    </row>
    <row r="228" spans="1:66" s="165" customFormat="1" ht="12.95" customHeight="1" x14ac:dyDescent="0.25">
      <c r="A228" s="15" t="s">
        <v>133</v>
      </c>
      <c r="B228" s="15" t="s">
        <v>218</v>
      </c>
      <c r="C228" s="174" t="s">
        <v>270</v>
      </c>
      <c r="D228" s="174"/>
      <c r="E228" s="174" t="s">
        <v>279</v>
      </c>
      <c r="F228" s="22" t="s">
        <v>275</v>
      </c>
      <c r="G228" s="22" t="s">
        <v>276</v>
      </c>
      <c r="H228" s="22" t="s">
        <v>276</v>
      </c>
      <c r="I228" s="23" t="s">
        <v>120</v>
      </c>
      <c r="J228" s="23"/>
      <c r="K228" s="23"/>
      <c r="L228" s="22">
        <v>100</v>
      </c>
      <c r="M228" s="5">
        <v>230000000</v>
      </c>
      <c r="N228" s="5" t="s">
        <v>137</v>
      </c>
      <c r="O228" s="5" t="s">
        <v>239</v>
      </c>
      <c r="P228" s="23" t="s">
        <v>125</v>
      </c>
      <c r="Q228" s="24">
        <v>230000000</v>
      </c>
      <c r="R228" s="25" t="s">
        <v>262</v>
      </c>
      <c r="S228" s="25"/>
      <c r="T228" s="23"/>
      <c r="U228" s="5" t="s">
        <v>126</v>
      </c>
      <c r="V228" s="23" t="s">
        <v>127</v>
      </c>
      <c r="W228" s="23">
        <v>0</v>
      </c>
      <c r="X228" s="23">
        <v>100</v>
      </c>
      <c r="Y228" s="23">
        <v>0</v>
      </c>
      <c r="Z228" s="39"/>
      <c r="AA228" s="5" t="s">
        <v>138</v>
      </c>
      <c r="AB228" s="26"/>
      <c r="AC228" s="26"/>
      <c r="AD228" s="26">
        <v>302011129.00000006</v>
      </c>
      <c r="AE228" s="26">
        <v>338252464.48000008</v>
      </c>
      <c r="AF228" s="26"/>
      <c r="AG228" s="26"/>
      <c r="AH228" s="26">
        <v>302011129.00000006</v>
      </c>
      <c r="AI228" s="26">
        <v>338252464.48000008</v>
      </c>
      <c r="AJ228" s="19"/>
      <c r="AK228" s="19"/>
      <c r="AL228" s="19">
        <v>302011129.00000006</v>
      </c>
      <c r="AM228" s="19">
        <v>338252464.48000008</v>
      </c>
      <c r="AN228" s="19">
        <v>0</v>
      </c>
      <c r="AO228" s="19">
        <v>0</v>
      </c>
      <c r="AP228" s="19">
        <v>0</v>
      </c>
      <c r="AQ228" s="19">
        <v>0</v>
      </c>
      <c r="AR228" s="19">
        <v>0</v>
      </c>
      <c r="AS228" s="19">
        <v>0</v>
      </c>
      <c r="AT228" s="19">
        <v>0</v>
      </c>
      <c r="AU228" s="19">
        <v>0</v>
      </c>
      <c r="AV228" s="41"/>
      <c r="AW228" s="41"/>
      <c r="AX228" s="41">
        <f t="shared" si="152"/>
        <v>0</v>
      </c>
      <c r="AY228" s="9" t="s">
        <v>129</v>
      </c>
      <c r="AZ228" s="1" t="s">
        <v>282</v>
      </c>
      <c r="BA228" s="1" t="s">
        <v>283</v>
      </c>
      <c r="BB228" s="5"/>
      <c r="BC228" s="5"/>
      <c r="BD228" s="5"/>
      <c r="BE228" s="5"/>
      <c r="BF228" s="5"/>
      <c r="BG228" s="5"/>
      <c r="BH228" s="5"/>
      <c r="BI228" s="5"/>
      <c r="BJ228" s="167"/>
      <c r="BK228" s="27"/>
    </row>
    <row r="229" spans="1:66" s="165" customFormat="1" ht="12.95" customHeight="1" x14ac:dyDescent="0.25">
      <c r="A229" s="15" t="s">
        <v>133</v>
      </c>
      <c r="B229" s="15" t="s">
        <v>218</v>
      </c>
      <c r="C229" s="4" t="s">
        <v>900</v>
      </c>
      <c r="D229" s="4"/>
      <c r="E229" s="4"/>
      <c r="F229" s="22" t="s">
        <v>275</v>
      </c>
      <c r="G229" s="22" t="s">
        <v>276</v>
      </c>
      <c r="H229" s="22" t="s">
        <v>276</v>
      </c>
      <c r="I229" s="23" t="s">
        <v>120</v>
      </c>
      <c r="J229" s="23"/>
      <c r="K229" s="23"/>
      <c r="L229" s="22">
        <v>100</v>
      </c>
      <c r="M229" s="5">
        <v>230000000</v>
      </c>
      <c r="N229" s="5" t="s">
        <v>137</v>
      </c>
      <c r="O229" s="5" t="s">
        <v>239</v>
      </c>
      <c r="P229" s="23" t="s">
        <v>125</v>
      </c>
      <c r="Q229" s="24">
        <v>230000000</v>
      </c>
      <c r="R229" s="25" t="s">
        <v>262</v>
      </c>
      <c r="S229" s="25"/>
      <c r="T229" s="23"/>
      <c r="U229" s="5" t="s">
        <v>126</v>
      </c>
      <c r="V229" s="23" t="s">
        <v>127</v>
      </c>
      <c r="W229" s="23">
        <v>0</v>
      </c>
      <c r="X229" s="23">
        <v>100</v>
      </c>
      <c r="Y229" s="23">
        <v>0</v>
      </c>
      <c r="Z229" s="39"/>
      <c r="AA229" s="5" t="s">
        <v>138</v>
      </c>
      <c r="AB229" s="26"/>
      <c r="AC229" s="26"/>
      <c r="AD229" s="26">
        <f>302011129-41975522</f>
        <v>260035607</v>
      </c>
      <c r="AE229" s="296">
        <f t="shared" ref="AE229" si="159">AD229*1.12</f>
        <v>291239879.84000003</v>
      </c>
      <c r="AF229" s="295"/>
      <c r="AG229" s="295"/>
      <c r="AH229" s="26">
        <v>302011129.00000006</v>
      </c>
      <c r="AI229" s="26">
        <v>338252464.48000008</v>
      </c>
      <c r="AJ229" s="19"/>
      <c r="AK229" s="19"/>
      <c r="AL229" s="19">
        <v>302011129.00000006</v>
      </c>
      <c r="AM229" s="19">
        <v>338252464.48000008</v>
      </c>
      <c r="AN229" s="19"/>
      <c r="AO229" s="19"/>
      <c r="AP229" s="19"/>
      <c r="AQ229" s="19"/>
      <c r="AR229" s="19"/>
      <c r="AS229" s="19"/>
      <c r="AT229" s="19"/>
      <c r="AU229" s="19"/>
      <c r="AV229" s="19"/>
      <c r="AW229" s="19">
        <f>Z229+AD229+AH229+AL229+AP229</f>
        <v>864057865</v>
      </c>
      <c r="AX229" s="19">
        <f>AW229*1.12</f>
        <v>967744808.80000007</v>
      </c>
      <c r="AY229" s="19" t="s">
        <v>129</v>
      </c>
      <c r="AZ229" s="41" t="s">
        <v>282</v>
      </c>
      <c r="BA229" s="41" t="s">
        <v>283</v>
      </c>
      <c r="BB229" s="41"/>
      <c r="BC229" s="9"/>
      <c r="BD229" s="1"/>
      <c r="BE229" s="1"/>
      <c r="BF229" s="5"/>
      <c r="BG229" s="5"/>
      <c r="BH229" s="5"/>
      <c r="BI229" s="5"/>
      <c r="BJ229" s="5"/>
      <c r="BK229" s="167" t="s">
        <v>892</v>
      </c>
      <c r="BL229" s="38"/>
      <c r="BM229" s="38"/>
      <c r="BN229" s="38"/>
    </row>
    <row r="230" spans="1:66" s="165" customFormat="1" ht="12.95" customHeight="1" x14ac:dyDescent="0.25">
      <c r="A230" s="15" t="s">
        <v>133</v>
      </c>
      <c r="B230" s="15" t="s">
        <v>218</v>
      </c>
      <c r="C230" s="174" t="s">
        <v>274</v>
      </c>
      <c r="D230" s="174"/>
      <c r="E230" s="174" t="s">
        <v>284</v>
      </c>
      <c r="F230" s="22" t="s">
        <v>275</v>
      </c>
      <c r="G230" s="22" t="s">
        <v>276</v>
      </c>
      <c r="H230" s="22" t="s">
        <v>276</v>
      </c>
      <c r="I230" s="23" t="s">
        <v>120</v>
      </c>
      <c r="J230" s="23"/>
      <c r="K230" s="23"/>
      <c r="L230" s="22">
        <v>100</v>
      </c>
      <c r="M230" s="5">
        <v>230000000</v>
      </c>
      <c r="N230" s="5" t="s">
        <v>137</v>
      </c>
      <c r="O230" s="5" t="s">
        <v>239</v>
      </c>
      <c r="P230" s="23" t="s">
        <v>125</v>
      </c>
      <c r="Q230" s="24">
        <v>230000000</v>
      </c>
      <c r="R230" s="25" t="s">
        <v>266</v>
      </c>
      <c r="S230" s="25"/>
      <c r="T230" s="23"/>
      <c r="U230" s="5" t="s">
        <v>126</v>
      </c>
      <c r="V230" s="23" t="s">
        <v>127</v>
      </c>
      <c r="W230" s="23">
        <v>0</v>
      </c>
      <c r="X230" s="23">
        <v>100</v>
      </c>
      <c r="Y230" s="23">
        <v>0</v>
      </c>
      <c r="Z230" s="39"/>
      <c r="AA230" s="5" t="s">
        <v>138</v>
      </c>
      <c r="AB230" s="26"/>
      <c r="AC230" s="26"/>
      <c r="AD230" s="26">
        <v>222408390</v>
      </c>
      <c r="AE230" s="26">
        <v>249097396.80000001</v>
      </c>
      <c r="AF230" s="26"/>
      <c r="AG230" s="26"/>
      <c r="AH230" s="26">
        <v>222408390</v>
      </c>
      <c r="AI230" s="26">
        <v>249097396.80000001</v>
      </c>
      <c r="AJ230" s="19"/>
      <c r="AK230" s="19"/>
      <c r="AL230" s="19">
        <v>222408390</v>
      </c>
      <c r="AM230" s="19">
        <v>249097396.80000001</v>
      </c>
      <c r="AN230" s="19">
        <v>0</v>
      </c>
      <c r="AO230" s="19">
        <v>0</v>
      </c>
      <c r="AP230" s="19">
        <v>0</v>
      </c>
      <c r="AQ230" s="19">
        <v>0</v>
      </c>
      <c r="AR230" s="19">
        <v>0</v>
      </c>
      <c r="AS230" s="19">
        <v>0</v>
      </c>
      <c r="AT230" s="19">
        <v>0</v>
      </c>
      <c r="AU230" s="19">
        <v>0</v>
      </c>
      <c r="AV230" s="41"/>
      <c r="AW230" s="41"/>
      <c r="AX230" s="41">
        <f t="shared" si="152"/>
        <v>0</v>
      </c>
      <c r="AY230" s="9" t="s">
        <v>129</v>
      </c>
      <c r="AZ230" s="1" t="s">
        <v>285</v>
      </c>
      <c r="BA230" s="1" t="s">
        <v>286</v>
      </c>
      <c r="BB230" s="5"/>
      <c r="BC230" s="5"/>
      <c r="BD230" s="5"/>
      <c r="BE230" s="5"/>
      <c r="BF230" s="5"/>
      <c r="BG230" s="5"/>
      <c r="BH230" s="5"/>
      <c r="BI230" s="5"/>
      <c r="BJ230" s="167"/>
      <c r="BK230" s="27"/>
    </row>
    <row r="231" spans="1:66" s="165" customFormat="1" ht="12.95" customHeight="1" x14ac:dyDescent="0.25">
      <c r="A231" s="15" t="s">
        <v>133</v>
      </c>
      <c r="B231" s="15" t="s">
        <v>218</v>
      </c>
      <c r="C231" s="298" t="s">
        <v>899</v>
      </c>
      <c r="D231" s="298"/>
      <c r="E231" s="299" t="s">
        <v>275</v>
      </c>
      <c r="F231" s="299" t="s">
        <v>275</v>
      </c>
      <c r="G231" s="300" t="s">
        <v>276</v>
      </c>
      <c r="H231" s="300" t="s">
        <v>276</v>
      </c>
      <c r="I231" s="180" t="s">
        <v>120</v>
      </c>
      <c r="J231" s="180"/>
      <c r="K231" s="300"/>
      <c r="L231" s="300">
        <v>100</v>
      </c>
      <c r="M231" s="181">
        <v>230000000</v>
      </c>
      <c r="N231" s="181" t="s">
        <v>137</v>
      </c>
      <c r="O231" s="181" t="s">
        <v>239</v>
      </c>
      <c r="P231" s="180" t="s">
        <v>125</v>
      </c>
      <c r="Q231" s="182">
        <v>230000000</v>
      </c>
      <c r="R231" s="183" t="s">
        <v>266</v>
      </c>
      <c r="S231" s="180"/>
      <c r="T231" s="181"/>
      <c r="U231" s="181" t="s">
        <v>126</v>
      </c>
      <c r="V231" s="180" t="s">
        <v>127</v>
      </c>
      <c r="W231" s="180">
        <v>0</v>
      </c>
      <c r="X231" s="180">
        <v>100</v>
      </c>
      <c r="Y231" s="180">
        <v>0</v>
      </c>
      <c r="Z231" s="184"/>
      <c r="AA231" s="181" t="s">
        <v>138</v>
      </c>
      <c r="AB231" s="301"/>
      <c r="AC231" s="301"/>
      <c r="AD231" s="301">
        <f>222408390-11140495</f>
        <v>211267895</v>
      </c>
      <c r="AE231" s="302">
        <f t="shared" ref="AE231" si="160">AD231*1.12</f>
        <v>236620042.40000004</v>
      </c>
      <c r="AF231" s="301"/>
      <c r="AG231" s="301"/>
      <c r="AH231" s="301">
        <v>222408390</v>
      </c>
      <c r="AI231" s="301">
        <v>249097396.80000001</v>
      </c>
      <c r="AJ231" s="303"/>
      <c r="AK231" s="303"/>
      <c r="AL231" s="303">
        <v>222408390</v>
      </c>
      <c r="AM231" s="303">
        <v>249097396.80000001</v>
      </c>
      <c r="AN231" s="303">
        <v>0</v>
      </c>
      <c r="AO231" s="303">
        <v>0</v>
      </c>
      <c r="AP231" s="303">
        <v>0</v>
      </c>
      <c r="AQ231" s="303">
        <v>0</v>
      </c>
      <c r="AR231" s="303">
        <v>0</v>
      </c>
      <c r="AS231" s="303">
        <v>0</v>
      </c>
      <c r="AT231" s="303">
        <v>0</v>
      </c>
      <c r="AU231" s="161"/>
      <c r="AV231" s="161"/>
      <c r="AW231" s="161">
        <v>0</v>
      </c>
      <c r="AX231" s="19">
        <f>AW231*1.12</f>
        <v>0</v>
      </c>
      <c r="AY231" s="161" t="s">
        <v>129</v>
      </c>
      <c r="AZ231" s="161" t="s">
        <v>285</v>
      </c>
      <c r="BA231" s="161" t="s">
        <v>286</v>
      </c>
      <c r="BB231" s="161"/>
      <c r="BC231" s="193"/>
      <c r="BD231" s="152"/>
      <c r="BE231" s="152"/>
      <c r="BF231" s="181"/>
      <c r="BG231" s="181"/>
      <c r="BH231" s="181"/>
      <c r="BI231" s="181"/>
      <c r="BJ231" s="181"/>
      <c r="BK231" s="167" t="s">
        <v>892</v>
      </c>
      <c r="BL231" s="38"/>
      <c r="BM231" s="38"/>
    </row>
    <row r="232" spans="1:66" s="165" customFormat="1" ht="12.95" customHeight="1" x14ac:dyDescent="0.25">
      <c r="A232" s="15" t="s">
        <v>133</v>
      </c>
      <c r="B232" s="15" t="s">
        <v>218</v>
      </c>
      <c r="C232" s="298" t="s">
        <v>958</v>
      </c>
      <c r="D232" s="298"/>
      <c r="E232" s="299" t="s">
        <v>275</v>
      </c>
      <c r="F232" s="299" t="s">
        <v>275</v>
      </c>
      <c r="G232" s="22" t="s">
        <v>276</v>
      </c>
      <c r="H232" s="22" t="s">
        <v>276</v>
      </c>
      <c r="I232" s="23" t="s">
        <v>120</v>
      </c>
      <c r="J232" s="23"/>
      <c r="K232" s="22"/>
      <c r="L232" s="22">
        <v>100</v>
      </c>
      <c r="M232" s="5">
        <v>230000000</v>
      </c>
      <c r="N232" s="5" t="s">
        <v>137</v>
      </c>
      <c r="O232" s="5" t="s">
        <v>239</v>
      </c>
      <c r="P232" s="23" t="s">
        <v>125</v>
      </c>
      <c r="Q232" s="24">
        <v>230000000</v>
      </c>
      <c r="R232" s="25" t="s">
        <v>266</v>
      </c>
      <c r="S232" s="23"/>
      <c r="T232" s="5"/>
      <c r="U232" s="5" t="s">
        <v>126</v>
      </c>
      <c r="V232" s="23" t="s">
        <v>127</v>
      </c>
      <c r="W232" s="23">
        <v>0</v>
      </c>
      <c r="X232" s="23">
        <v>100</v>
      </c>
      <c r="Y232" s="23">
        <v>0</v>
      </c>
      <c r="Z232" s="39"/>
      <c r="AA232" s="5" t="s">
        <v>138</v>
      </c>
      <c r="AB232" s="26"/>
      <c r="AC232" s="26"/>
      <c r="AD232" s="26">
        <v>217343867</v>
      </c>
      <c r="AE232" s="296">
        <f t="shared" ref="AE232" si="161">AD232*1.12</f>
        <v>243425131.04000002</v>
      </c>
      <c r="AF232" s="26"/>
      <c r="AG232" s="26"/>
      <c r="AH232" s="26">
        <v>222408390</v>
      </c>
      <c r="AI232" s="26">
        <v>249097396.80000001</v>
      </c>
      <c r="AJ232" s="19"/>
      <c r="AK232" s="19"/>
      <c r="AL232" s="19">
        <v>222408390</v>
      </c>
      <c r="AM232" s="19">
        <v>249097396.80000001</v>
      </c>
      <c r="AN232" s="19">
        <v>0</v>
      </c>
      <c r="AO232" s="19">
        <v>0</v>
      </c>
      <c r="AP232" s="19">
        <v>0</v>
      </c>
      <c r="AQ232" s="19">
        <v>0</v>
      </c>
      <c r="AR232" s="19">
        <v>0</v>
      </c>
      <c r="AS232" s="19">
        <v>0</v>
      </c>
      <c r="AT232" s="19">
        <v>0</v>
      </c>
      <c r="AU232" s="41"/>
      <c r="AV232" s="41"/>
      <c r="AW232" s="41">
        <f>Z232+AD232+AH232+AL232+AP232</f>
        <v>662160647</v>
      </c>
      <c r="AX232" s="19">
        <f>AW232*1.12</f>
        <v>741619924.6400001</v>
      </c>
      <c r="AY232" s="41" t="s">
        <v>129</v>
      </c>
      <c r="AZ232" s="41" t="s">
        <v>285</v>
      </c>
      <c r="BA232" s="41" t="s">
        <v>286</v>
      </c>
      <c r="BB232" s="41"/>
      <c r="BC232" s="9"/>
      <c r="BD232" s="1"/>
      <c r="BE232" s="1"/>
      <c r="BF232" s="5"/>
      <c r="BG232" s="5"/>
      <c r="BH232" s="5"/>
      <c r="BI232" s="5"/>
      <c r="BJ232" s="5"/>
      <c r="BK232" s="347" t="s">
        <v>892</v>
      </c>
      <c r="BL232" s="38"/>
      <c r="BM232" s="38"/>
    </row>
    <row r="233" spans="1:66" s="165" customFormat="1" ht="12.95" customHeight="1" x14ac:dyDescent="0.25">
      <c r="A233" s="15" t="s">
        <v>133</v>
      </c>
      <c r="B233" s="15" t="s">
        <v>218</v>
      </c>
      <c r="C233" s="174" t="s">
        <v>284</v>
      </c>
      <c r="D233" s="174"/>
      <c r="E233" s="174" t="s">
        <v>287</v>
      </c>
      <c r="F233" s="22" t="s">
        <v>275</v>
      </c>
      <c r="G233" s="22" t="s">
        <v>288</v>
      </c>
      <c r="H233" s="22" t="s">
        <v>289</v>
      </c>
      <c r="I233" s="23" t="s">
        <v>120</v>
      </c>
      <c r="J233" s="23"/>
      <c r="K233" s="23"/>
      <c r="L233" s="22">
        <v>100</v>
      </c>
      <c r="M233" s="5">
        <v>230000000</v>
      </c>
      <c r="N233" s="5" t="s">
        <v>137</v>
      </c>
      <c r="O233" s="5" t="s">
        <v>239</v>
      </c>
      <c r="P233" s="23" t="s">
        <v>125</v>
      </c>
      <c r="Q233" s="24">
        <v>230000000</v>
      </c>
      <c r="R233" s="25" t="s">
        <v>174</v>
      </c>
      <c r="S233" s="25"/>
      <c r="T233" s="23"/>
      <c r="U233" s="5" t="s">
        <v>126</v>
      </c>
      <c r="V233" s="23" t="s">
        <v>127</v>
      </c>
      <c r="W233" s="23">
        <v>0</v>
      </c>
      <c r="X233" s="23">
        <v>100</v>
      </c>
      <c r="Y233" s="23">
        <v>0</v>
      </c>
      <c r="Z233" s="39"/>
      <c r="AA233" s="5" t="s">
        <v>138</v>
      </c>
      <c r="AB233" s="26"/>
      <c r="AC233" s="26"/>
      <c r="AD233" s="26">
        <v>296417422.80000001</v>
      </c>
      <c r="AE233" s="26">
        <v>331987513.53600007</v>
      </c>
      <c r="AF233" s="26"/>
      <c r="AG233" s="26"/>
      <c r="AH233" s="26">
        <v>296417422.80000001</v>
      </c>
      <c r="AI233" s="26">
        <v>331987513.53600007</v>
      </c>
      <c r="AJ233" s="19"/>
      <c r="AK233" s="19"/>
      <c r="AL233" s="19">
        <v>296417422.80000001</v>
      </c>
      <c r="AM233" s="19">
        <v>331987513.53600007</v>
      </c>
      <c r="AN233" s="19">
        <v>0</v>
      </c>
      <c r="AO233" s="19">
        <v>0</v>
      </c>
      <c r="AP233" s="19">
        <v>0</v>
      </c>
      <c r="AQ233" s="19">
        <v>0</v>
      </c>
      <c r="AR233" s="19">
        <v>0</v>
      </c>
      <c r="AS233" s="19">
        <v>0</v>
      </c>
      <c r="AT233" s="19">
        <v>0</v>
      </c>
      <c r="AU233" s="19">
        <v>0</v>
      </c>
      <c r="AV233" s="41"/>
      <c r="AW233" s="41"/>
      <c r="AX233" s="41">
        <f t="shared" si="152"/>
        <v>0</v>
      </c>
      <c r="AY233" s="9" t="s">
        <v>129</v>
      </c>
      <c r="AZ233" s="1" t="s">
        <v>290</v>
      </c>
      <c r="BA233" s="1" t="s">
        <v>291</v>
      </c>
      <c r="BB233" s="5"/>
      <c r="BC233" s="5"/>
      <c r="BD233" s="5"/>
      <c r="BE233" s="5"/>
      <c r="BF233" s="5"/>
      <c r="BG233" s="5"/>
      <c r="BH233" s="5"/>
      <c r="BI233" s="5"/>
      <c r="BJ233" s="167"/>
      <c r="BK233" s="27"/>
    </row>
    <row r="234" spans="1:66" s="165" customFormat="1" ht="12.95" customHeight="1" x14ac:dyDescent="0.25">
      <c r="A234" s="15" t="s">
        <v>133</v>
      </c>
      <c r="B234" s="15" t="s">
        <v>218</v>
      </c>
      <c r="C234" s="178" t="s">
        <v>902</v>
      </c>
      <c r="D234" s="4"/>
      <c r="E234" s="4"/>
      <c r="F234" s="22" t="s">
        <v>275</v>
      </c>
      <c r="G234" s="22" t="s">
        <v>288</v>
      </c>
      <c r="H234" s="22" t="s">
        <v>289</v>
      </c>
      <c r="I234" s="23" t="s">
        <v>120</v>
      </c>
      <c r="J234" s="297"/>
      <c r="K234" s="297"/>
      <c r="L234" s="22">
        <v>100</v>
      </c>
      <c r="M234" s="5">
        <v>230000000</v>
      </c>
      <c r="N234" s="5" t="s">
        <v>137</v>
      </c>
      <c r="O234" s="5" t="s">
        <v>239</v>
      </c>
      <c r="P234" s="23" t="s">
        <v>125</v>
      </c>
      <c r="Q234" s="24">
        <v>230000000</v>
      </c>
      <c r="R234" s="25" t="s">
        <v>174</v>
      </c>
      <c r="S234" s="25"/>
      <c r="T234" s="23"/>
      <c r="U234" s="5" t="s">
        <v>126</v>
      </c>
      <c r="V234" s="23" t="s">
        <v>127</v>
      </c>
      <c r="W234" s="23">
        <v>0</v>
      </c>
      <c r="X234" s="23">
        <v>100</v>
      </c>
      <c r="Y234" s="23">
        <v>0</v>
      </c>
      <c r="Z234" s="39"/>
      <c r="AA234" s="5" t="s">
        <v>138</v>
      </c>
      <c r="AB234" s="26"/>
      <c r="AC234" s="26"/>
      <c r="AD234" s="26">
        <f>296417422.8-41052464</f>
        <v>255364958.80000001</v>
      </c>
      <c r="AE234" s="296">
        <f t="shared" ref="AE234" si="162">AD234*1.12</f>
        <v>286008753.85600007</v>
      </c>
      <c r="AF234" s="295"/>
      <c r="AG234" s="295"/>
      <c r="AH234" s="26">
        <v>296417422.80000001</v>
      </c>
      <c r="AI234" s="26">
        <v>331987513.53600007</v>
      </c>
      <c r="AJ234" s="19"/>
      <c r="AK234" s="19"/>
      <c r="AL234" s="19">
        <v>296417422.80000001</v>
      </c>
      <c r="AM234" s="19">
        <v>331987513.53600007</v>
      </c>
      <c r="AN234" s="19"/>
      <c r="AO234" s="19"/>
      <c r="AP234" s="19"/>
      <c r="AQ234" s="19"/>
      <c r="AR234" s="19"/>
      <c r="AS234" s="19"/>
      <c r="AT234" s="19"/>
      <c r="AU234" s="19"/>
      <c r="AV234" s="19"/>
      <c r="AW234" s="19">
        <f>Z234+AD234+AH234+AL234+AP234</f>
        <v>848199804.4000001</v>
      </c>
      <c r="AX234" s="19">
        <f>AW234*1.12</f>
        <v>949983780.92800021</v>
      </c>
      <c r="AY234" s="19" t="s">
        <v>129</v>
      </c>
      <c r="AZ234" s="41" t="s">
        <v>290</v>
      </c>
      <c r="BA234" s="41" t="s">
        <v>291</v>
      </c>
      <c r="BB234" s="41"/>
      <c r="BC234" s="9"/>
      <c r="BD234" s="1"/>
      <c r="BE234" s="1"/>
      <c r="BF234" s="5"/>
      <c r="BG234" s="5"/>
      <c r="BH234" s="5"/>
      <c r="BI234" s="5"/>
      <c r="BJ234" s="5"/>
      <c r="BK234" s="167" t="s">
        <v>892</v>
      </c>
      <c r="BL234" s="38"/>
      <c r="BM234" s="38"/>
      <c r="BN234" s="38"/>
    </row>
    <row r="235" spans="1:66" s="165" customFormat="1" ht="12.95" customHeight="1" x14ac:dyDescent="0.25">
      <c r="A235" s="15" t="s">
        <v>133</v>
      </c>
      <c r="B235" s="15" t="s">
        <v>218</v>
      </c>
      <c r="C235" s="174" t="s">
        <v>292</v>
      </c>
      <c r="D235" s="174"/>
      <c r="E235" s="174" t="s">
        <v>292</v>
      </c>
      <c r="F235" s="22" t="s">
        <v>293</v>
      </c>
      <c r="G235" s="22" t="s">
        <v>294</v>
      </c>
      <c r="H235" s="22" t="s">
        <v>294</v>
      </c>
      <c r="I235" s="23" t="s">
        <v>120</v>
      </c>
      <c r="J235" s="23"/>
      <c r="K235" s="23"/>
      <c r="L235" s="22">
        <v>100</v>
      </c>
      <c r="M235" s="5">
        <v>230000000</v>
      </c>
      <c r="N235" s="5" t="s">
        <v>123</v>
      </c>
      <c r="O235" s="5" t="s">
        <v>239</v>
      </c>
      <c r="P235" s="23" t="s">
        <v>125</v>
      </c>
      <c r="Q235" s="24">
        <v>230000000</v>
      </c>
      <c r="R235" s="25" t="s">
        <v>187</v>
      </c>
      <c r="S235" s="25"/>
      <c r="T235" s="23"/>
      <c r="U235" s="5" t="s">
        <v>126</v>
      </c>
      <c r="V235" s="23" t="s">
        <v>127</v>
      </c>
      <c r="W235" s="23">
        <v>0</v>
      </c>
      <c r="X235" s="23">
        <v>100</v>
      </c>
      <c r="Y235" s="23">
        <v>0</v>
      </c>
      <c r="Z235" s="39"/>
      <c r="AA235" s="5" t="s">
        <v>138</v>
      </c>
      <c r="AB235" s="26"/>
      <c r="AC235" s="26"/>
      <c r="AD235" s="26">
        <v>101541119.99999996</v>
      </c>
      <c r="AE235" s="26">
        <v>113726054.39999996</v>
      </c>
      <c r="AF235" s="26"/>
      <c r="AG235" s="26"/>
      <c r="AH235" s="26">
        <v>101541119.99999996</v>
      </c>
      <c r="AI235" s="26">
        <v>113726054.39999996</v>
      </c>
      <c r="AJ235" s="19"/>
      <c r="AK235" s="19"/>
      <c r="AL235" s="19">
        <v>101541119.99999996</v>
      </c>
      <c r="AM235" s="19">
        <v>113726054.39999996</v>
      </c>
      <c r="AN235" s="19">
        <v>0</v>
      </c>
      <c r="AO235" s="19">
        <v>0</v>
      </c>
      <c r="AP235" s="19">
        <v>0</v>
      </c>
      <c r="AQ235" s="19">
        <v>0</v>
      </c>
      <c r="AR235" s="19">
        <v>0</v>
      </c>
      <c r="AS235" s="19">
        <v>0</v>
      </c>
      <c r="AT235" s="19">
        <v>0</v>
      </c>
      <c r="AU235" s="19">
        <v>0</v>
      </c>
      <c r="AV235" s="41"/>
      <c r="AW235" s="41">
        <v>0</v>
      </c>
      <c r="AX235" s="41">
        <f t="shared" si="152"/>
        <v>0</v>
      </c>
      <c r="AY235" s="9" t="s">
        <v>129</v>
      </c>
      <c r="AZ235" s="18" t="s">
        <v>295</v>
      </c>
      <c r="BA235" s="2" t="s">
        <v>296</v>
      </c>
      <c r="BB235" s="5"/>
      <c r="BC235" s="5"/>
      <c r="BD235" s="5"/>
      <c r="BE235" s="5"/>
      <c r="BF235" s="5"/>
      <c r="BG235" s="5"/>
      <c r="BH235" s="5"/>
      <c r="BI235" s="5"/>
      <c r="BJ235" s="167"/>
      <c r="BK235" s="27"/>
    </row>
    <row r="236" spans="1:66" s="165" customFormat="1" ht="12.95" customHeight="1" x14ac:dyDescent="0.25">
      <c r="A236" s="15" t="s">
        <v>133</v>
      </c>
      <c r="B236" s="15" t="s">
        <v>218</v>
      </c>
      <c r="C236" s="175" t="s">
        <v>387</v>
      </c>
      <c r="D236" s="176"/>
      <c r="E236" s="4" t="s">
        <v>292</v>
      </c>
      <c r="F236" s="22" t="s">
        <v>293</v>
      </c>
      <c r="G236" s="22" t="s">
        <v>294</v>
      </c>
      <c r="H236" s="22" t="s">
        <v>294</v>
      </c>
      <c r="I236" s="23" t="s">
        <v>120</v>
      </c>
      <c r="J236" s="23"/>
      <c r="K236" s="23"/>
      <c r="L236" s="22">
        <v>100</v>
      </c>
      <c r="M236" s="5">
        <v>230000000</v>
      </c>
      <c r="N236" s="5" t="s">
        <v>123</v>
      </c>
      <c r="O236" s="1" t="s">
        <v>126</v>
      </c>
      <c r="P236" s="23" t="s">
        <v>125</v>
      </c>
      <c r="Q236" s="24">
        <v>230000000</v>
      </c>
      <c r="R236" s="25" t="s">
        <v>187</v>
      </c>
      <c r="S236" s="25"/>
      <c r="T236" s="23" t="s">
        <v>127</v>
      </c>
      <c r="U236" s="5"/>
      <c r="V236" s="23"/>
      <c r="W236" s="23">
        <v>0</v>
      </c>
      <c r="X236" s="23">
        <v>100</v>
      </c>
      <c r="Y236" s="23">
        <v>0</v>
      </c>
      <c r="Z236" s="39"/>
      <c r="AA236" s="5" t="s">
        <v>138</v>
      </c>
      <c r="AB236" s="26"/>
      <c r="AC236" s="26"/>
      <c r="AD236" s="26">
        <v>79076512</v>
      </c>
      <c r="AE236" s="18">
        <f t="shared" ref="AE236:AE237" si="163">AD236*1.12</f>
        <v>88565693.440000013</v>
      </c>
      <c r="AF236" s="26"/>
      <c r="AG236" s="26"/>
      <c r="AH236" s="26">
        <v>101541119.99999996</v>
      </c>
      <c r="AI236" s="18">
        <f t="shared" ref="AI236:AI237" si="164">AH236*1.12</f>
        <v>113726054.39999996</v>
      </c>
      <c r="AJ236" s="19"/>
      <c r="AK236" s="19"/>
      <c r="AL236" s="19">
        <v>101541119.99999996</v>
      </c>
      <c r="AM236" s="18">
        <f t="shared" ref="AM236:AM237" si="165">AL236*1.12</f>
        <v>113726054.39999996</v>
      </c>
      <c r="AN236" s="19">
        <v>0</v>
      </c>
      <c r="AO236" s="19">
        <v>0</v>
      </c>
      <c r="AP236" s="19">
        <v>0</v>
      </c>
      <c r="AQ236" s="19">
        <v>0</v>
      </c>
      <c r="AR236" s="19">
        <v>0</v>
      </c>
      <c r="AS236" s="19">
        <v>0</v>
      </c>
      <c r="AT236" s="19">
        <v>0</v>
      </c>
      <c r="AU236" s="19">
        <v>0</v>
      </c>
      <c r="AV236" s="64"/>
      <c r="AW236" s="41">
        <v>0</v>
      </c>
      <c r="AX236" s="41">
        <f t="shared" ref="AX236" si="166">AW236*1.12</f>
        <v>0</v>
      </c>
      <c r="AY236" s="12" t="s">
        <v>129</v>
      </c>
      <c r="AZ236" s="1" t="s">
        <v>295</v>
      </c>
      <c r="BA236" s="1" t="s">
        <v>296</v>
      </c>
      <c r="BB236" s="5"/>
      <c r="BC236" s="5"/>
      <c r="BD236" s="5"/>
      <c r="BE236" s="5"/>
      <c r="BF236" s="5"/>
      <c r="BG236" s="5"/>
      <c r="BH236" s="5"/>
      <c r="BI236" s="5"/>
      <c r="BJ236" s="167"/>
      <c r="BK236" s="27" t="s">
        <v>388</v>
      </c>
    </row>
    <row r="237" spans="1:66" s="165" customFormat="1" ht="12.95" customHeight="1" x14ac:dyDescent="0.25">
      <c r="A237" s="15" t="s">
        <v>133</v>
      </c>
      <c r="B237" s="15" t="s">
        <v>218</v>
      </c>
      <c r="C237" s="175" t="s">
        <v>545</v>
      </c>
      <c r="D237" s="177"/>
      <c r="E237" s="4" t="s">
        <v>292</v>
      </c>
      <c r="F237" s="22" t="s">
        <v>293</v>
      </c>
      <c r="G237" s="22" t="s">
        <v>294</v>
      </c>
      <c r="H237" s="22" t="s">
        <v>294</v>
      </c>
      <c r="I237" s="23" t="s">
        <v>120</v>
      </c>
      <c r="J237" s="23"/>
      <c r="K237" s="23"/>
      <c r="L237" s="22">
        <v>100</v>
      </c>
      <c r="M237" s="5">
        <v>230000000</v>
      </c>
      <c r="N237" s="5" t="s">
        <v>123</v>
      </c>
      <c r="O237" s="1" t="s">
        <v>166</v>
      </c>
      <c r="P237" s="23" t="s">
        <v>125</v>
      </c>
      <c r="Q237" s="24">
        <v>230000000</v>
      </c>
      <c r="R237" s="2" t="s">
        <v>382</v>
      </c>
      <c r="S237" s="25"/>
      <c r="T237" s="23" t="s">
        <v>127</v>
      </c>
      <c r="U237" s="5"/>
      <c r="V237" s="23"/>
      <c r="W237" s="23">
        <v>0</v>
      </c>
      <c r="X237" s="23">
        <v>100</v>
      </c>
      <c r="Y237" s="23">
        <v>0</v>
      </c>
      <c r="Z237" s="39"/>
      <c r="AA237" s="5" t="s">
        <v>138</v>
      </c>
      <c r="AB237" s="26"/>
      <c r="AC237" s="26"/>
      <c r="AD237" s="26">
        <v>79076512</v>
      </c>
      <c r="AE237" s="18">
        <f t="shared" si="163"/>
        <v>88565693.440000013</v>
      </c>
      <c r="AF237" s="26"/>
      <c r="AG237" s="26"/>
      <c r="AH237" s="26">
        <v>101541119.99999996</v>
      </c>
      <c r="AI237" s="18">
        <f t="shared" si="164"/>
        <v>113726054.39999996</v>
      </c>
      <c r="AJ237" s="19"/>
      <c r="AK237" s="19"/>
      <c r="AL237" s="19">
        <v>101541119.99999996</v>
      </c>
      <c r="AM237" s="18">
        <f t="shared" si="165"/>
        <v>113726054.39999996</v>
      </c>
      <c r="AN237" s="19"/>
      <c r="AO237" s="19"/>
      <c r="AP237" s="19"/>
      <c r="AQ237" s="19"/>
      <c r="AR237" s="19"/>
      <c r="AS237" s="19"/>
      <c r="AT237" s="19"/>
      <c r="AU237" s="19"/>
      <c r="AV237" s="64"/>
      <c r="AW237" s="41">
        <v>0</v>
      </c>
      <c r="AX237" s="41">
        <f t="shared" si="152"/>
        <v>0</v>
      </c>
      <c r="AY237" s="12" t="s">
        <v>129</v>
      </c>
      <c r="AZ237" s="1" t="s">
        <v>295</v>
      </c>
      <c r="BA237" s="1" t="s">
        <v>296</v>
      </c>
      <c r="BB237" s="5"/>
      <c r="BC237" s="5"/>
      <c r="BD237" s="5"/>
      <c r="BE237" s="5"/>
      <c r="BF237" s="5"/>
      <c r="BG237" s="5"/>
      <c r="BH237" s="5"/>
      <c r="BI237" s="5"/>
      <c r="BJ237" s="167"/>
      <c r="BK237" s="27" t="s">
        <v>375</v>
      </c>
    </row>
    <row r="238" spans="1:66" s="165" customFormat="1" ht="12.95" customHeight="1" x14ac:dyDescent="0.25">
      <c r="A238" s="15" t="s">
        <v>133</v>
      </c>
      <c r="B238" s="15" t="s">
        <v>218</v>
      </c>
      <c r="C238" s="174" t="s">
        <v>287</v>
      </c>
      <c r="D238" s="174"/>
      <c r="E238" s="174" t="s">
        <v>297</v>
      </c>
      <c r="F238" s="22" t="s">
        <v>298</v>
      </c>
      <c r="G238" s="22" t="s">
        <v>299</v>
      </c>
      <c r="H238" s="22" t="s">
        <v>299</v>
      </c>
      <c r="I238" s="23" t="s">
        <v>120</v>
      </c>
      <c r="J238" s="23"/>
      <c r="K238" s="23"/>
      <c r="L238" s="22">
        <v>100</v>
      </c>
      <c r="M238" s="5">
        <v>230000000</v>
      </c>
      <c r="N238" s="5" t="s">
        <v>137</v>
      </c>
      <c r="O238" s="5" t="s">
        <v>239</v>
      </c>
      <c r="P238" s="23" t="s">
        <v>125</v>
      </c>
      <c r="Q238" s="24">
        <v>230000000</v>
      </c>
      <c r="R238" s="25" t="s">
        <v>189</v>
      </c>
      <c r="S238" s="25"/>
      <c r="T238" s="23"/>
      <c r="U238" s="5" t="s">
        <v>126</v>
      </c>
      <c r="V238" s="23" t="s">
        <v>127</v>
      </c>
      <c r="W238" s="23">
        <v>0</v>
      </c>
      <c r="X238" s="23">
        <v>100</v>
      </c>
      <c r="Y238" s="23">
        <v>0</v>
      </c>
      <c r="Z238" s="39"/>
      <c r="AA238" s="5" t="s">
        <v>138</v>
      </c>
      <c r="AB238" s="26"/>
      <c r="AC238" s="26"/>
      <c r="AD238" s="26">
        <v>521302350.00000024</v>
      </c>
      <c r="AE238" s="26">
        <v>583858632.00000036</v>
      </c>
      <c r="AF238" s="26"/>
      <c r="AG238" s="26"/>
      <c r="AH238" s="26">
        <v>521302350.00000024</v>
      </c>
      <c r="AI238" s="26">
        <v>583858632.00000036</v>
      </c>
      <c r="AJ238" s="19"/>
      <c r="AK238" s="19"/>
      <c r="AL238" s="19">
        <v>521302350.00000024</v>
      </c>
      <c r="AM238" s="19">
        <v>583858632.00000036</v>
      </c>
      <c r="AN238" s="19">
        <v>0</v>
      </c>
      <c r="AO238" s="19">
        <v>0</v>
      </c>
      <c r="AP238" s="19">
        <v>0</v>
      </c>
      <c r="AQ238" s="19">
        <v>0</v>
      </c>
      <c r="AR238" s="19">
        <v>0</v>
      </c>
      <c r="AS238" s="19">
        <v>0</v>
      </c>
      <c r="AT238" s="19">
        <v>0</v>
      </c>
      <c r="AU238" s="19">
        <v>0</v>
      </c>
      <c r="AV238" s="41"/>
      <c r="AW238" s="41">
        <v>0</v>
      </c>
      <c r="AX238" s="41">
        <f t="shared" ref="AX238:AX239" si="167">AW238*1.12</f>
        <v>0</v>
      </c>
      <c r="AY238" s="12" t="s">
        <v>129</v>
      </c>
      <c r="AZ238" s="1" t="s">
        <v>300</v>
      </c>
      <c r="BA238" s="1" t="s">
        <v>301</v>
      </c>
      <c r="BB238" s="5"/>
      <c r="BC238" s="5"/>
      <c r="BD238" s="5"/>
      <c r="BE238" s="5"/>
      <c r="BF238" s="5"/>
      <c r="BG238" s="5"/>
      <c r="BH238" s="5"/>
      <c r="BI238" s="5"/>
      <c r="BJ238" s="167"/>
      <c r="BK238" s="27"/>
    </row>
    <row r="239" spans="1:66" s="165" customFormat="1" ht="12.95" customHeight="1" x14ac:dyDescent="0.25">
      <c r="A239" s="15" t="s">
        <v>133</v>
      </c>
      <c r="B239" s="15" t="s">
        <v>218</v>
      </c>
      <c r="C239" s="175" t="s">
        <v>389</v>
      </c>
      <c r="D239" s="176"/>
      <c r="E239" s="4" t="s">
        <v>297</v>
      </c>
      <c r="F239" s="22" t="s">
        <v>298</v>
      </c>
      <c r="G239" s="22" t="s">
        <v>299</v>
      </c>
      <c r="H239" s="22" t="s">
        <v>299</v>
      </c>
      <c r="I239" s="23" t="s">
        <v>120</v>
      </c>
      <c r="J239" s="23"/>
      <c r="K239" s="23"/>
      <c r="L239" s="22">
        <v>100</v>
      </c>
      <c r="M239" s="5">
        <v>230000000</v>
      </c>
      <c r="N239" s="5" t="s">
        <v>137</v>
      </c>
      <c r="O239" s="1" t="s">
        <v>126</v>
      </c>
      <c r="P239" s="23" t="s">
        <v>125</v>
      </c>
      <c r="Q239" s="24">
        <v>230000000</v>
      </c>
      <c r="R239" s="25" t="s">
        <v>189</v>
      </c>
      <c r="S239" s="25"/>
      <c r="T239" s="23" t="s">
        <v>127</v>
      </c>
      <c r="U239" s="5"/>
      <c r="V239" s="23"/>
      <c r="W239" s="23">
        <v>0</v>
      </c>
      <c r="X239" s="23">
        <v>100</v>
      </c>
      <c r="Y239" s="23">
        <v>0</v>
      </c>
      <c r="Z239" s="39"/>
      <c r="AA239" s="5" t="s">
        <v>138</v>
      </c>
      <c r="AB239" s="26"/>
      <c r="AC239" s="26"/>
      <c r="AD239" s="26">
        <v>395285850</v>
      </c>
      <c r="AE239" s="18">
        <f t="shared" ref="AE239:AE240" si="168">AD239*1.12</f>
        <v>442720152.00000006</v>
      </c>
      <c r="AF239" s="26"/>
      <c r="AG239" s="26"/>
      <c r="AH239" s="26">
        <v>521302350.00000024</v>
      </c>
      <c r="AI239" s="18">
        <f t="shared" ref="AI239:AI240" si="169">AH239*1.12</f>
        <v>583858632.00000036</v>
      </c>
      <c r="AJ239" s="19"/>
      <c r="AK239" s="19"/>
      <c r="AL239" s="19">
        <v>521302350.00000024</v>
      </c>
      <c r="AM239" s="18">
        <f t="shared" ref="AM239:AM240" si="170">AL239*1.12</f>
        <v>583858632.00000036</v>
      </c>
      <c r="AN239" s="19">
        <v>0</v>
      </c>
      <c r="AO239" s="19">
        <v>0</v>
      </c>
      <c r="AP239" s="19">
        <v>0</v>
      </c>
      <c r="AQ239" s="19">
        <v>0</v>
      </c>
      <c r="AR239" s="19">
        <v>0</v>
      </c>
      <c r="AS239" s="19">
        <v>0</v>
      </c>
      <c r="AT239" s="19">
        <v>0</v>
      </c>
      <c r="AU239" s="19">
        <v>0</v>
      </c>
      <c r="AV239" s="64"/>
      <c r="AW239" s="41">
        <v>0</v>
      </c>
      <c r="AX239" s="41">
        <f t="shared" si="167"/>
        <v>0</v>
      </c>
      <c r="AY239" s="12" t="s">
        <v>129</v>
      </c>
      <c r="AZ239" s="1" t="s">
        <v>300</v>
      </c>
      <c r="BA239" s="1" t="s">
        <v>301</v>
      </c>
      <c r="BB239" s="5"/>
      <c r="BC239" s="5"/>
      <c r="BD239" s="5"/>
      <c r="BE239" s="5"/>
      <c r="BF239" s="5"/>
      <c r="BG239" s="5"/>
      <c r="BH239" s="5"/>
      <c r="BI239" s="5"/>
      <c r="BJ239" s="167"/>
      <c r="BK239" s="27" t="s">
        <v>388</v>
      </c>
    </row>
    <row r="240" spans="1:66" s="165" customFormat="1" ht="12.95" customHeight="1" x14ac:dyDescent="0.25">
      <c r="A240" s="15" t="s">
        <v>133</v>
      </c>
      <c r="B240" s="15" t="s">
        <v>218</v>
      </c>
      <c r="C240" s="175" t="s">
        <v>546</v>
      </c>
      <c r="D240" s="177"/>
      <c r="E240" s="4" t="s">
        <v>297</v>
      </c>
      <c r="F240" s="22" t="s">
        <v>298</v>
      </c>
      <c r="G240" s="22" t="s">
        <v>299</v>
      </c>
      <c r="H240" s="22" t="s">
        <v>299</v>
      </c>
      <c r="I240" s="23" t="s">
        <v>120</v>
      </c>
      <c r="J240" s="23"/>
      <c r="K240" s="23"/>
      <c r="L240" s="22">
        <v>100</v>
      </c>
      <c r="M240" s="5">
        <v>230000000</v>
      </c>
      <c r="N240" s="5" t="s">
        <v>137</v>
      </c>
      <c r="O240" s="1" t="s">
        <v>166</v>
      </c>
      <c r="P240" s="23" t="s">
        <v>125</v>
      </c>
      <c r="Q240" s="24">
        <v>230000000</v>
      </c>
      <c r="R240" s="2" t="s">
        <v>382</v>
      </c>
      <c r="S240" s="25"/>
      <c r="T240" s="23" t="s">
        <v>127</v>
      </c>
      <c r="U240" s="5"/>
      <c r="V240" s="23"/>
      <c r="W240" s="23">
        <v>0</v>
      </c>
      <c r="X240" s="23">
        <v>100</v>
      </c>
      <c r="Y240" s="23">
        <v>0</v>
      </c>
      <c r="Z240" s="39"/>
      <c r="AA240" s="5" t="s">
        <v>138</v>
      </c>
      <c r="AB240" s="26"/>
      <c r="AC240" s="26"/>
      <c r="AD240" s="26">
        <v>395285850</v>
      </c>
      <c r="AE240" s="18">
        <f t="shared" si="168"/>
        <v>442720152.00000006</v>
      </c>
      <c r="AF240" s="26"/>
      <c r="AG240" s="26"/>
      <c r="AH240" s="26">
        <v>521302350.00000024</v>
      </c>
      <c r="AI240" s="18">
        <f t="shared" si="169"/>
        <v>583858632.00000036</v>
      </c>
      <c r="AJ240" s="19"/>
      <c r="AK240" s="19"/>
      <c r="AL240" s="19">
        <v>521302350.00000024</v>
      </c>
      <c r="AM240" s="18">
        <f t="shared" si="170"/>
        <v>583858632.00000036</v>
      </c>
      <c r="AN240" s="19"/>
      <c r="AO240" s="19"/>
      <c r="AP240" s="19"/>
      <c r="AQ240" s="19"/>
      <c r="AR240" s="19"/>
      <c r="AS240" s="19"/>
      <c r="AT240" s="19"/>
      <c r="AU240" s="19"/>
      <c r="AV240" s="64"/>
      <c r="AW240" s="41">
        <v>0</v>
      </c>
      <c r="AX240" s="41">
        <f t="shared" si="152"/>
        <v>0</v>
      </c>
      <c r="AY240" s="12" t="s">
        <v>129</v>
      </c>
      <c r="AZ240" s="1" t="s">
        <v>300</v>
      </c>
      <c r="BA240" s="1" t="s">
        <v>301</v>
      </c>
      <c r="BB240" s="5"/>
      <c r="BC240" s="5"/>
      <c r="BD240" s="5"/>
      <c r="BE240" s="5"/>
      <c r="BF240" s="5"/>
      <c r="BG240" s="5"/>
      <c r="BH240" s="5"/>
      <c r="BI240" s="5"/>
      <c r="BJ240" s="167"/>
      <c r="BK240" s="27" t="s">
        <v>375</v>
      </c>
    </row>
    <row r="241" spans="1:63" s="165" customFormat="1" ht="12.95" customHeight="1" x14ac:dyDescent="0.25">
      <c r="A241" s="15" t="s">
        <v>133</v>
      </c>
      <c r="B241" s="15" t="s">
        <v>218</v>
      </c>
      <c r="C241" s="174" t="s">
        <v>302</v>
      </c>
      <c r="D241" s="174"/>
      <c r="E241" s="174" t="s">
        <v>260</v>
      </c>
      <c r="F241" s="22" t="s">
        <v>303</v>
      </c>
      <c r="G241" s="22" t="s">
        <v>304</v>
      </c>
      <c r="H241" s="22" t="s">
        <v>304</v>
      </c>
      <c r="I241" s="23" t="s">
        <v>120</v>
      </c>
      <c r="J241" s="23"/>
      <c r="K241" s="23"/>
      <c r="L241" s="22">
        <v>100</v>
      </c>
      <c r="M241" s="5">
        <v>230000000</v>
      </c>
      <c r="N241" s="5" t="s">
        <v>137</v>
      </c>
      <c r="O241" s="5" t="s">
        <v>239</v>
      </c>
      <c r="P241" s="23" t="s">
        <v>125</v>
      </c>
      <c r="Q241" s="24">
        <v>230000000</v>
      </c>
      <c r="R241" s="25" t="s">
        <v>189</v>
      </c>
      <c r="S241" s="25"/>
      <c r="T241" s="23"/>
      <c r="U241" s="5" t="s">
        <v>126</v>
      </c>
      <c r="V241" s="23" t="s">
        <v>127</v>
      </c>
      <c r="W241" s="23">
        <v>0</v>
      </c>
      <c r="X241" s="23">
        <v>100</v>
      </c>
      <c r="Y241" s="23">
        <v>0</v>
      </c>
      <c r="Z241" s="39"/>
      <c r="AA241" s="5" t="s">
        <v>138</v>
      </c>
      <c r="AB241" s="26"/>
      <c r="AC241" s="26"/>
      <c r="AD241" s="26">
        <v>243107652</v>
      </c>
      <c r="AE241" s="26">
        <v>272280570.24000001</v>
      </c>
      <c r="AF241" s="26"/>
      <c r="AG241" s="26"/>
      <c r="AH241" s="26">
        <v>243107652</v>
      </c>
      <c r="AI241" s="26">
        <v>272280570.24000001</v>
      </c>
      <c r="AJ241" s="19"/>
      <c r="AK241" s="19"/>
      <c r="AL241" s="19">
        <v>243107652</v>
      </c>
      <c r="AM241" s="19">
        <v>272280570.24000001</v>
      </c>
      <c r="AN241" s="19">
        <v>0</v>
      </c>
      <c r="AO241" s="19">
        <v>0</v>
      </c>
      <c r="AP241" s="19">
        <v>0</v>
      </c>
      <c r="AQ241" s="19">
        <v>0</v>
      </c>
      <c r="AR241" s="19">
        <v>0</v>
      </c>
      <c r="AS241" s="19">
        <v>0</v>
      </c>
      <c r="AT241" s="19">
        <v>0</v>
      </c>
      <c r="AU241" s="19">
        <v>0</v>
      </c>
      <c r="AV241" s="41"/>
      <c r="AW241" s="41">
        <v>0</v>
      </c>
      <c r="AX241" s="41">
        <f t="shared" ref="AX241:AX242" si="171">AW241*1.12</f>
        <v>0</v>
      </c>
      <c r="AY241" s="9" t="s">
        <v>129</v>
      </c>
      <c r="AZ241" s="1" t="s">
        <v>305</v>
      </c>
      <c r="BA241" s="1" t="s">
        <v>306</v>
      </c>
      <c r="BB241" s="5"/>
      <c r="BC241" s="5"/>
      <c r="BD241" s="5"/>
      <c r="BE241" s="5"/>
      <c r="BF241" s="5"/>
      <c r="BG241" s="5"/>
      <c r="BH241" s="5"/>
      <c r="BI241" s="5"/>
      <c r="BJ241" s="167"/>
      <c r="BK241" s="27"/>
    </row>
    <row r="242" spans="1:63" s="165" customFormat="1" ht="12.95" customHeight="1" x14ac:dyDescent="0.25">
      <c r="A242" s="15" t="s">
        <v>133</v>
      </c>
      <c r="B242" s="15" t="s">
        <v>218</v>
      </c>
      <c r="C242" s="175" t="s">
        <v>390</v>
      </c>
      <c r="D242" s="176"/>
      <c r="E242" s="4" t="s">
        <v>260</v>
      </c>
      <c r="F242" s="22" t="s">
        <v>303</v>
      </c>
      <c r="G242" s="22" t="s">
        <v>304</v>
      </c>
      <c r="H242" s="22" t="s">
        <v>304</v>
      </c>
      <c r="I242" s="23" t="s">
        <v>120</v>
      </c>
      <c r="J242" s="23"/>
      <c r="K242" s="23"/>
      <c r="L242" s="22">
        <v>100</v>
      </c>
      <c r="M242" s="5">
        <v>230000000</v>
      </c>
      <c r="N242" s="5" t="s">
        <v>137</v>
      </c>
      <c r="O242" s="1" t="s">
        <v>126</v>
      </c>
      <c r="P242" s="23" t="s">
        <v>125</v>
      </c>
      <c r="Q242" s="24">
        <v>230000000</v>
      </c>
      <c r="R242" s="25" t="s">
        <v>189</v>
      </c>
      <c r="S242" s="25"/>
      <c r="T242" s="23" t="s">
        <v>127</v>
      </c>
      <c r="U242" s="5"/>
      <c r="V242" s="23"/>
      <c r="W242" s="23">
        <v>0</v>
      </c>
      <c r="X242" s="23">
        <v>100</v>
      </c>
      <c r="Y242" s="23">
        <v>0</v>
      </c>
      <c r="Z242" s="39"/>
      <c r="AA242" s="5" t="s">
        <v>138</v>
      </c>
      <c r="AB242" s="26"/>
      <c r="AC242" s="26"/>
      <c r="AD242" s="26">
        <v>188750236</v>
      </c>
      <c r="AE242" s="18">
        <f t="shared" ref="AE242:AE243" si="172">AD242*1.12</f>
        <v>211400264.32000002</v>
      </c>
      <c r="AF242" s="26"/>
      <c r="AG242" s="26"/>
      <c r="AH242" s="26">
        <v>243107652</v>
      </c>
      <c r="AI242" s="18">
        <f t="shared" ref="AI242:AI243" si="173">AH242*1.12</f>
        <v>272280570.24000001</v>
      </c>
      <c r="AJ242" s="19"/>
      <c r="AK242" s="19"/>
      <c r="AL242" s="19">
        <v>243107652</v>
      </c>
      <c r="AM242" s="18">
        <f t="shared" ref="AM242:AM243" si="174">AL242*1.12</f>
        <v>272280570.24000001</v>
      </c>
      <c r="AN242" s="19">
        <v>0</v>
      </c>
      <c r="AO242" s="19">
        <v>0</v>
      </c>
      <c r="AP242" s="19">
        <v>0</v>
      </c>
      <c r="AQ242" s="19">
        <v>0</v>
      </c>
      <c r="AR242" s="19">
        <v>0</v>
      </c>
      <c r="AS242" s="19">
        <v>0</v>
      </c>
      <c r="AT242" s="19">
        <v>0</v>
      </c>
      <c r="AU242" s="19">
        <v>0</v>
      </c>
      <c r="AV242" s="64"/>
      <c r="AW242" s="41">
        <v>0</v>
      </c>
      <c r="AX242" s="41">
        <f t="shared" si="171"/>
        <v>0</v>
      </c>
      <c r="AY242" s="9" t="s">
        <v>129</v>
      </c>
      <c r="AZ242" s="1" t="s">
        <v>305</v>
      </c>
      <c r="BA242" s="1" t="s">
        <v>306</v>
      </c>
      <c r="BB242" s="5"/>
      <c r="BC242" s="5"/>
      <c r="BD242" s="5"/>
      <c r="BE242" s="5"/>
      <c r="BF242" s="5"/>
      <c r="BG242" s="5"/>
      <c r="BH242" s="5"/>
      <c r="BI242" s="5"/>
      <c r="BJ242" s="167"/>
      <c r="BK242" s="27" t="s">
        <v>388</v>
      </c>
    </row>
    <row r="243" spans="1:63" s="165" customFormat="1" ht="12.95" customHeight="1" x14ac:dyDescent="0.25">
      <c r="A243" s="15" t="s">
        <v>133</v>
      </c>
      <c r="B243" s="15" t="s">
        <v>218</v>
      </c>
      <c r="C243" s="175" t="s">
        <v>547</v>
      </c>
      <c r="D243" s="177"/>
      <c r="E243" s="4" t="s">
        <v>260</v>
      </c>
      <c r="F243" s="22" t="s">
        <v>303</v>
      </c>
      <c r="G243" s="22" t="s">
        <v>304</v>
      </c>
      <c r="H243" s="22" t="s">
        <v>304</v>
      </c>
      <c r="I243" s="23" t="s">
        <v>120</v>
      </c>
      <c r="J243" s="23"/>
      <c r="K243" s="23"/>
      <c r="L243" s="22">
        <v>100</v>
      </c>
      <c r="M243" s="5">
        <v>230000000</v>
      </c>
      <c r="N243" s="5" t="s">
        <v>137</v>
      </c>
      <c r="O243" s="1" t="s">
        <v>166</v>
      </c>
      <c r="P243" s="23" t="s">
        <v>125</v>
      </c>
      <c r="Q243" s="24">
        <v>230000000</v>
      </c>
      <c r="R243" s="2" t="s">
        <v>382</v>
      </c>
      <c r="S243" s="25"/>
      <c r="T243" s="23" t="s">
        <v>127</v>
      </c>
      <c r="U243" s="5"/>
      <c r="V243" s="23"/>
      <c r="W243" s="23">
        <v>0</v>
      </c>
      <c r="X243" s="23">
        <v>100</v>
      </c>
      <c r="Y243" s="23">
        <v>0</v>
      </c>
      <c r="Z243" s="39"/>
      <c r="AA243" s="5" t="s">
        <v>138</v>
      </c>
      <c r="AB243" s="26"/>
      <c r="AC243" s="26"/>
      <c r="AD243" s="26">
        <v>188750236</v>
      </c>
      <c r="AE243" s="18">
        <f t="shared" si="172"/>
        <v>211400264.32000002</v>
      </c>
      <c r="AF243" s="26"/>
      <c r="AG243" s="26"/>
      <c r="AH243" s="26">
        <v>243107652</v>
      </c>
      <c r="AI243" s="18">
        <f t="shared" si="173"/>
        <v>272280570.24000001</v>
      </c>
      <c r="AJ243" s="19"/>
      <c r="AK243" s="19"/>
      <c r="AL243" s="19">
        <v>243107652</v>
      </c>
      <c r="AM243" s="18">
        <f t="shared" si="174"/>
        <v>272280570.24000001</v>
      </c>
      <c r="AN243" s="19"/>
      <c r="AO243" s="19"/>
      <c r="AP243" s="19"/>
      <c r="AQ243" s="19"/>
      <c r="AR243" s="19"/>
      <c r="AS243" s="19"/>
      <c r="AT243" s="19"/>
      <c r="AU243" s="19"/>
      <c r="AV243" s="64"/>
      <c r="AW243" s="41">
        <v>0</v>
      </c>
      <c r="AX243" s="41">
        <f t="shared" si="152"/>
        <v>0</v>
      </c>
      <c r="AY243" s="9" t="s">
        <v>129</v>
      </c>
      <c r="AZ243" s="1" t="s">
        <v>305</v>
      </c>
      <c r="BA243" s="1" t="s">
        <v>306</v>
      </c>
      <c r="BB243" s="5"/>
      <c r="BC243" s="5"/>
      <c r="BD243" s="5"/>
      <c r="BE243" s="5"/>
      <c r="BF243" s="5"/>
      <c r="BG243" s="5"/>
      <c r="BH243" s="5"/>
      <c r="BI243" s="5"/>
      <c r="BJ243" s="167"/>
      <c r="BK243" s="27" t="s">
        <v>375</v>
      </c>
    </row>
    <row r="244" spans="1:63" s="165" customFormat="1" ht="12.95" customHeight="1" x14ac:dyDescent="0.25">
      <c r="A244" s="15" t="s">
        <v>133</v>
      </c>
      <c r="B244" s="15" t="s">
        <v>218</v>
      </c>
      <c r="C244" s="174" t="s">
        <v>307</v>
      </c>
      <c r="D244" s="174"/>
      <c r="E244" s="174" t="s">
        <v>308</v>
      </c>
      <c r="F244" s="22" t="s">
        <v>309</v>
      </c>
      <c r="G244" s="22" t="s">
        <v>310</v>
      </c>
      <c r="H244" s="22" t="s">
        <v>310</v>
      </c>
      <c r="I244" s="23" t="s">
        <v>120</v>
      </c>
      <c r="J244" s="23"/>
      <c r="K244" s="23"/>
      <c r="L244" s="22">
        <v>100</v>
      </c>
      <c r="M244" s="5">
        <v>230000000</v>
      </c>
      <c r="N244" s="5" t="s">
        <v>137</v>
      </c>
      <c r="O244" s="5" t="s">
        <v>239</v>
      </c>
      <c r="P244" s="23" t="s">
        <v>125</v>
      </c>
      <c r="Q244" s="24">
        <v>230000000</v>
      </c>
      <c r="R244" s="25" t="s">
        <v>189</v>
      </c>
      <c r="S244" s="25"/>
      <c r="T244" s="23"/>
      <c r="U244" s="5" t="s">
        <v>126</v>
      </c>
      <c r="V244" s="23" t="s">
        <v>127</v>
      </c>
      <c r="W244" s="23">
        <v>0</v>
      </c>
      <c r="X244" s="23">
        <v>100</v>
      </c>
      <c r="Y244" s="23">
        <v>0</v>
      </c>
      <c r="Z244" s="39"/>
      <c r="AA244" s="5" t="s">
        <v>138</v>
      </c>
      <c r="AB244" s="26"/>
      <c r="AC244" s="26"/>
      <c r="AD244" s="26">
        <v>517685594.99999988</v>
      </c>
      <c r="AE244" s="26">
        <v>579807866.39999998</v>
      </c>
      <c r="AF244" s="26"/>
      <c r="AG244" s="26"/>
      <c r="AH244" s="26">
        <v>517685594.99999988</v>
      </c>
      <c r="AI244" s="26">
        <v>579807866.39999998</v>
      </c>
      <c r="AJ244" s="19"/>
      <c r="AK244" s="19"/>
      <c r="AL244" s="19">
        <v>517685594.99999988</v>
      </c>
      <c r="AM244" s="19">
        <v>579807866.39999998</v>
      </c>
      <c r="AN244" s="19">
        <v>0</v>
      </c>
      <c r="AO244" s="19">
        <v>0</v>
      </c>
      <c r="AP244" s="19">
        <v>0</v>
      </c>
      <c r="AQ244" s="19">
        <v>0</v>
      </c>
      <c r="AR244" s="19">
        <v>0</v>
      </c>
      <c r="AS244" s="19">
        <v>0</v>
      </c>
      <c r="AT244" s="19">
        <v>0</v>
      </c>
      <c r="AU244" s="19">
        <v>0</v>
      </c>
      <c r="AV244" s="41"/>
      <c r="AW244" s="41">
        <v>0</v>
      </c>
      <c r="AX244" s="41">
        <f t="shared" ref="AX244:AX245" si="175">AW244*1.12</f>
        <v>0</v>
      </c>
      <c r="AY244" s="9" t="s">
        <v>129</v>
      </c>
      <c r="AZ244" s="1" t="s">
        <v>311</v>
      </c>
      <c r="BA244" s="1" t="s">
        <v>312</v>
      </c>
      <c r="BB244" s="5"/>
      <c r="BC244" s="5"/>
      <c r="BD244" s="5"/>
      <c r="BE244" s="5"/>
      <c r="BF244" s="5"/>
      <c r="BG244" s="5"/>
      <c r="BH244" s="5"/>
      <c r="BI244" s="5"/>
      <c r="BJ244" s="167"/>
      <c r="BK244" s="27"/>
    </row>
    <row r="245" spans="1:63" s="165" customFormat="1" ht="12.95" customHeight="1" x14ac:dyDescent="0.25">
      <c r="A245" s="15" t="s">
        <v>133</v>
      </c>
      <c r="B245" s="15" t="s">
        <v>218</v>
      </c>
      <c r="C245" s="175" t="s">
        <v>391</v>
      </c>
      <c r="D245" s="176"/>
      <c r="E245" s="4" t="s">
        <v>308</v>
      </c>
      <c r="F245" s="22" t="s">
        <v>309</v>
      </c>
      <c r="G245" s="22" t="s">
        <v>310</v>
      </c>
      <c r="H245" s="22" t="s">
        <v>310</v>
      </c>
      <c r="I245" s="23" t="s">
        <v>120</v>
      </c>
      <c r="J245" s="23"/>
      <c r="K245" s="23"/>
      <c r="L245" s="22">
        <v>100</v>
      </c>
      <c r="M245" s="5">
        <v>230000000</v>
      </c>
      <c r="N245" s="5" t="s">
        <v>137</v>
      </c>
      <c r="O245" s="1" t="s">
        <v>126</v>
      </c>
      <c r="P245" s="23" t="s">
        <v>125</v>
      </c>
      <c r="Q245" s="24">
        <v>230000000</v>
      </c>
      <c r="R245" s="25" t="s">
        <v>189</v>
      </c>
      <c r="S245" s="25"/>
      <c r="T245" s="23" t="s">
        <v>127</v>
      </c>
      <c r="U245" s="5"/>
      <c r="V245" s="23"/>
      <c r="W245" s="23">
        <v>0</v>
      </c>
      <c r="X245" s="23">
        <v>100</v>
      </c>
      <c r="Y245" s="23">
        <v>0</v>
      </c>
      <c r="Z245" s="39"/>
      <c r="AA245" s="5" t="s">
        <v>138</v>
      </c>
      <c r="AB245" s="26"/>
      <c r="AC245" s="26"/>
      <c r="AD245" s="26">
        <v>397111415</v>
      </c>
      <c r="AE245" s="18">
        <f t="shared" ref="AE245:AE246" si="176">AD245*1.12</f>
        <v>444764784.80000007</v>
      </c>
      <c r="AF245" s="26"/>
      <c r="AG245" s="26"/>
      <c r="AH245" s="26">
        <v>517685594.99999988</v>
      </c>
      <c r="AI245" s="18">
        <f t="shared" ref="AI245:AI246" si="177">AH245*1.12</f>
        <v>579807866.39999998</v>
      </c>
      <c r="AJ245" s="19"/>
      <c r="AK245" s="19"/>
      <c r="AL245" s="19">
        <v>517685594.99999988</v>
      </c>
      <c r="AM245" s="18">
        <f t="shared" ref="AM245:AM246" si="178">AL245*1.12</f>
        <v>579807866.39999998</v>
      </c>
      <c r="AN245" s="19">
        <v>0</v>
      </c>
      <c r="AO245" s="19">
        <v>0</v>
      </c>
      <c r="AP245" s="19">
        <v>0</v>
      </c>
      <c r="AQ245" s="19">
        <v>0</v>
      </c>
      <c r="AR245" s="19">
        <v>0</v>
      </c>
      <c r="AS245" s="19">
        <v>0</v>
      </c>
      <c r="AT245" s="19">
        <v>0</v>
      </c>
      <c r="AU245" s="19">
        <v>0</v>
      </c>
      <c r="AV245" s="64"/>
      <c r="AW245" s="41">
        <v>0</v>
      </c>
      <c r="AX245" s="41">
        <f t="shared" si="175"/>
        <v>0</v>
      </c>
      <c r="AY245" s="9" t="s">
        <v>129</v>
      </c>
      <c r="AZ245" s="1" t="s">
        <v>311</v>
      </c>
      <c r="BA245" s="1" t="s">
        <v>312</v>
      </c>
      <c r="BB245" s="5"/>
      <c r="BC245" s="5"/>
      <c r="BD245" s="5"/>
      <c r="BE245" s="5"/>
      <c r="BF245" s="5"/>
      <c r="BG245" s="5"/>
      <c r="BH245" s="5"/>
      <c r="BI245" s="5"/>
      <c r="BJ245" s="167"/>
      <c r="BK245" s="27" t="s">
        <v>388</v>
      </c>
    </row>
    <row r="246" spans="1:63" s="165" customFormat="1" ht="12.95" customHeight="1" x14ac:dyDescent="0.25">
      <c r="A246" s="15" t="s">
        <v>133</v>
      </c>
      <c r="B246" s="15" t="s">
        <v>218</v>
      </c>
      <c r="C246" s="175" t="s">
        <v>548</v>
      </c>
      <c r="D246" s="177"/>
      <c r="E246" s="4" t="s">
        <v>308</v>
      </c>
      <c r="F246" s="22" t="s">
        <v>309</v>
      </c>
      <c r="G246" s="22" t="s">
        <v>310</v>
      </c>
      <c r="H246" s="22" t="s">
        <v>310</v>
      </c>
      <c r="I246" s="23" t="s">
        <v>120</v>
      </c>
      <c r="J246" s="23"/>
      <c r="K246" s="23"/>
      <c r="L246" s="22">
        <v>100</v>
      </c>
      <c r="M246" s="5">
        <v>230000000</v>
      </c>
      <c r="N246" s="5" t="s">
        <v>137</v>
      </c>
      <c r="O246" s="1" t="s">
        <v>166</v>
      </c>
      <c r="P246" s="23" t="s">
        <v>125</v>
      </c>
      <c r="Q246" s="24">
        <v>230000000</v>
      </c>
      <c r="R246" s="2" t="s">
        <v>382</v>
      </c>
      <c r="S246" s="25"/>
      <c r="T246" s="23" t="s">
        <v>127</v>
      </c>
      <c r="U246" s="5"/>
      <c r="V246" s="23"/>
      <c r="W246" s="23">
        <v>0</v>
      </c>
      <c r="X246" s="23">
        <v>100</v>
      </c>
      <c r="Y246" s="23">
        <v>0</v>
      </c>
      <c r="Z246" s="39"/>
      <c r="AA246" s="5" t="s">
        <v>138</v>
      </c>
      <c r="AB246" s="26"/>
      <c r="AC246" s="26"/>
      <c r="AD246" s="26">
        <v>397111415</v>
      </c>
      <c r="AE246" s="18">
        <f t="shared" si="176"/>
        <v>444764784.80000007</v>
      </c>
      <c r="AF246" s="26"/>
      <c r="AG246" s="26"/>
      <c r="AH246" s="26">
        <v>517685594.99999988</v>
      </c>
      <c r="AI246" s="18">
        <f t="shared" si="177"/>
        <v>579807866.39999998</v>
      </c>
      <c r="AJ246" s="19"/>
      <c r="AK246" s="19"/>
      <c r="AL246" s="19">
        <v>517685594.99999988</v>
      </c>
      <c r="AM246" s="18">
        <f t="shared" si="178"/>
        <v>579807866.39999998</v>
      </c>
      <c r="AN246" s="19"/>
      <c r="AO246" s="19"/>
      <c r="AP246" s="19"/>
      <c r="AQ246" s="19"/>
      <c r="AR246" s="19"/>
      <c r="AS246" s="19"/>
      <c r="AT246" s="19"/>
      <c r="AU246" s="19"/>
      <c r="AV246" s="64"/>
      <c r="AW246" s="41">
        <v>0</v>
      </c>
      <c r="AX246" s="41">
        <f t="shared" si="152"/>
        <v>0</v>
      </c>
      <c r="AY246" s="9" t="s">
        <v>129</v>
      </c>
      <c r="AZ246" s="1" t="s">
        <v>311</v>
      </c>
      <c r="BA246" s="1" t="s">
        <v>312</v>
      </c>
      <c r="BB246" s="5"/>
      <c r="BC246" s="5"/>
      <c r="BD246" s="5"/>
      <c r="BE246" s="5"/>
      <c r="BF246" s="5"/>
      <c r="BG246" s="5"/>
      <c r="BH246" s="5"/>
      <c r="BI246" s="5"/>
      <c r="BJ246" s="167"/>
      <c r="BK246" s="27" t="s">
        <v>375</v>
      </c>
    </row>
    <row r="247" spans="1:63" s="165" customFormat="1" ht="12.95" customHeight="1" x14ac:dyDescent="0.25">
      <c r="A247" s="15" t="s">
        <v>133</v>
      </c>
      <c r="B247" s="15" t="s">
        <v>218</v>
      </c>
      <c r="C247" s="174" t="s">
        <v>313</v>
      </c>
      <c r="D247" s="174"/>
      <c r="E247" s="174" t="s">
        <v>314</v>
      </c>
      <c r="F247" s="22" t="s">
        <v>315</v>
      </c>
      <c r="G247" s="22" t="s">
        <v>316</v>
      </c>
      <c r="H247" s="22" t="s">
        <v>317</v>
      </c>
      <c r="I247" s="23" t="s">
        <v>120</v>
      </c>
      <c r="J247" s="23"/>
      <c r="K247" s="23"/>
      <c r="L247" s="22">
        <v>100</v>
      </c>
      <c r="M247" s="5">
        <v>230000000</v>
      </c>
      <c r="N247" s="5" t="s">
        <v>137</v>
      </c>
      <c r="O247" s="5" t="s">
        <v>239</v>
      </c>
      <c r="P247" s="23" t="s">
        <v>125</v>
      </c>
      <c r="Q247" s="24">
        <v>230000000</v>
      </c>
      <c r="R247" s="25" t="s">
        <v>145</v>
      </c>
      <c r="S247" s="25"/>
      <c r="T247" s="23"/>
      <c r="U247" s="5" t="s">
        <v>126</v>
      </c>
      <c r="V247" s="23" t="s">
        <v>127</v>
      </c>
      <c r="W247" s="23">
        <v>0</v>
      </c>
      <c r="X247" s="23">
        <v>100</v>
      </c>
      <c r="Y247" s="23">
        <v>0</v>
      </c>
      <c r="Z247" s="39"/>
      <c r="AA247" s="5" t="s">
        <v>138</v>
      </c>
      <c r="AB247" s="26"/>
      <c r="AC247" s="26"/>
      <c r="AD247" s="26">
        <v>214564730.00000018</v>
      </c>
      <c r="AE247" s="26">
        <v>240312497.60000023</v>
      </c>
      <c r="AF247" s="26"/>
      <c r="AG247" s="26"/>
      <c r="AH247" s="26">
        <v>214564730.00000018</v>
      </c>
      <c r="AI247" s="26">
        <v>240312497.60000023</v>
      </c>
      <c r="AJ247" s="19"/>
      <c r="AK247" s="19"/>
      <c r="AL247" s="19">
        <v>214564730.00000018</v>
      </c>
      <c r="AM247" s="19">
        <v>240312497.60000023</v>
      </c>
      <c r="AN247" s="19">
        <v>0</v>
      </c>
      <c r="AO247" s="19">
        <v>0</v>
      </c>
      <c r="AP247" s="19">
        <v>0</v>
      </c>
      <c r="AQ247" s="19">
        <v>0</v>
      </c>
      <c r="AR247" s="19">
        <v>0</v>
      </c>
      <c r="AS247" s="19">
        <v>0</v>
      </c>
      <c r="AT247" s="19">
        <v>0</v>
      </c>
      <c r="AU247" s="19">
        <v>0</v>
      </c>
      <c r="AV247" s="41"/>
      <c r="AW247" s="41">
        <v>0</v>
      </c>
      <c r="AX247" s="41">
        <f t="shared" ref="AX247:AX248" si="179">AW247*1.12</f>
        <v>0</v>
      </c>
      <c r="AY247" s="9" t="s">
        <v>129</v>
      </c>
      <c r="AZ247" s="1" t="s">
        <v>318</v>
      </c>
      <c r="BA247" s="1" t="s">
        <v>319</v>
      </c>
      <c r="BB247" s="5"/>
      <c r="BC247" s="5"/>
      <c r="BD247" s="5"/>
      <c r="BE247" s="5"/>
      <c r="BF247" s="5"/>
      <c r="BG247" s="5"/>
      <c r="BH247" s="5"/>
      <c r="BI247" s="5"/>
      <c r="BJ247" s="167"/>
      <c r="BK247" s="27"/>
    </row>
    <row r="248" spans="1:63" s="165" customFormat="1" ht="12.95" customHeight="1" x14ac:dyDescent="0.25">
      <c r="A248" s="15" t="s">
        <v>133</v>
      </c>
      <c r="B248" s="15" t="s">
        <v>218</v>
      </c>
      <c r="C248" s="175" t="s">
        <v>392</v>
      </c>
      <c r="D248" s="176"/>
      <c r="E248" s="4" t="s">
        <v>314</v>
      </c>
      <c r="F248" s="22" t="s">
        <v>315</v>
      </c>
      <c r="G248" s="22" t="s">
        <v>316</v>
      </c>
      <c r="H248" s="22" t="s">
        <v>317</v>
      </c>
      <c r="I248" s="23" t="s">
        <v>120</v>
      </c>
      <c r="J248" s="23"/>
      <c r="K248" s="23"/>
      <c r="L248" s="22">
        <v>100</v>
      </c>
      <c r="M248" s="5">
        <v>230000000</v>
      </c>
      <c r="N248" s="5" t="s">
        <v>137</v>
      </c>
      <c r="O248" s="1" t="s">
        <v>126</v>
      </c>
      <c r="P248" s="23" t="s">
        <v>125</v>
      </c>
      <c r="Q248" s="24">
        <v>230000000</v>
      </c>
      <c r="R248" s="25" t="s">
        <v>145</v>
      </c>
      <c r="S248" s="25"/>
      <c r="T248" s="23" t="s">
        <v>127</v>
      </c>
      <c r="U248" s="5"/>
      <c r="V248" s="23"/>
      <c r="W248" s="23">
        <v>0</v>
      </c>
      <c r="X248" s="23">
        <v>100</v>
      </c>
      <c r="Y248" s="23">
        <v>0</v>
      </c>
      <c r="Z248" s="39"/>
      <c r="AA248" s="5" t="s">
        <v>138</v>
      </c>
      <c r="AB248" s="26"/>
      <c r="AC248" s="26"/>
      <c r="AD248" s="26">
        <v>161644870</v>
      </c>
      <c r="AE248" s="18">
        <f t="shared" ref="AE248:AE249" si="180">AD248*1.12</f>
        <v>181042254.40000001</v>
      </c>
      <c r="AF248" s="26"/>
      <c r="AG248" s="26"/>
      <c r="AH248" s="26">
        <v>214564730.00000018</v>
      </c>
      <c r="AI248" s="18">
        <f t="shared" ref="AI248:AI249" si="181">AH248*1.12</f>
        <v>240312497.60000023</v>
      </c>
      <c r="AJ248" s="19"/>
      <c r="AK248" s="19"/>
      <c r="AL248" s="19">
        <v>214564730.00000018</v>
      </c>
      <c r="AM248" s="18">
        <f t="shared" ref="AM248:AM249" si="182">AL248*1.12</f>
        <v>240312497.60000023</v>
      </c>
      <c r="AN248" s="19">
        <v>0</v>
      </c>
      <c r="AO248" s="19">
        <v>0</v>
      </c>
      <c r="AP248" s="19">
        <v>0</v>
      </c>
      <c r="AQ248" s="19">
        <v>0</v>
      </c>
      <c r="AR248" s="19">
        <v>0</v>
      </c>
      <c r="AS248" s="19">
        <v>0</v>
      </c>
      <c r="AT248" s="19">
        <v>0</v>
      </c>
      <c r="AU248" s="19">
        <v>0</v>
      </c>
      <c r="AV248" s="64"/>
      <c r="AW248" s="41">
        <v>0</v>
      </c>
      <c r="AX248" s="41">
        <f t="shared" si="179"/>
        <v>0</v>
      </c>
      <c r="AY248" s="9" t="s">
        <v>129</v>
      </c>
      <c r="AZ248" s="1" t="s">
        <v>318</v>
      </c>
      <c r="BA248" s="1" t="s">
        <v>319</v>
      </c>
      <c r="BB248" s="5"/>
      <c r="BC248" s="5"/>
      <c r="BD248" s="5"/>
      <c r="BE248" s="5"/>
      <c r="BF248" s="5"/>
      <c r="BG248" s="5"/>
      <c r="BH248" s="5"/>
      <c r="BI248" s="5"/>
      <c r="BJ248" s="167"/>
      <c r="BK248" s="27" t="s">
        <v>388</v>
      </c>
    </row>
    <row r="249" spans="1:63" s="165" customFormat="1" ht="12.95" customHeight="1" x14ac:dyDescent="0.25">
      <c r="A249" s="15" t="s">
        <v>133</v>
      </c>
      <c r="B249" s="15" t="s">
        <v>218</v>
      </c>
      <c r="C249" s="175" t="s">
        <v>539</v>
      </c>
      <c r="D249" s="177"/>
      <c r="E249" s="4" t="s">
        <v>314</v>
      </c>
      <c r="F249" s="22" t="s">
        <v>315</v>
      </c>
      <c r="G249" s="22" t="s">
        <v>316</v>
      </c>
      <c r="H249" s="22" t="s">
        <v>317</v>
      </c>
      <c r="I249" s="23" t="s">
        <v>120</v>
      </c>
      <c r="J249" s="23"/>
      <c r="K249" s="23"/>
      <c r="L249" s="22">
        <v>100</v>
      </c>
      <c r="M249" s="5">
        <v>230000000</v>
      </c>
      <c r="N249" s="5" t="s">
        <v>137</v>
      </c>
      <c r="O249" s="1" t="s">
        <v>166</v>
      </c>
      <c r="P249" s="23" t="s">
        <v>125</v>
      </c>
      <c r="Q249" s="24">
        <v>230000000</v>
      </c>
      <c r="R249" s="25" t="s">
        <v>145</v>
      </c>
      <c r="S249" s="25"/>
      <c r="T249" s="23" t="s">
        <v>127</v>
      </c>
      <c r="U249" s="5"/>
      <c r="V249" s="23"/>
      <c r="W249" s="23">
        <v>0</v>
      </c>
      <c r="X249" s="23">
        <v>100</v>
      </c>
      <c r="Y249" s="23">
        <v>0</v>
      </c>
      <c r="Z249" s="39"/>
      <c r="AA249" s="5" t="s">
        <v>138</v>
      </c>
      <c r="AB249" s="26"/>
      <c r="AC249" s="26"/>
      <c r="AD249" s="26">
        <v>161644870</v>
      </c>
      <c r="AE249" s="18">
        <f t="shared" si="180"/>
        <v>181042254.40000001</v>
      </c>
      <c r="AF249" s="26"/>
      <c r="AG249" s="26"/>
      <c r="AH249" s="26">
        <v>214564730.00000018</v>
      </c>
      <c r="AI249" s="18">
        <f t="shared" si="181"/>
        <v>240312497.60000023</v>
      </c>
      <c r="AJ249" s="19"/>
      <c r="AK249" s="19"/>
      <c r="AL249" s="19">
        <v>214564730.00000018</v>
      </c>
      <c r="AM249" s="18">
        <f t="shared" si="182"/>
        <v>240312497.60000023</v>
      </c>
      <c r="AN249" s="19"/>
      <c r="AO249" s="19"/>
      <c r="AP249" s="19"/>
      <c r="AQ249" s="19"/>
      <c r="AR249" s="19"/>
      <c r="AS249" s="19"/>
      <c r="AT249" s="19"/>
      <c r="AU249" s="19"/>
      <c r="AV249" s="64"/>
      <c r="AW249" s="41">
        <f t="shared" si="151"/>
        <v>590774330.00000036</v>
      </c>
      <c r="AX249" s="41">
        <f t="shared" si="152"/>
        <v>661667249.6000005</v>
      </c>
      <c r="AY249" s="9" t="s">
        <v>129</v>
      </c>
      <c r="AZ249" s="1" t="s">
        <v>318</v>
      </c>
      <c r="BA249" s="1" t="s">
        <v>319</v>
      </c>
      <c r="BB249" s="5"/>
      <c r="BC249" s="5"/>
      <c r="BD249" s="5"/>
      <c r="BE249" s="5"/>
      <c r="BF249" s="5"/>
      <c r="BG249" s="5"/>
      <c r="BH249" s="5"/>
      <c r="BI249" s="5"/>
      <c r="BJ249" s="167"/>
      <c r="BK249" s="27">
        <v>14</v>
      </c>
    </row>
    <row r="250" spans="1:63" s="165" customFormat="1" ht="12.95" customHeight="1" x14ac:dyDescent="0.25">
      <c r="A250" s="15" t="s">
        <v>133</v>
      </c>
      <c r="B250" s="15" t="s">
        <v>218</v>
      </c>
      <c r="C250" s="174" t="s">
        <v>320</v>
      </c>
      <c r="D250" s="174"/>
      <c r="E250" s="174" t="s">
        <v>321</v>
      </c>
      <c r="F250" s="22" t="s">
        <v>315</v>
      </c>
      <c r="G250" s="22" t="s">
        <v>316</v>
      </c>
      <c r="H250" s="22" t="s">
        <v>317</v>
      </c>
      <c r="I250" s="23" t="s">
        <v>120</v>
      </c>
      <c r="J250" s="23"/>
      <c r="K250" s="23"/>
      <c r="L250" s="22">
        <v>100</v>
      </c>
      <c r="M250" s="5">
        <v>230000000</v>
      </c>
      <c r="N250" s="5" t="s">
        <v>137</v>
      </c>
      <c r="O250" s="5" t="s">
        <v>239</v>
      </c>
      <c r="P250" s="23" t="s">
        <v>125</v>
      </c>
      <c r="Q250" s="24">
        <v>230000000</v>
      </c>
      <c r="R250" s="25" t="s">
        <v>257</v>
      </c>
      <c r="S250" s="25"/>
      <c r="T250" s="23"/>
      <c r="U250" s="5" t="s">
        <v>126</v>
      </c>
      <c r="V250" s="23" t="s">
        <v>127</v>
      </c>
      <c r="W250" s="23">
        <v>0</v>
      </c>
      <c r="X250" s="23">
        <v>100</v>
      </c>
      <c r="Y250" s="23">
        <v>0</v>
      </c>
      <c r="Z250" s="39"/>
      <c r="AA250" s="5" t="s">
        <v>138</v>
      </c>
      <c r="AB250" s="26"/>
      <c r="AC250" s="26"/>
      <c r="AD250" s="26">
        <v>351351750</v>
      </c>
      <c r="AE250" s="26">
        <v>393513960.00000006</v>
      </c>
      <c r="AF250" s="26"/>
      <c r="AG250" s="26"/>
      <c r="AH250" s="26">
        <v>351351750</v>
      </c>
      <c r="AI250" s="26">
        <v>393513960.00000006</v>
      </c>
      <c r="AJ250" s="19"/>
      <c r="AK250" s="19"/>
      <c r="AL250" s="19">
        <v>351351750</v>
      </c>
      <c r="AM250" s="19">
        <v>393513960.00000006</v>
      </c>
      <c r="AN250" s="19">
        <v>0</v>
      </c>
      <c r="AO250" s="19">
        <v>0</v>
      </c>
      <c r="AP250" s="19">
        <v>0</v>
      </c>
      <c r="AQ250" s="19">
        <v>0</v>
      </c>
      <c r="AR250" s="19">
        <v>0</v>
      </c>
      <c r="AS250" s="19">
        <v>0</v>
      </c>
      <c r="AT250" s="19">
        <v>0</v>
      </c>
      <c r="AU250" s="19">
        <v>0</v>
      </c>
      <c r="AV250" s="41"/>
      <c r="AW250" s="41">
        <v>0</v>
      </c>
      <c r="AX250" s="41">
        <f t="shared" ref="AX250:AX251" si="183">AW250*1.12</f>
        <v>0</v>
      </c>
      <c r="AY250" s="9" t="s">
        <v>129</v>
      </c>
      <c r="AZ250" s="1" t="s">
        <v>322</v>
      </c>
      <c r="BA250" s="1" t="s">
        <v>323</v>
      </c>
      <c r="BB250" s="5"/>
      <c r="BC250" s="5"/>
      <c r="BD250" s="5"/>
      <c r="BE250" s="5"/>
      <c r="BF250" s="5"/>
      <c r="BG250" s="5"/>
      <c r="BH250" s="5"/>
      <c r="BI250" s="5"/>
      <c r="BJ250" s="167"/>
      <c r="BK250" s="27"/>
    </row>
    <row r="251" spans="1:63" s="165" customFormat="1" ht="12.95" customHeight="1" x14ac:dyDescent="0.25">
      <c r="A251" s="15" t="s">
        <v>133</v>
      </c>
      <c r="B251" s="15" t="s">
        <v>218</v>
      </c>
      <c r="C251" s="175" t="s">
        <v>393</v>
      </c>
      <c r="D251" s="176"/>
      <c r="E251" s="4" t="s">
        <v>321</v>
      </c>
      <c r="F251" s="22" t="s">
        <v>315</v>
      </c>
      <c r="G251" s="22" t="s">
        <v>316</v>
      </c>
      <c r="H251" s="22" t="s">
        <v>317</v>
      </c>
      <c r="I251" s="23" t="s">
        <v>120</v>
      </c>
      <c r="J251" s="23"/>
      <c r="K251" s="23"/>
      <c r="L251" s="22">
        <v>100</v>
      </c>
      <c r="M251" s="5">
        <v>230000000</v>
      </c>
      <c r="N251" s="5" t="s">
        <v>137</v>
      </c>
      <c r="O251" s="1" t="s">
        <v>126</v>
      </c>
      <c r="P251" s="23" t="s">
        <v>125</v>
      </c>
      <c r="Q251" s="24">
        <v>230000000</v>
      </c>
      <c r="R251" s="25" t="s">
        <v>257</v>
      </c>
      <c r="S251" s="25"/>
      <c r="T251" s="23" t="s">
        <v>127</v>
      </c>
      <c r="U251" s="5"/>
      <c r="V251" s="23"/>
      <c r="W251" s="23">
        <v>0</v>
      </c>
      <c r="X251" s="23">
        <v>100</v>
      </c>
      <c r="Y251" s="23">
        <v>0</v>
      </c>
      <c r="Z251" s="39"/>
      <c r="AA251" s="5" t="s">
        <v>138</v>
      </c>
      <c r="AB251" s="26"/>
      <c r="AC251" s="26"/>
      <c r="AD251" s="26">
        <v>266160350</v>
      </c>
      <c r="AE251" s="18">
        <f t="shared" ref="AE251:AE252" si="184">AD251*1.12</f>
        <v>298099592</v>
      </c>
      <c r="AF251" s="26"/>
      <c r="AG251" s="26"/>
      <c r="AH251" s="26">
        <v>351351750</v>
      </c>
      <c r="AI251" s="18">
        <f t="shared" ref="AI251:AI252" si="185">AH251*1.12</f>
        <v>393513960.00000006</v>
      </c>
      <c r="AJ251" s="19"/>
      <c r="AK251" s="19"/>
      <c r="AL251" s="19">
        <v>351351750</v>
      </c>
      <c r="AM251" s="18">
        <f t="shared" ref="AM251:AM252" si="186">AL251*1.12</f>
        <v>393513960.00000006</v>
      </c>
      <c r="AN251" s="19">
        <v>0</v>
      </c>
      <c r="AO251" s="19">
        <v>0</v>
      </c>
      <c r="AP251" s="19">
        <v>0</v>
      </c>
      <c r="AQ251" s="19">
        <v>0</v>
      </c>
      <c r="AR251" s="19">
        <v>0</v>
      </c>
      <c r="AS251" s="19">
        <v>0</v>
      </c>
      <c r="AT251" s="19">
        <v>0</v>
      </c>
      <c r="AU251" s="19">
        <v>0</v>
      </c>
      <c r="AV251" s="64"/>
      <c r="AW251" s="41">
        <v>0</v>
      </c>
      <c r="AX251" s="41">
        <f t="shared" si="183"/>
        <v>0</v>
      </c>
      <c r="AY251" s="9" t="s">
        <v>129</v>
      </c>
      <c r="AZ251" s="1" t="s">
        <v>322</v>
      </c>
      <c r="BA251" s="1" t="s">
        <v>323</v>
      </c>
      <c r="BB251" s="5"/>
      <c r="BC251" s="5"/>
      <c r="BD251" s="5"/>
      <c r="BE251" s="5"/>
      <c r="BF251" s="5"/>
      <c r="BG251" s="5"/>
      <c r="BH251" s="5"/>
      <c r="BI251" s="5"/>
      <c r="BJ251" s="167"/>
      <c r="BK251" s="27" t="s">
        <v>388</v>
      </c>
    </row>
    <row r="252" spans="1:63" s="165" customFormat="1" ht="12.95" customHeight="1" x14ac:dyDescent="0.25">
      <c r="A252" s="15" t="s">
        <v>133</v>
      </c>
      <c r="B252" s="15" t="s">
        <v>218</v>
      </c>
      <c r="C252" s="175" t="s">
        <v>540</v>
      </c>
      <c r="D252" s="177"/>
      <c r="E252" s="4" t="s">
        <v>321</v>
      </c>
      <c r="F252" s="22" t="s">
        <v>315</v>
      </c>
      <c r="G252" s="22" t="s">
        <v>316</v>
      </c>
      <c r="H252" s="22" t="s">
        <v>317</v>
      </c>
      <c r="I252" s="23" t="s">
        <v>120</v>
      </c>
      <c r="J252" s="23"/>
      <c r="K252" s="23"/>
      <c r="L252" s="22">
        <v>100</v>
      </c>
      <c r="M252" s="5">
        <v>230000000</v>
      </c>
      <c r="N252" s="5" t="s">
        <v>137</v>
      </c>
      <c r="O252" s="1" t="s">
        <v>166</v>
      </c>
      <c r="P252" s="23" t="s">
        <v>125</v>
      </c>
      <c r="Q252" s="24">
        <v>230000000</v>
      </c>
      <c r="R252" s="25" t="s">
        <v>257</v>
      </c>
      <c r="S252" s="25"/>
      <c r="T252" s="23" t="s">
        <v>127</v>
      </c>
      <c r="U252" s="5"/>
      <c r="V252" s="23"/>
      <c r="W252" s="23">
        <v>0</v>
      </c>
      <c r="X252" s="23">
        <v>100</v>
      </c>
      <c r="Y252" s="23">
        <v>0</v>
      </c>
      <c r="Z252" s="39"/>
      <c r="AA252" s="5" t="s">
        <v>138</v>
      </c>
      <c r="AB252" s="26"/>
      <c r="AC252" s="26"/>
      <c r="AD252" s="26">
        <v>266160350</v>
      </c>
      <c r="AE252" s="18">
        <f t="shared" si="184"/>
        <v>298099592</v>
      </c>
      <c r="AF252" s="26"/>
      <c r="AG252" s="26"/>
      <c r="AH252" s="26">
        <v>351351750</v>
      </c>
      <c r="AI252" s="18">
        <f t="shared" si="185"/>
        <v>393513960.00000006</v>
      </c>
      <c r="AJ252" s="19"/>
      <c r="AK252" s="19"/>
      <c r="AL252" s="19">
        <v>351351750</v>
      </c>
      <c r="AM252" s="18">
        <f t="shared" si="186"/>
        <v>393513960.00000006</v>
      </c>
      <c r="AN252" s="19"/>
      <c r="AO252" s="19"/>
      <c r="AP252" s="19"/>
      <c r="AQ252" s="19"/>
      <c r="AR252" s="19"/>
      <c r="AS252" s="19"/>
      <c r="AT252" s="19"/>
      <c r="AU252" s="19"/>
      <c r="AV252" s="64"/>
      <c r="AW252" s="41">
        <f t="shared" si="151"/>
        <v>968863850</v>
      </c>
      <c r="AX252" s="41">
        <f t="shared" si="152"/>
        <v>1085127512</v>
      </c>
      <c r="AY252" s="9" t="s">
        <v>129</v>
      </c>
      <c r="AZ252" s="1" t="s">
        <v>322</v>
      </c>
      <c r="BA252" s="1" t="s">
        <v>323</v>
      </c>
      <c r="BB252" s="5"/>
      <c r="BC252" s="5"/>
      <c r="BD252" s="5"/>
      <c r="BE252" s="5"/>
      <c r="BF252" s="5"/>
      <c r="BG252" s="5"/>
      <c r="BH252" s="5"/>
      <c r="BI252" s="5"/>
      <c r="BJ252" s="167"/>
      <c r="BK252" s="27">
        <v>14</v>
      </c>
    </row>
    <row r="253" spans="1:63" s="165" customFormat="1" ht="12.95" customHeight="1" x14ac:dyDescent="0.25">
      <c r="A253" s="15" t="s">
        <v>133</v>
      </c>
      <c r="B253" s="15" t="s">
        <v>218</v>
      </c>
      <c r="C253" s="174" t="s">
        <v>297</v>
      </c>
      <c r="D253" s="174"/>
      <c r="E253" s="174" t="s">
        <v>324</v>
      </c>
      <c r="F253" s="22" t="s">
        <v>315</v>
      </c>
      <c r="G253" s="22" t="s">
        <v>316</v>
      </c>
      <c r="H253" s="22" t="s">
        <v>317</v>
      </c>
      <c r="I253" s="23" t="s">
        <v>120</v>
      </c>
      <c r="J253" s="23"/>
      <c r="K253" s="23"/>
      <c r="L253" s="22">
        <v>100</v>
      </c>
      <c r="M253" s="5">
        <v>230000000</v>
      </c>
      <c r="N253" s="5" t="s">
        <v>137</v>
      </c>
      <c r="O253" s="5" t="s">
        <v>239</v>
      </c>
      <c r="P253" s="23" t="s">
        <v>125</v>
      </c>
      <c r="Q253" s="24">
        <v>230000000</v>
      </c>
      <c r="R253" s="25" t="s">
        <v>262</v>
      </c>
      <c r="S253" s="25"/>
      <c r="T253" s="23"/>
      <c r="U253" s="5" t="s">
        <v>126</v>
      </c>
      <c r="V253" s="23" t="s">
        <v>127</v>
      </c>
      <c r="W253" s="23">
        <v>0</v>
      </c>
      <c r="X253" s="23">
        <v>100</v>
      </c>
      <c r="Y253" s="23">
        <v>0</v>
      </c>
      <c r="Z253" s="39"/>
      <c r="AA253" s="5" t="s">
        <v>138</v>
      </c>
      <c r="AB253" s="26"/>
      <c r="AC253" s="26"/>
      <c r="AD253" s="26">
        <v>219333109.99999997</v>
      </c>
      <c r="AE253" s="26">
        <v>245653083.19999999</v>
      </c>
      <c r="AF253" s="26"/>
      <c r="AG253" s="26"/>
      <c r="AH253" s="26">
        <v>219333109.99999997</v>
      </c>
      <c r="AI253" s="26">
        <v>245653083.19999999</v>
      </c>
      <c r="AJ253" s="19"/>
      <c r="AK253" s="19"/>
      <c r="AL253" s="19">
        <v>219333109.99999997</v>
      </c>
      <c r="AM253" s="19">
        <v>245653083.19999999</v>
      </c>
      <c r="AN253" s="19">
        <v>0</v>
      </c>
      <c r="AO253" s="19">
        <v>0</v>
      </c>
      <c r="AP253" s="19">
        <v>0</v>
      </c>
      <c r="AQ253" s="19">
        <v>0</v>
      </c>
      <c r="AR253" s="19">
        <v>0</v>
      </c>
      <c r="AS253" s="19">
        <v>0</v>
      </c>
      <c r="AT253" s="19">
        <v>0</v>
      </c>
      <c r="AU253" s="19">
        <v>0</v>
      </c>
      <c r="AV253" s="41"/>
      <c r="AW253" s="41">
        <v>0</v>
      </c>
      <c r="AX253" s="41">
        <f t="shared" ref="AX253:AX254" si="187">AW253*1.12</f>
        <v>0</v>
      </c>
      <c r="AY253" s="9" t="s">
        <v>129</v>
      </c>
      <c r="AZ253" s="1" t="s">
        <v>325</v>
      </c>
      <c r="BA253" s="1" t="s">
        <v>326</v>
      </c>
      <c r="BB253" s="5"/>
      <c r="BC253" s="5"/>
      <c r="BD253" s="5"/>
      <c r="BE253" s="5"/>
      <c r="BF253" s="5"/>
      <c r="BG253" s="5"/>
      <c r="BH253" s="5"/>
      <c r="BI253" s="5"/>
      <c r="BJ253" s="167"/>
      <c r="BK253" s="27"/>
    </row>
    <row r="254" spans="1:63" s="165" customFormat="1" ht="12.95" customHeight="1" x14ac:dyDescent="0.25">
      <c r="A254" s="15" t="s">
        <v>133</v>
      </c>
      <c r="B254" s="15" t="s">
        <v>218</v>
      </c>
      <c r="C254" s="175" t="s">
        <v>394</v>
      </c>
      <c r="D254" s="176"/>
      <c r="E254" s="4" t="s">
        <v>324</v>
      </c>
      <c r="F254" s="22" t="s">
        <v>315</v>
      </c>
      <c r="G254" s="22" t="s">
        <v>316</v>
      </c>
      <c r="H254" s="22" t="s">
        <v>317</v>
      </c>
      <c r="I254" s="23" t="s">
        <v>120</v>
      </c>
      <c r="J254" s="23"/>
      <c r="K254" s="23"/>
      <c r="L254" s="22">
        <v>100</v>
      </c>
      <c r="M254" s="5">
        <v>230000000</v>
      </c>
      <c r="N254" s="5" t="s">
        <v>137</v>
      </c>
      <c r="O254" s="1" t="s">
        <v>126</v>
      </c>
      <c r="P254" s="23" t="s">
        <v>125</v>
      </c>
      <c r="Q254" s="24">
        <v>230000000</v>
      </c>
      <c r="R254" s="25" t="s">
        <v>262</v>
      </c>
      <c r="S254" s="25"/>
      <c r="T254" s="23" t="s">
        <v>127</v>
      </c>
      <c r="U254" s="5"/>
      <c r="V254" s="23"/>
      <c r="W254" s="23">
        <v>0</v>
      </c>
      <c r="X254" s="23">
        <v>100</v>
      </c>
      <c r="Y254" s="23">
        <v>0</v>
      </c>
      <c r="Z254" s="39"/>
      <c r="AA254" s="5" t="s">
        <v>138</v>
      </c>
      <c r="AB254" s="26"/>
      <c r="AC254" s="26"/>
      <c r="AD254" s="26">
        <v>165437054</v>
      </c>
      <c r="AE254" s="18">
        <f t="shared" ref="AE254:AE255" si="188">AD254*1.12</f>
        <v>185289500.48000002</v>
      </c>
      <c r="AF254" s="26"/>
      <c r="AG254" s="26"/>
      <c r="AH254" s="26">
        <v>219333109.99999997</v>
      </c>
      <c r="AI254" s="18">
        <f t="shared" ref="AI254:AI255" si="189">AH254*1.12</f>
        <v>245653083.19999999</v>
      </c>
      <c r="AJ254" s="19"/>
      <c r="AK254" s="19"/>
      <c r="AL254" s="19">
        <v>219333109.99999997</v>
      </c>
      <c r="AM254" s="18">
        <f t="shared" ref="AM254:AM255" si="190">AL254*1.12</f>
        <v>245653083.19999999</v>
      </c>
      <c r="AN254" s="19">
        <v>0</v>
      </c>
      <c r="AO254" s="19">
        <v>0</v>
      </c>
      <c r="AP254" s="19">
        <v>0</v>
      </c>
      <c r="AQ254" s="19">
        <v>0</v>
      </c>
      <c r="AR254" s="19">
        <v>0</v>
      </c>
      <c r="AS254" s="19">
        <v>0</v>
      </c>
      <c r="AT254" s="19">
        <v>0</v>
      </c>
      <c r="AU254" s="19">
        <v>0</v>
      </c>
      <c r="AV254" s="64"/>
      <c r="AW254" s="41">
        <v>0</v>
      </c>
      <c r="AX254" s="41">
        <f t="shared" si="187"/>
        <v>0</v>
      </c>
      <c r="AY254" s="9" t="s">
        <v>129</v>
      </c>
      <c r="AZ254" s="1" t="s">
        <v>325</v>
      </c>
      <c r="BA254" s="1" t="s">
        <v>326</v>
      </c>
      <c r="BB254" s="5"/>
      <c r="BC254" s="5"/>
      <c r="BD254" s="5"/>
      <c r="BE254" s="5"/>
      <c r="BF254" s="5"/>
      <c r="BG254" s="5"/>
      <c r="BH254" s="5"/>
      <c r="BI254" s="5"/>
      <c r="BJ254" s="167"/>
      <c r="BK254" s="27" t="s">
        <v>388</v>
      </c>
    </row>
    <row r="255" spans="1:63" s="165" customFormat="1" ht="12.95" customHeight="1" x14ac:dyDescent="0.25">
      <c r="A255" s="15" t="s">
        <v>133</v>
      </c>
      <c r="B255" s="15" t="s">
        <v>218</v>
      </c>
      <c r="C255" s="175" t="s">
        <v>541</v>
      </c>
      <c r="D255" s="177"/>
      <c r="E255" s="4" t="s">
        <v>324</v>
      </c>
      <c r="F255" s="22" t="s">
        <v>315</v>
      </c>
      <c r="G255" s="22" t="s">
        <v>316</v>
      </c>
      <c r="H255" s="22" t="s">
        <v>317</v>
      </c>
      <c r="I255" s="23" t="s">
        <v>120</v>
      </c>
      <c r="J255" s="23"/>
      <c r="K255" s="23"/>
      <c r="L255" s="22">
        <v>100</v>
      </c>
      <c r="M255" s="5">
        <v>230000000</v>
      </c>
      <c r="N255" s="5" t="s">
        <v>137</v>
      </c>
      <c r="O255" s="1" t="s">
        <v>166</v>
      </c>
      <c r="P255" s="23" t="s">
        <v>125</v>
      </c>
      <c r="Q255" s="24">
        <v>230000000</v>
      </c>
      <c r="R255" s="25" t="s">
        <v>262</v>
      </c>
      <c r="S255" s="25"/>
      <c r="T255" s="23" t="s">
        <v>127</v>
      </c>
      <c r="U255" s="5"/>
      <c r="V255" s="23"/>
      <c r="W255" s="23">
        <v>0</v>
      </c>
      <c r="X255" s="23">
        <v>100</v>
      </c>
      <c r="Y255" s="23">
        <v>0</v>
      </c>
      <c r="Z255" s="39"/>
      <c r="AA255" s="5" t="s">
        <v>138</v>
      </c>
      <c r="AB255" s="26"/>
      <c r="AC255" s="26"/>
      <c r="AD255" s="26">
        <v>165437054</v>
      </c>
      <c r="AE255" s="18">
        <f t="shared" si="188"/>
        <v>185289500.48000002</v>
      </c>
      <c r="AF255" s="26"/>
      <c r="AG255" s="26"/>
      <c r="AH255" s="26">
        <v>219333109.99999997</v>
      </c>
      <c r="AI255" s="18">
        <f t="shared" si="189"/>
        <v>245653083.19999999</v>
      </c>
      <c r="AJ255" s="19"/>
      <c r="AK255" s="19"/>
      <c r="AL255" s="19">
        <v>219333109.99999997</v>
      </c>
      <c r="AM255" s="18">
        <f t="shared" si="190"/>
        <v>245653083.19999999</v>
      </c>
      <c r="AN255" s="19"/>
      <c r="AO255" s="19"/>
      <c r="AP255" s="19"/>
      <c r="AQ255" s="19"/>
      <c r="AR255" s="19"/>
      <c r="AS255" s="19"/>
      <c r="AT255" s="19"/>
      <c r="AU255" s="19"/>
      <c r="AV255" s="64"/>
      <c r="AW255" s="41">
        <f t="shared" si="151"/>
        <v>604103274</v>
      </c>
      <c r="AX255" s="41">
        <f t="shared" si="152"/>
        <v>676595666.88000011</v>
      </c>
      <c r="AY255" s="9" t="s">
        <v>129</v>
      </c>
      <c r="AZ255" s="1" t="s">
        <v>325</v>
      </c>
      <c r="BA255" s="1" t="s">
        <v>326</v>
      </c>
      <c r="BB255" s="5"/>
      <c r="BC255" s="5"/>
      <c r="BD255" s="5"/>
      <c r="BE255" s="5"/>
      <c r="BF255" s="5"/>
      <c r="BG255" s="5"/>
      <c r="BH255" s="5"/>
      <c r="BI255" s="5"/>
      <c r="BJ255" s="167"/>
      <c r="BK255" s="27">
        <v>14</v>
      </c>
    </row>
    <row r="256" spans="1:63" s="165" customFormat="1" ht="12.95" customHeight="1" x14ac:dyDescent="0.25">
      <c r="A256" s="15" t="s">
        <v>133</v>
      </c>
      <c r="B256" s="15" t="s">
        <v>218</v>
      </c>
      <c r="C256" s="174" t="s">
        <v>327</v>
      </c>
      <c r="D256" s="174"/>
      <c r="E256" s="174" t="s">
        <v>328</v>
      </c>
      <c r="F256" s="22" t="s">
        <v>315</v>
      </c>
      <c r="G256" s="22" t="s">
        <v>316</v>
      </c>
      <c r="H256" s="22" t="s">
        <v>317</v>
      </c>
      <c r="I256" s="23" t="s">
        <v>120</v>
      </c>
      <c r="J256" s="23"/>
      <c r="K256" s="23"/>
      <c r="L256" s="22">
        <v>100</v>
      </c>
      <c r="M256" s="5">
        <v>230000000</v>
      </c>
      <c r="N256" s="5" t="s">
        <v>137</v>
      </c>
      <c r="O256" s="5" t="s">
        <v>239</v>
      </c>
      <c r="P256" s="23" t="s">
        <v>125</v>
      </c>
      <c r="Q256" s="24">
        <v>230000000</v>
      </c>
      <c r="R256" s="25" t="s">
        <v>266</v>
      </c>
      <c r="S256" s="25"/>
      <c r="T256" s="23"/>
      <c r="U256" s="5" t="s">
        <v>126</v>
      </c>
      <c r="V256" s="23" t="s">
        <v>127</v>
      </c>
      <c r="W256" s="23">
        <v>0</v>
      </c>
      <c r="X256" s="23">
        <v>100</v>
      </c>
      <c r="Y256" s="23">
        <v>0</v>
      </c>
      <c r="Z256" s="39"/>
      <c r="AA256" s="5" t="s">
        <v>138</v>
      </c>
      <c r="AB256" s="26"/>
      <c r="AC256" s="26"/>
      <c r="AD256" s="26">
        <v>262048700</v>
      </c>
      <c r="AE256" s="26">
        <v>293494544</v>
      </c>
      <c r="AF256" s="26"/>
      <c r="AG256" s="26"/>
      <c r="AH256" s="26">
        <v>262048700</v>
      </c>
      <c r="AI256" s="26">
        <v>293494544</v>
      </c>
      <c r="AJ256" s="19"/>
      <c r="AK256" s="19"/>
      <c r="AL256" s="19">
        <v>262048700</v>
      </c>
      <c r="AM256" s="19">
        <v>293494544</v>
      </c>
      <c r="AN256" s="19">
        <v>0</v>
      </c>
      <c r="AO256" s="19">
        <v>0</v>
      </c>
      <c r="AP256" s="19">
        <v>0</v>
      </c>
      <c r="AQ256" s="19">
        <v>0</v>
      </c>
      <c r="AR256" s="19">
        <v>0</v>
      </c>
      <c r="AS256" s="19">
        <v>0</v>
      </c>
      <c r="AT256" s="19">
        <v>0</v>
      </c>
      <c r="AU256" s="19">
        <v>0</v>
      </c>
      <c r="AV256" s="41"/>
      <c r="AW256" s="41">
        <v>0</v>
      </c>
      <c r="AX256" s="41">
        <f t="shared" ref="AX256:AX257" si="191">AW256*1.12</f>
        <v>0</v>
      </c>
      <c r="AY256" s="9" t="s">
        <v>129</v>
      </c>
      <c r="AZ256" s="1" t="s">
        <v>329</v>
      </c>
      <c r="BA256" s="1" t="s">
        <v>330</v>
      </c>
      <c r="BB256" s="5"/>
      <c r="BC256" s="5"/>
      <c r="BD256" s="5"/>
      <c r="BE256" s="5"/>
      <c r="BF256" s="5"/>
      <c r="BG256" s="5"/>
      <c r="BH256" s="5"/>
      <c r="BI256" s="5"/>
      <c r="BJ256" s="167"/>
      <c r="BK256" s="27"/>
    </row>
    <row r="257" spans="1:66" s="165" customFormat="1" ht="12.95" customHeight="1" x14ac:dyDescent="0.25">
      <c r="A257" s="15" t="s">
        <v>133</v>
      </c>
      <c r="B257" s="15" t="s">
        <v>218</v>
      </c>
      <c r="C257" s="175" t="s">
        <v>395</v>
      </c>
      <c r="D257" s="176"/>
      <c r="E257" s="4" t="s">
        <v>328</v>
      </c>
      <c r="F257" s="22" t="s">
        <v>315</v>
      </c>
      <c r="G257" s="22" t="s">
        <v>316</v>
      </c>
      <c r="H257" s="22" t="s">
        <v>317</v>
      </c>
      <c r="I257" s="23" t="s">
        <v>120</v>
      </c>
      <c r="J257" s="23"/>
      <c r="K257" s="23"/>
      <c r="L257" s="22">
        <v>100</v>
      </c>
      <c r="M257" s="5">
        <v>230000000</v>
      </c>
      <c r="N257" s="5" t="s">
        <v>137</v>
      </c>
      <c r="O257" s="1" t="s">
        <v>126</v>
      </c>
      <c r="P257" s="23" t="s">
        <v>125</v>
      </c>
      <c r="Q257" s="24">
        <v>230000000</v>
      </c>
      <c r="R257" s="25" t="s">
        <v>266</v>
      </c>
      <c r="S257" s="25"/>
      <c r="T257" s="23" t="s">
        <v>127</v>
      </c>
      <c r="U257" s="5"/>
      <c r="V257" s="23"/>
      <c r="W257" s="23">
        <v>0</v>
      </c>
      <c r="X257" s="23">
        <v>100</v>
      </c>
      <c r="Y257" s="23">
        <v>0</v>
      </c>
      <c r="Z257" s="39"/>
      <c r="AA257" s="5" t="s">
        <v>138</v>
      </c>
      <c r="AB257" s="26"/>
      <c r="AC257" s="26"/>
      <c r="AD257" s="26">
        <v>204374300</v>
      </c>
      <c r="AE257" s="18">
        <f t="shared" ref="AE257:AE258" si="192">AD257*1.12</f>
        <v>228899216.00000003</v>
      </c>
      <c r="AF257" s="26"/>
      <c r="AG257" s="26"/>
      <c r="AH257" s="26">
        <v>262048700</v>
      </c>
      <c r="AI257" s="18">
        <f t="shared" ref="AI257:AI258" si="193">AH257*1.12</f>
        <v>293494544</v>
      </c>
      <c r="AJ257" s="19"/>
      <c r="AK257" s="19"/>
      <c r="AL257" s="19">
        <v>262048700</v>
      </c>
      <c r="AM257" s="18">
        <f t="shared" ref="AM257:AM258" si="194">AL257*1.12</f>
        <v>293494544</v>
      </c>
      <c r="AN257" s="19">
        <v>0</v>
      </c>
      <c r="AO257" s="19">
        <v>0</v>
      </c>
      <c r="AP257" s="19">
        <v>0</v>
      </c>
      <c r="AQ257" s="19">
        <v>0</v>
      </c>
      <c r="AR257" s="19">
        <v>0</v>
      </c>
      <c r="AS257" s="19">
        <v>0</v>
      </c>
      <c r="AT257" s="19">
        <v>0</v>
      </c>
      <c r="AU257" s="19">
        <v>0</v>
      </c>
      <c r="AV257" s="64"/>
      <c r="AW257" s="41">
        <v>0</v>
      </c>
      <c r="AX257" s="41">
        <f t="shared" si="191"/>
        <v>0</v>
      </c>
      <c r="AY257" s="9" t="s">
        <v>129</v>
      </c>
      <c r="AZ257" s="1" t="s">
        <v>329</v>
      </c>
      <c r="BA257" s="1" t="s">
        <v>330</v>
      </c>
      <c r="BB257" s="5"/>
      <c r="BC257" s="5"/>
      <c r="BD257" s="5"/>
      <c r="BE257" s="5"/>
      <c r="BF257" s="5"/>
      <c r="BG257" s="5"/>
      <c r="BH257" s="5"/>
      <c r="BI257" s="5"/>
      <c r="BJ257" s="167"/>
      <c r="BK257" s="27" t="s">
        <v>388</v>
      </c>
    </row>
    <row r="258" spans="1:66" s="165" customFormat="1" ht="12.95" customHeight="1" x14ac:dyDescent="0.25">
      <c r="A258" s="15" t="s">
        <v>133</v>
      </c>
      <c r="B258" s="15" t="s">
        <v>218</v>
      </c>
      <c r="C258" s="175" t="s">
        <v>542</v>
      </c>
      <c r="D258" s="177"/>
      <c r="E258" s="4" t="s">
        <v>328</v>
      </c>
      <c r="F258" s="22" t="s">
        <v>315</v>
      </c>
      <c r="G258" s="22" t="s">
        <v>316</v>
      </c>
      <c r="H258" s="22" t="s">
        <v>317</v>
      </c>
      <c r="I258" s="23" t="s">
        <v>120</v>
      </c>
      <c r="J258" s="23"/>
      <c r="K258" s="23"/>
      <c r="L258" s="22">
        <v>100</v>
      </c>
      <c r="M258" s="5">
        <v>230000000</v>
      </c>
      <c r="N258" s="5" t="s">
        <v>137</v>
      </c>
      <c r="O258" s="1" t="s">
        <v>166</v>
      </c>
      <c r="P258" s="23" t="s">
        <v>125</v>
      </c>
      <c r="Q258" s="24">
        <v>230000000</v>
      </c>
      <c r="R258" s="25" t="s">
        <v>266</v>
      </c>
      <c r="S258" s="25"/>
      <c r="T258" s="23" t="s">
        <v>127</v>
      </c>
      <c r="U258" s="5"/>
      <c r="V258" s="23"/>
      <c r="W258" s="23">
        <v>0</v>
      </c>
      <c r="X258" s="23">
        <v>100</v>
      </c>
      <c r="Y258" s="23">
        <v>0</v>
      </c>
      <c r="Z258" s="39"/>
      <c r="AA258" s="5" t="s">
        <v>138</v>
      </c>
      <c r="AB258" s="26"/>
      <c r="AC258" s="26"/>
      <c r="AD258" s="26">
        <v>204374300</v>
      </c>
      <c r="AE258" s="18">
        <f t="shared" si="192"/>
        <v>228899216.00000003</v>
      </c>
      <c r="AF258" s="26"/>
      <c r="AG258" s="26"/>
      <c r="AH258" s="26">
        <v>262048700</v>
      </c>
      <c r="AI258" s="18">
        <f t="shared" si="193"/>
        <v>293494544</v>
      </c>
      <c r="AJ258" s="19"/>
      <c r="AK258" s="19"/>
      <c r="AL258" s="19">
        <v>262048700</v>
      </c>
      <c r="AM258" s="18">
        <f t="shared" si="194"/>
        <v>293494544</v>
      </c>
      <c r="AN258" s="19"/>
      <c r="AO258" s="19"/>
      <c r="AP258" s="19"/>
      <c r="AQ258" s="19"/>
      <c r="AR258" s="19"/>
      <c r="AS258" s="19"/>
      <c r="AT258" s="19"/>
      <c r="AU258" s="19"/>
      <c r="AV258" s="64"/>
      <c r="AW258" s="41">
        <f t="shared" si="151"/>
        <v>728471700</v>
      </c>
      <c r="AX258" s="41">
        <f t="shared" si="152"/>
        <v>815888304.00000012</v>
      </c>
      <c r="AY258" s="9" t="s">
        <v>129</v>
      </c>
      <c r="AZ258" s="1" t="s">
        <v>329</v>
      </c>
      <c r="BA258" s="1" t="s">
        <v>330</v>
      </c>
      <c r="BB258" s="5"/>
      <c r="BC258" s="5"/>
      <c r="BD258" s="5"/>
      <c r="BE258" s="5"/>
      <c r="BF258" s="5"/>
      <c r="BG258" s="5"/>
      <c r="BH258" s="5"/>
      <c r="BI258" s="5"/>
      <c r="BJ258" s="167"/>
      <c r="BK258" s="27">
        <v>14</v>
      </c>
    </row>
    <row r="259" spans="1:66" s="165" customFormat="1" ht="12.95" customHeight="1" x14ac:dyDescent="0.25">
      <c r="A259" s="15" t="s">
        <v>133</v>
      </c>
      <c r="B259" s="15" t="s">
        <v>218</v>
      </c>
      <c r="C259" s="174" t="s">
        <v>331</v>
      </c>
      <c r="D259" s="174"/>
      <c r="E259" s="174" t="s">
        <v>332</v>
      </c>
      <c r="F259" s="22" t="s">
        <v>315</v>
      </c>
      <c r="G259" s="22" t="s">
        <v>316</v>
      </c>
      <c r="H259" s="22" t="s">
        <v>317</v>
      </c>
      <c r="I259" s="23" t="s">
        <v>120</v>
      </c>
      <c r="J259" s="23"/>
      <c r="K259" s="23"/>
      <c r="L259" s="22">
        <v>100</v>
      </c>
      <c r="M259" s="5">
        <v>230000000</v>
      </c>
      <c r="N259" s="5" t="s">
        <v>137</v>
      </c>
      <c r="O259" s="5" t="s">
        <v>239</v>
      </c>
      <c r="P259" s="23" t="s">
        <v>125</v>
      </c>
      <c r="Q259" s="24">
        <v>230000000</v>
      </c>
      <c r="R259" s="25" t="s">
        <v>174</v>
      </c>
      <c r="S259" s="25"/>
      <c r="T259" s="23"/>
      <c r="U259" s="5" t="s">
        <v>126</v>
      </c>
      <c r="V259" s="23" t="s">
        <v>127</v>
      </c>
      <c r="W259" s="23">
        <v>0</v>
      </c>
      <c r="X259" s="23">
        <v>100</v>
      </c>
      <c r="Y259" s="23">
        <v>0</v>
      </c>
      <c r="Z259" s="39"/>
      <c r="AA259" s="5" t="s">
        <v>138</v>
      </c>
      <c r="AB259" s="26"/>
      <c r="AC259" s="26"/>
      <c r="AD259" s="26">
        <v>152219303.81</v>
      </c>
      <c r="AE259" s="26">
        <v>170485620.26720002</v>
      </c>
      <c r="AF259" s="26"/>
      <c r="AG259" s="26"/>
      <c r="AH259" s="26">
        <v>152219303.81</v>
      </c>
      <c r="AI259" s="26">
        <v>170485620.26720002</v>
      </c>
      <c r="AJ259" s="19"/>
      <c r="AK259" s="19"/>
      <c r="AL259" s="19">
        <v>152219303.81</v>
      </c>
      <c r="AM259" s="19">
        <v>170485620.26720002</v>
      </c>
      <c r="AN259" s="19">
        <v>0</v>
      </c>
      <c r="AO259" s="19">
        <v>0</v>
      </c>
      <c r="AP259" s="19">
        <v>0</v>
      </c>
      <c r="AQ259" s="19">
        <v>0</v>
      </c>
      <c r="AR259" s="19">
        <v>0</v>
      </c>
      <c r="AS259" s="19">
        <v>0</v>
      </c>
      <c r="AT259" s="19">
        <v>0</v>
      </c>
      <c r="AU259" s="19">
        <v>0</v>
      </c>
      <c r="AV259" s="41"/>
      <c r="AW259" s="41">
        <v>0</v>
      </c>
      <c r="AX259" s="41">
        <f t="shared" ref="AX259:AX260" si="195">AW259*1.12</f>
        <v>0</v>
      </c>
      <c r="AY259" s="9" t="s">
        <v>129</v>
      </c>
      <c r="AZ259" s="1" t="s">
        <v>333</v>
      </c>
      <c r="BA259" s="1" t="s">
        <v>334</v>
      </c>
      <c r="BB259" s="5"/>
      <c r="BC259" s="5"/>
      <c r="BD259" s="5"/>
      <c r="BE259" s="5"/>
      <c r="BF259" s="5"/>
      <c r="BG259" s="5"/>
      <c r="BH259" s="5"/>
      <c r="BI259" s="5"/>
      <c r="BJ259" s="167"/>
      <c r="BK259" s="27"/>
    </row>
    <row r="260" spans="1:66" s="165" customFormat="1" ht="12.95" customHeight="1" x14ac:dyDescent="0.25">
      <c r="A260" s="15" t="s">
        <v>133</v>
      </c>
      <c r="B260" s="15" t="s">
        <v>218</v>
      </c>
      <c r="C260" s="175" t="s">
        <v>396</v>
      </c>
      <c r="D260" s="176"/>
      <c r="E260" s="4" t="s">
        <v>332</v>
      </c>
      <c r="F260" s="22" t="s">
        <v>315</v>
      </c>
      <c r="G260" s="22" t="s">
        <v>316</v>
      </c>
      <c r="H260" s="22" t="s">
        <v>317</v>
      </c>
      <c r="I260" s="23" t="s">
        <v>120</v>
      </c>
      <c r="J260" s="23"/>
      <c r="K260" s="23"/>
      <c r="L260" s="22">
        <v>100</v>
      </c>
      <c r="M260" s="5">
        <v>230000000</v>
      </c>
      <c r="N260" s="5" t="s">
        <v>137</v>
      </c>
      <c r="O260" s="1" t="s">
        <v>126</v>
      </c>
      <c r="P260" s="23" t="s">
        <v>125</v>
      </c>
      <c r="Q260" s="24">
        <v>230000000</v>
      </c>
      <c r="R260" s="25" t="s">
        <v>174</v>
      </c>
      <c r="S260" s="25"/>
      <c r="T260" s="23" t="s">
        <v>127</v>
      </c>
      <c r="U260" s="5"/>
      <c r="V260" s="23"/>
      <c r="W260" s="23">
        <v>0</v>
      </c>
      <c r="X260" s="23">
        <v>100</v>
      </c>
      <c r="Y260" s="23">
        <v>0</v>
      </c>
      <c r="Z260" s="39"/>
      <c r="AA260" s="5" t="s">
        <v>138</v>
      </c>
      <c r="AB260" s="26"/>
      <c r="AC260" s="26"/>
      <c r="AD260" s="26">
        <v>114743394</v>
      </c>
      <c r="AE260" s="18">
        <f t="shared" ref="AE260:AE262" si="196">AD260*1.12</f>
        <v>128512601.28000002</v>
      </c>
      <c r="AF260" s="26"/>
      <c r="AG260" s="26"/>
      <c r="AH260" s="26">
        <v>152219303.81</v>
      </c>
      <c r="AI260" s="18">
        <f t="shared" ref="AI260:AI262" si="197">AH260*1.12</f>
        <v>170485620.26720002</v>
      </c>
      <c r="AJ260" s="19"/>
      <c r="AK260" s="19"/>
      <c r="AL260" s="19">
        <v>152219303.81</v>
      </c>
      <c r="AM260" s="18">
        <f t="shared" ref="AM260:AM262" si="198">AL260*1.12</f>
        <v>170485620.26720002</v>
      </c>
      <c r="AN260" s="19">
        <v>0</v>
      </c>
      <c r="AO260" s="19">
        <v>0</v>
      </c>
      <c r="AP260" s="19">
        <v>0</v>
      </c>
      <c r="AQ260" s="19">
        <v>0</v>
      </c>
      <c r="AR260" s="19">
        <v>0</v>
      </c>
      <c r="AS260" s="19">
        <v>0</v>
      </c>
      <c r="AT260" s="19">
        <v>0</v>
      </c>
      <c r="AU260" s="19">
        <v>0</v>
      </c>
      <c r="AV260" s="64"/>
      <c r="AW260" s="41">
        <v>0</v>
      </c>
      <c r="AX260" s="41">
        <f t="shared" si="195"/>
        <v>0</v>
      </c>
      <c r="AY260" s="9" t="s">
        <v>129</v>
      </c>
      <c r="AZ260" s="1" t="s">
        <v>333</v>
      </c>
      <c r="BA260" s="1" t="s">
        <v>334</v>
      </c>
      <c r="BB260" s="5"/>
      <c r="BC260" s="5"/>
      <c r="BD260" s="5"/>
      <c r="BE260" s="5"/>
      <c r="BF260" s="5"/>
      <c r="BG260" s="5"/>
      <c r="BH260" s="5"/>
      <c r="BI260" s="5"/>
      <c r="BJ260" s="167"/>
      <c r="BK260" s="27" t="s">
        <v>388</v>
      </c>
    </row>
    <row r="261" spans="1:66" s="165" customFormat="1" ht="12.95" customHeight="1" x14ac:dyDescent="0.25">
      <c r="A261" s="15" t="s">
        <v>133</v>
      </c>
      <c r="B261" s="15" t="s">
        <v>218</v>
      </c>
      <c r="C261" s="175" t="s">
        <v>543</v>
      </c>
      <c r="D261" s="177"/>
      <c r="E261" s="4" t="s">
        <v>332</v>
      </c>
      <c r="F261" s="22" t="s">
        <v>315</v>
      </c>
      <c r="G261" s="22" t="s">
        <v>316</v>
      </c>
      <c r="H261" s="22" t="s">
        <v>317</v>
      </c>
      <c r="I261" s="23" t="s">
        <v>120</v>
      </c>
      <c r="J261" s="23"/>
      <c r="K261" s="23"/>
      <c r="L261" s="22">
        <v>100</v>
      </c>
      <c r="M261" s="5">
        <v>230000000</v>
      </c>
      <c r="N261" s="5" t="s">
        <v>137</v>
      </c>
      <c r="O261" s="1" t="s">
        <v>166</v>
      </c>
      <c r="P261" s="23" t="s">
        <v>125</v>
      </c>
      <c r="Q261" s="24">
        <v>230000000</v>
      </c>
      <c r="R261" s="25" t="s">
        <v>174</v>
      </c>
      <c r="S261" s="25"/>
      <c r="T261" s="23" t="s">
        <v>127</v>
      </c>
      <c r="U261" s="5"/>
      <c r="V261" s="23"/>
      <c r="W261" s="23">
        <v>0</v>
      </c>
      <c r="X261" s="23">
        <v>100</v>
      </c>
      <c r="Y261" s="23">
        <v>0</v>
      </c>
      <c r="Z261" s="39"/>
      <c r="AA261" s="5" t="s">
        <v>138</v>
      </c>
      <c r="AB261" s="26"/>
      <c r="AC261" s="26"/>
      <c r="AD261" s="26">
        <v>114743394</v>
      </c>
      <c r="AE261" s="18">
        <f t="shared" si="196"/>
        <v>128512601.28000002</v>
      </c>
      <c r="AF261" s="26"/>
      <c r="AG261" s="26"/>
      <c r="AH261" s="26">
        <v>152219303.81</v>
      </c>
      <c r="AI261" s="18">
        <f t="shared" si="197"/>
        <v>170485620.26720002</v>
      </c>
      <c r="AJ261" s="19"/>
      <c r="AK261" s="19"/>
      <c r="AL261" s="19">
        <v>152219303.81</v>
      </c>
      <c r="AM261" s="18">
        <f t="shared" si="198"/>
        <v>170485620.26720002</v>
      </c>
      <c r="AN261" s="19"/>
      <c r="AO261" s="19"/>
      <c r="AP261" s="19"/>
      <c r="AQ261" s="19"/>
      <c r="AR261" s="19"/>
      <c r="AS261" s="19"/>
      <c r="AT261" s="19"/>
      <c r="AU261" s="19"/>
      <c r="AV261" s="64"/>
      <c r="AW261" s="41"/>
      <c r="AX261" s="41">
        <f t="shared" si="152"/>
        <v>0</v>
      </c>
      <c r="AY261" s="9" t="s">
        <v>129</v>
      </c>
      <c r="AZ261" s="1" t="s">
        <v>333</v>
      </c>
      <c r="BA261" s="1" t="s">
        <v>334</v>
      </c>
      <c r="BB261" s="5"/>
      <c r="BC261" s="5"/>
      <c r="BD261" s="5"/>
      <c r="BE261" s="5"/>
      <c r="BF261" s="5"/>
      <c r="BG261" s="5"/>
      <c r="BH261" s="5"/>
      <c r="BI261" s="5"/>
      <c r="BJ261" s="167"/>
      <c r="BK261" s="27">
        <v>14</v>
      </c>
    </row>
    <row r="262" spans="1:66" s="165" customFormat="1" ht="12.95" customHeight="1" x14ac:dyDescent="0.25">
      <c r="A262" s="15" t="s">
        <v>133</v>
      </c>
      <c r="B262" s="15" t="s">
        <v>218</v>
      </c>
      <c r="C262" s="178" t="s">
        <v>904</v>
      </c>
      <c r="D262" s="304"/>
      <c r="E262" s="4" t="s">
        <v>332</v>
      </c>
      <c r="F262" s="22" t="s">
        <v>315</v>
      </c>
      <c r="G262" s="22" t="s">
        <v>316</v>
      </c>
      <c r="H262" s="22" t="s">
        <v>317</v>
      </c>
      <c r="I262" s="23" t="s">
        <v>120</v>
      </c>
      <c r="J262" s="23"/>
      <c r="K262" s="23"/>
      <c r="L262" s="22">
        <v>100</v>
      </c>
      <c r="M262" s="5">
        <v>230000000</v>
      </c>
      <c r="N262" s="5" t="s">
        <v>137</v>
      </c>
      <c r="O262" s="1" t="s">
        <v>854</v>
      </c>
      <c r="P262" s="23" t="s">
        <v>125</v>
      </c>
      <c r="Q262" s="24">
        <v>230000000</v>
      </c>
      <c r="R262" s="25" t="s">
        <v>174</v>
      </c>
      <c r="S262" s="25"/>
      <c r="T262" s="23" t="s">
        <v>127</v>
      </c>
      <c r="U262" s="5"/>
      <c r="V262" s="23"/>
      <c r="W262" s="23">
        <v>0</v>
      </c>
      <c r="X262" s="23">
        <v>100</v>
      </c>
      <c r="Y262" s="23">
        <v>0</v>
      </c>
      <c r="Z262" s="39"/>
      <c r="AA262" s="5" t="s">
        <v>138</v>
      </c>
      <c r="AB262" s="26"/>
      <c r="AC262" s="26"/>
      <c r="AD262" s="26">
        <v>50739768</v>
      </c>
      <c r="AE262" s="296">
        <f t="shared" si="196"/>
        <v>56828540.160000004</v>
      </c>
      <c r="AF262" s="26"/>
      <c r="AG262" s="26"/>
      <c r="AH262" s="26">
        <v>152219303.81</v>
      </c>
      <c r="AI262" s="296">
        <f t="shared" si="197"/>
        <v>170485620.26720002</v>
      </c>
      <c r="AJ262" s="19"/>
      <c r="AK262" s="19"/>
      <c r="AL262" s="19">
        <v>152219303.81</v>
      </c>
      <c r="AM262" s="18">
        <f t="shared" si="198"/>
        <v>170485620.26720002</v>
      </c>
      <c r="AN262" s="19"/>
      <c r="AO262" s="19"/>
      <c r="AP262" s="19"/>
      <c r="AQ262" s="19"/>
      <c r="AR262" s="19"/>
      <c r="AS262" s="19"/>
      <c r="AT262" s="19"/>
      <c r="AU262" s="19"/>
      <c r="AV262" s="19"/>
      <c r="AW262" s="19">
        <f>Z262+AD262+AH262+AL262+AP262</f>
        <v>355178375.62</v>
      </c>
      <c r="AX262" s="19">
        <f>AW262*1.12</f>
        <v>397799780.69440007</v>
      </c>
      <c r="AY262" s="19" t="s">
        <v>129</v>
      </c>
      <c r="AZ262" s="64" t="s">
        <v>333</v>
      </c>
      <c r="BA262" s="41" t="s">
        <v>903</v>
      </c>
      <c r="BB262" s="41"/>
      <c r="BC262" s="9"/>
      <c r="BD262" s="1"/>
      <c r="BE262" s="1"/>
      <c r="BF262" s="5"/>
      <c r="BG262" s="5"/>
      <c r="BH262" s="5"/>
      <c r="BI262" s="5"/>
      <c r="BJ262" s="5"/>
      <c r="BK262" s="167">
        <v>14</v>
      </c>
      <c r="BL262" s="38"/>
      <c r="BM262" s="38"/>
      <c r="BN262" s="38"/>
    </row>
    <row r="263" spans="1:66" s="165" customFormat="1" ht="12.95" customHeight="1" x14ac:dyDescent="0.25">
      <c r="A263" s="15" t="s">
        <v>150</v>
      </c>
      <c r="B263" s="15" t="s">
        <v>335</v>
      </c>
      <c r="C263" s="174" t="s">
        <v>256</v>
      </c>
      <c r="D263" s="174"/>
      <c r="E263" s="174" t="s">
        <v>235</v>
      </c>
      <c r="F263" s="22" t="s">
        <v>336</v>
      </c>
      <c r="G263" s="22" t="s">
        <v>337</v>
      </c>
      <c r="H263" s="22" t="s">
        <v>337</v>
      </c>
      <c r="I263" s="23" t="s">
        <v>120</v>
      </c>
      <c r="J263" s="23"/>
      <c r="K263" s="23"/>
      <c r="L263" s="22">
        <v>100</v>
      </c>
      <c r="M263" s="5" t="s">
        <v>122</v>
      </c>
      <c r="N263" s="5" t="s">
        <v>123</v>
      </c>
      <c r="O263" s="5" t="s">
        <v>199</v>
      </c>
      <c r="P263" s="23" t="s">
        <v>125</v>
      </c>
      <c r="Q263" s="24" t="s">
        <v>122</v>
      </c>
      <c r="R263" s="25" t="s">
        <v>338</v>
      </c>
      <c r="S263" s="25"/>
      <c r="T263" s="23"/>
      <c r="U263" s="5" t="s">
        <v>126</v>
      </c>
      <c r="V263" s="23" t="s">
        <v>127</v>
      </c>
      <c r="W263" s="23">
        <v>0</v>
      </c>
      <c r="X263" s="23">
        <v>100</v>
      </c>
      <c r="Y263" s="23">
        <v>0</v>
      </c>
      <c r="Z263" s="39"/>
      <c r="AA263" s="5" t="s">
        <v>138</v>
      </c>
      <c r="AB263" s="26">
        <v>1</v>
      </c>
      <c r="AC263" s="26">
        <v>67894200</v>
      </c>
      <c r="AD263" s="26">
        <v>67894200</v>
      </c>
      <c r="AE263" s="26">
        <v>76041504</v>
      </c>
      <c r="AF263" s="26">
        <v>1</v>
      </c>
      <c r="AG263" s="26">
        <v>67894200</v>
      </c>
      <c r="AH263" s="26">
        <v>67894200</v>
      </c>
      <c r="AI263" s="26">
        <v>76041504</v>
      </c>
      <c r="AJ263" s="19">
        <v>1</v>
      </c>
      <c r="AK263" s="19">
        <v>67894200</v>
      </c>
      <c r="AL263" s="19">
        <v>67894200</v>
      </c>
      <c r="AM263" s="19">
        <v>76041504</v>
      </c>
      <c r="AN263" s="19">
        <v>0</v>
      </c>
      <c r="AO263" s="19">
        <v>0</v>
      </c>
      <c r="AP263" s="19">
        <v>0</v>
      </c>
      <c r="AQ263" s="19">
        <v>0</v>
      </c>
      <c r="AR263" s="19">
        <v>0</v>
      </c>
      <c r="AS263" s="19">
        <v>0</v>
      </c>
      <c r="AT263" s="19">
        <v>0</v>
      </c>
      <c r="AU263" s="19">
        <v>0</v>
      </c>
      <c r="AV263" s="41"/>
      <c r="AW263" s="41">
        <v>0</v>
      </c>
      <c r="AX263" s="41">
        <f t="shared" si="152"/>
        <v>0</v>
      </c>
      <c r="AY263" s="6" t="s">
        <v>129</v>
      </c>
      <c r="AZ263" s="4" t="s">
        <v>339</v>
      </c>
      <c r="BA263" s="4" t="s">
        <v>340</v>
      </c>
      <c r="BB263" s="5"/>
      <c r="BC263" s="5"/>
      <c r="BD263" s="5"/>
      <c r="BE263" s="5"/>
      <c r="BF263" s="5"/>
      <c r="BG263" s="5"/>
      <c r="BH263" s="5"/>
      <c r="BI263" s="5"/>
      <c r="BJ263" s="167"/>
      <c r="BK263" s="27" t="s">
        <v>375</v>
      </c>
    </row>
    <row r="264" spans="1:66" s="165" customFormat="1" ht="12.95" customHeight="1" x14ac:dyDescent="0.25">
      <c r="A264" s="15" t="s">
        <v>150</v>
      </c>
      <c r="B264" s="15" t="s">
        <v>335</v>
      </c>
      <c r="C264" s="174" t="s">
        <v>250</v>
      </c>
      <c r="D264" s="174"/>
      <c r="E264" s="174" t="s">
        <v>341</v>
      </c>
      <c r="F264" s="22" t="s">
        <v>336</v>
      </c>
      <c r="G264" s="22" t="s">
        <v>337</v>
      </c>
      <c r="H264" s="22" t="s">
        <v>337</v>
      </c>
      <c r="I264" s="23" t="s">
        <v>120</v>
      </c>
      <c r="J264" s="23"/>
      <c r="K264" s="23"/>
      <c r="L264" s="22">
        <v>100</v>
      </c>
      <c r="M264" s="5" t="s">
        <v>122</v>
      </c>
      <c r="N264" s="5" t="s">
        <v>123</v>
      </c>
      <c r="O264" s="5" t="s">
        <v>199</v>
      </c>
      <c r="P264" s="23" t="s">
        <v>125</v>
      </c>
      <c r="Q264" s="24" t="s">
        <v>122</v>
      </c>
      <c r="R264" s="25" t="s">
        <v>338</v>
      </c>
      <c r="S264" s="25"/>
      <c r="T264" s="23"/>
      <c r="U264" s="5" t="s">
        <v>126</v>
      </c>
      <c r="V264" s="23" t="s">
        <v>127</v>
      </c>
      <c r="W264" s="23">
        <v>0</v>
      </c>
      <c r="X264" s="23">
        <v>100</v>
      </c>
      <c r="Y264" s="23">
        <v>0</v>
      </c>
      <c r="Z264" s="39"/>
      <c r="AA264" s="5" t="s">
        <v>138</v>
      </c>
      <c r="AB264" s="26">
        <v>1</v>
      </c>
      <c r="AC264" s="26">
        <v>41596500</v>
      </c>
      <c r="AD264" s="26">
        <v>41596500</v>
      </c>
      <c r="AE264" s="26">
        <v>46588080.000000007</v>
      </c>
      <c r="AF264" s="26">
        <v>1</v>
      </c>
      <c r="AG264" s="26">
        <v>41596500</v>
      </c>
      <c r="AH264" s="26">
        <v>41596500</v>
      </c>
      <c r="AI264" s="26">
        <v>46588080.000000007</v>
      </c>
      <c r="AJ264" s="19">
        <v>1</v>
      </c>
      <c r="AK264" s="19">
        <v>41596500</v>
      </c>
      <c r="AL264" s="19">
        <v>41596500</v>
      </c>
      <c r="AM264" s="19">
        <v>46588080.000000007</v>
      </c>
      <c r="AN264" s="19">
        <v>0</v>
      </c>
      <c r="AO264" s="19">
        <v>0</v>
      </c>
      <c r="AP264" s="19">
        <v>0</v>
      </c>
      <c r="AQ264" s="19">
        <v>0</v>
      </c>
      <c r="AR264" s="19">
        <v>0</v>
      </c>
      <c r="AS264" s="19">
        <v>0</v>
      </c>
      <c r="AT264" s="19">
        <v>0</v>
      </c>
      <c r="AU264" s="19">
        <v>0</v>
      </c>
      <c r="AV264" s="41"/>
      <c r="AW264" s="41">
        <v>0</v>
      </c>
      <c r="AX264" s="41">
        <f t="shared" si="152"/>
        <v>0</v>
      </c>
      <c r="AY264" s="6" t="s">
        <v>129</v>
      </c>
      <c r="AZ264" s="4" t="s">
        <v>342</v>
      </c>
      <c r="BA264" s="4" t="s">
        <v>343</v>
      </c>
      <c r="BB264" s="5"/>
      <c r="BC264" s="5"/>
      <c r="BD264" s="5"/>
      <c r="BE264" s="5"/>
      <c r="BF264" s="5"/>
      <c r="BG264" s="5"/>
      <c r="BH264" s="5"/>
      <c r="BI264" s="5"/>
      <c r="BJ264" s="167"/>
      <c r="BK264" s="27" t="s">
        <v>375</v>
      </c>
    </row>
    <row r="265" spans="1:66" s="165" customFormat="1" ht="12.95" customHeight="1" x14ac:dyDescent="0.25">
      <c r="A265" s="15" t="s">
        <v>344</v>
      </c>
      <c r="B265" s="15" t="s">
        <v>335</v>
      </c>
      <c r="C265" s="174" t="s">
        <v>261</v>
      </c>
      <c r="D265" s="174"/>
      <c r="E265" s="174" t="s">
        <v>345</v>
      </c>
      <c r="F265" s="22" t="s">
        <v>346</v>
      </c>
      <c r="G265" s="22" t="s">
        <v>347</v>
      </c>
      <c r="H265" s="22" t="s">
        <v>347</v>
      </c>
      <c r="I265" s="23" t="s">
        <v>120</v>
      </c>
      <c r="J265" s="23"/>
      <c r="K265" s="23"/>
      <c r="L265" s="22">
        <v>100</v>
      </c>
      <c r="M265" s="5" t="s">
        <v>122</v>
      </c>
      <c r="N265" s="5" t="s">
        <v>123</v>
      </c>
      <c r="O265" s="5" t="s">
        <v>199</v>
      </c>
      <c r="P265" s="23" t="s">
        <v>125</v>
      </c>
      <c r="Q265" s="24" t="s">
        <v>122</v>
      </c>
      <c r="R265" s="25" t="s">
        <v>338</v>
      </c>
      <c r="S265" s="25"/>
      <c r="T265" s="23"/>
      <c r="U265" s="5" t="s">
        <v>126</v>
      </c>
      <c r="V265" s="23" t="s">
        <v>167</v>
      </c>
      <c r="W265" s="23">
        <v>0</v>
      </c>
      <c r="X265" s="23">
        <v>100</v>
      </c>
      <c r="Y265" s="23">
        <v>0</v>
      </c>
      <c r="Z265" s="39"/>
      <c r="AA265" s="5" t="s">
        <v>138</v>
      </c>
      <c r="AB265" s="26"/>
      <c r="AC265" s="26"/>
      <c r="AD265" s="26">
        <v>94520378.149999991</v>
      </c>
      <c r="AE265" s="26">
        <v>105862823.528</v>
      </c>
      <c r="AF265" s="26"/>
      <c r="AG265" s="26"/>
      <c r="AH265" s="26">
        <v>94520378.149999991</v>
      </c>
      <c r="AI265" s="26">
        <v>105862823.528</v>
      </c>
      <c r="AJ265" s="19"/>
      <c r="AK265" s="19"/>
      <c r="AL265" s="19">
        <v>94520378.149999991</v>
      </c>
      <c r="AM265" s="19">
        <v>105862823.528</v>
      </c>
      <c r="AN265" s="19"/>
      <c r="AO265" s="19"/>
      <c r="AP265" s="19">
        <v>94520378.149999991</v>
      </c>
      <c r="AQ265" s="19">
        <v>105862823.528</v>
      </c>
      <c r="AR265" s="19"/>
      <c r="AS265" s="19"/>
      <c r="AT265" s="19">
        <v>94520378.149999991</v>
      </c>
      <c r="AU265" s="19">
        <v>105862823.528</v>
      </c>
      <c r="AV265" s="41"/>
      <c r="AW265" s="41">
        <v>0</v>
      </c>
      <c r="AX265" s="41">
        <f t="shared" si="152"/>
        <v>0</v>
      </c>
      <c r="AY265" s="5" t="s">
        <v>129</v>
      </c>
      <c r="AZ265" s="5" t="s">
        <v>348</v>
      </c>
      <c r="BA265" s="5" t="s">
        <v>349</v>
      </c>
      <c r="BB265" s="5"/>
      <c r="BC265" s="5"/>
      <c r="BD265" s="5"/>
      <c r="BE265" s="5"/>
      <c r="BF265" s="5"/>
      <c r="BG265" s="5"/>
      <c r="BH265" s="5"/>
      <c r="BI265" s="5"/>
      <c r="BJ265" s="167"/>
      <c r="BK265" s="27" t="s">
        <v>375</v>
      </c>
    </row>
    <row r="266" spans="1:66" s="165" customFormat="1" ht="12.95" customHeight="1" x14ac:dyDescent="0.25">
      <c r="A266" s="15" t="s">
        <v>116</v>
      </c>
      <c r="B266" s="15" t="s">
        <v>218</v>
      </c>
      <c r="C266" s="174" t="s">
        <v>328</v>
      </c>
      <c r="D266" s="174"/>
      <c r="E266" s="174" t="s">
        <v>350</v>
      </c>
      <c r="F266" s="22" t="s">
        <v>351</v>
      </c>
      <c r="G266" s="22" t="s">
        <v>352</v>
      </c>
      <c r="H266" s="22" t="s">
        <v>352</v>
      </c>
      <c r="I266" s="23" t="s">
        <v>120</v>
      </c>
      <c r="J266" s="23"/>
      <c r="K266" s="23"/>
      <c r="L266" s="22" t="s">
        <v>121</v>
      </c>
      <c r="M266" s="5" t="s">
        <v>122</v>
      </c>
      <c r="N266" s="5" t="s">
        <v>123</v>
      </c>
      <c r="O266" s="5" t="s">
        <v>239</v>
      </c>
      <c r="P266" s="23" t="s">
        <v>125</v>
      </c>
      <c r="Q266" s="24" t="s">
        <v>122</v>
      </c>
      <c r="R266" s="25" t="s">
        <v>338</v>
      </c>
      <c r="S266" s="25"/>
      <c r="T266" s="23"/>
      <c r="U266" s="5" t="s">
        <v>126</v>
      </c>
      <c r="V266" s="23" t="s">
        <v>127</v>
      </c>
      <c r="W266" s="23" t="s">
        <v>128</v>
      </c>
      <c r="X266" s="23" t="s">
        <v>121</v>
      </c>
      <c r="Y266" s="23" t="s">
        <v>128</v>
      </c>
      <c r="Z266" s="39"/>
      <c r="AA266" s="5" t="s">
        <v>138</v>
      </c>
      <c r="AB266" s="26">
        <v>1</v>
      </c>
      <c r="AC266" s="26">
        <v>65203234.32</v>
      </c>
      <c r="AD266" s="26">
        <v>65203234.32</v>
      </c>
      <c r="AE266" s="26">
        <v>73027622.4384</v>
      </c>
      <c r="AF266" s="26">
        <v>1</v>
      </c>
      <c r="AG266" s="26">
        <v>65203234.32</v>
      </c>
      <c r="AH266" s="26">
        <v>65203234.32</v>
      </c>
      <c r="AI266" s="26">
        <v>73027622.4384</v>
      </c>
      <c r="AJ266" s="19">
        <v>1</v>
      </c>
      <c r="AK266" s="19">
        <v>65203234.32</v>
      </c>
      <c r="AL266" s="19">
        <v>65203234.32</v>
      </c>
      <c r="AM266" s="19">
        <v>73027622.4384</v>
      </c>
      <c r="AN266" s="19">
        <v>0</v>
      </c>
      <c r="AO266" s="19">
        <v>0</v>
      </c>
      <c r="AP266" s="19">
        <v>0</v>
      </c>
      <c r="AQ266" s="19">
        <v>0</v>
      </c>
      <c r="AR266" s="19">
        <v>0</v>
      </c>
      <c r="AS266" s="19">
        <v>0</v>
      </c>
      <c r="AT266" s="19">
        <v>0</v>
      </c>
      <c r="AU266" s="19">
        <v>0</v>
      </c>
      <c r="AV266" s="41"/>
      <c r="AW266" s="41">
        <v>0</v>
      </c>
      <c r="AX266" s="41">
        <f t="shared" si="152"/>
        <v>0</v>
      </c>
      <c r="AY266" s="6" t="s">
        <v>129</v>
      </c>
      <c r="AZ266" s="6" t="s">
        <v>353</v>
      </c>
      <c r="BA266" s="6" t="s">
        <v>354</v>
      </c>
      <c r="BB266" s="5"/>
      <c r="BC266" s="5"/>
      <c r="BD266" s="5"/>
      <c r="BE266" s="5"/>
      <c r="BF266" s="5"/>
      <c r="BG266" s="5"/>
      <c r="BH266" s="5"/>
      <c r="BI266" s="5"/>
      <c r="BJ266" s="167"/>
      <c r="BK266" s="27"/>
    </row>
    <row r="267" spans="1:66" s="165" customFormat="1" ht="12.95" customHeight="1" x14ac:dyDescent="0.25">
      <c r="A267" s="15" t="s">
        <v>116</v>
      </c>
      <c r="B267" s="15" t="s">
        <v>218</v>
      </c>
      <c r="C267" s="174" t="s">
        <v>961</v>
      </c>
      <c r="D267" s="174"/>
      <c r="E267" s="174" t="s">
        <v>350</v>
      </c>
      <c r="F267" s="22" t="s">
        <v>351</v>
      </c>
      <c r="G267" s="22" t="s">
        <v>352</v>
      </c>
      <c r="H267" s="22" t="s">
        <v>352</v>
      </c>
      <c r="I267" s="23" t="s">
        <v>120</v>
      </c>
      <c r="J267" s="23"/>
      <c r="K267" s="23"/>
      <c r="L267" s="22" t="s">
        <v>121</v>
      </c>
      <c r="M267" s="5" t="s">
        <v>122</v>
      </c>
      <c r="N267" s="5" t="s">
        <v>123</v>
      </c>
      <c r="O267" s="5" t="s">
        <v>239</v>
      </c>
      <c r="P267" s="23" t="s">
        <v>125</v>
      </c>
      <c r="Q267" s="24" t="s">
        <v>122</v>
      </c>
      <c r="R267" s="25" t="s">
        <v>338</v>
      </c>
      <c r="S267" s="25"/>
      <c r="T267" s="23"/>
      <c r="U267" s="5" t="s">
        <v>126</v>
      </c>
      <c r="V267" s="23" t="s">
        <v>127</v>
      </c>
      <c r="W267" s="23" t="s">
        <v>128</v>
      </c>
      <c r="X267" s="23" t="s">
        <v>121</v>
      </c>
      <c r="Y267" s="23" t="s">
        <v>128</v>
      </c>
      <c r="Z267" s="39"/>
      <c r="AA267" s="5" t="s">
        <v>138</v>
      </c>
      <c r="AB267" s="26">
        <v>1</v>
      </c>
      <c r="AC267" s="26">
        <v>65203234.32</v>
      </c>
      <c r="AD267" s="26">
        <v>65203234.32</v>
      </c>
      <c r="AE267" s="26">
        <v>73027622.4384</v>
      </c>
      <c r="AF267" s="26">
        <v>1</v>
      </c>
      <c r="AG267" s="26">
        <v>91928050.319999993</v>
      </c>
      <c r="AH267" s="26">
        <v>91928050.319999993</v>
      </c>
      <c r="AI267" s="26">
        <v>102959416.36</v>
      </c>
      <c r="AJ267" s="19">
        <v>1</v>
      </c>
      <c r="AK267" s="26">
        <v>91928050.319999993</v>
      </c>
      <c r="AL267" s="26">
        <v>91928050.319999993</v>
      </c>
      <c r="AM267" s="26">
        <v>102959416.36</v>
      </c>
      <c r="AN267" s="19">
        <v>0</v>
      </c>
      <c r="AO267" s="19">
        <v>0</v>
      </c>
      <c r="AP267" s="19">
        <v>0</v>
      </c>
      <c r="AQ267" s="19">
        <v>0</v>
      </c>
      <c r="AR267" s="19">
        <v>0</v>
      </c>
      <c r="AS267" s="19">
        <v>0</v>
      </c>
      <c r="AT267" s="19">
        <v>0</v>
      </c>
      <c r="AU267" s="19">
        <v>0</v>
      </c>
      <c r="AV267" s="41"/>
      <c r="AW267" s="41">
        <f>AD267+AH267+AL267+AP267+AT267</f>
        <v>249059334.95999998</v>
      </c>
      <c r="AX267" s="41">
        <f t="shared" si="152"/>
        <v>278946455.1552</v>
      </c>
      <c r="AY267" s="6" t="s">
        <v>129</v>
      </c>
      <c r="AZ267" s="6" t="s">
        <v>353</v>
      </c>
      <c r="BA267" s="6" t="s">
        <v>354</v>
      </c>
      <c r="BB267" s="5"/>
      <c r="BC267" s="5"/>
      <c r="BD267" s="5"/>
      <c r="BE267" s="5"/>
      <c r="BF267" s="5"/>
      <c r="BG267" s="5"/>
      <c r="BH267" s="5"/>
      <c r="BI267" s="5"/>
      <c r="BJ267" s="167"/>
      <c r="BK267" s="27"/>
    </row>
    <row r="268" spans="1:66" s="165" customFormat="1" ht="12.95" customHeight="1" x14ac:dyDescent="0.25">
      <c r="A268" s="15" t="s">
        <v>116</v>
      </c>
      <c r="B268" s="15" t="s">
        <v>218</v>
      </c>
      <c r="C268" s="174" t="s">
        <v>324</v>
      </c>
      <c r="D268" s="174"/>
      <c r="E268" s="174" t="s">
        <v>355</v>
      </c>
      <c r="F268" s="22" t="s">
        <v>356</v>
      </c>
      <c r="G268" s="22" t="s">
        <v>357</v>
      </c>
      <c r="H268" s="22" t="s">
        <v>357</v>
      </c>
      <c r="I268" s="23" t="s">
        <v>172</v>
      </c>
      <c r="J268" s="23" t="s">
        <v>358</v>
      </c>
      <c r="K268" s="23"/>
      <c r="L268" s="22">
        <v>100</v>
      </c>
      <c r="M268" s="5" t="s">
        <v>122</v>
      </c>
      <c r="N268" s="5" t="s">
        <v>123</v>
      </c>
      <c r="O268" s="5" t="s">
        <v>124</v>
      </c>
      <c r="P268" s="23" t="s">
        <v>125</v>
      </c>
      <c r="Q268" s="24" t="s">
        <v>122</v>
      </c>
      <c r="R268" s="25" t="s">
        <v>338</v>
      </c>
      <c r="S268" s="25"/>
      <c r="T268" s="23"/>
      <c r="U268" s="5" t="s">
        <v>126</v>
      </c>
      <c r="V268" s="23" t="s">
        <v>146</v>
      </c>
      <c r="W268" s="23" t="s">
        <v>128</v>
      </c>
      <c r="X268" s="23" t="s">
        <v>121</v>
      </c>
      <c r="Y268" s="23" t="s">
        <v>128</v>
      </c>
      <c r="Z268" s="39"/>
      <c r="AA268" s="5" t="s">
        <v>138</v>
      </c>
      <c r="AB268" s="26">
        <v>1</v>
      </c>
      <c r="AC268" s="26">
        <v>33933286</v>
      </c>
      <c r="AD268" s="26">
        <v>33933286</v>
      </c>
      <c r="AE268" s="26">
        <v>38005280.32</v>
      </c>
      <c r="AF268" s="26">
        <v>1</v>
      </c>
      <c r="AG268" s="26">
        <v>33933286</v>
      </c>
      <c r="AH268" s="26">
        <v>33933286</v>
      </c>
      <c r="AI268" s="26">
        <v>38005280.32</v>
      </c>
      <c r="AJ268" s="19">
        <v>1</v>
      </c>
      <c r="AK268" s="19"/>
      <c r="AL268" s="19"/>
      <c r="AM268" s="19"/>
      <c r="AN268" s="19">
        <v>0</v>
      </c>
      <c r="AO268" s="19">
        <v>0</v>
      </c>
      <c r="AP268" s="19">
        <v>0</v>
      </c>
      <c r="AQ268" s="19">
        <v>0</v>
      </c>
      <c r="AR268" s="19">
        <v>0</v>
      </c>
      <c r="AS268" s="19">
        <v>0</v>
      </c>
      <c r="AT268" s="19">
        <v>0</v>
      </c>
      <c r="AU268" s="19">
        <v>0</v>
      </c>
      <c r="AV268" s="41"/>
      <c r="AW268" s="41">
        <f>AD268+AH268+AL268+AP268+AT268</f>
        <v>67866572</v>
      </c>
      <c r="AX268" s="41">
        <f t="shared" si="152"/>
        <v>76010560.640000001</v>
      </c>
      <c r="AY268" s="6" t="s">
        <v>129</v>
      </c>
      <c r="AZ268" s="6" t="s">
        <v>359</v>
      </c>
      <c r="BA268" s="6" t="s">
        <v>360</v>
      </c>
      <c r="BB268" s="5"/>
      <c r="BC268" s="5"/>
      <c r="BD268" s="5"/>
      <c r="BE268" s="5"/>
      <c r="BF268" s="5"/>
      <c r="BG268" s="5"/>
      <c r="BH268" s="5"/>
      <c r="BI268" s="5"/>
      <c r="BJ268" s="167"/>
      <c r="BK268" s="27"/>
    </row>
    <row r="269" spans="1:66" s="165" customFormat="1" ht="12.95" customHeight="1" x14ac:dyDescent="0.25">
      <c r="A269" s="15" t="s">
        <v>361</v>
      </c>
      <c r="B269" s="15" t="s">
        <v>218</v>
      </c>
      <c r="C269" s="174" t="s">
        <v>332</v>
      </c>
      <c r="D269" s="174"/>
      <c r="E269" s="174" t="s">
        <v>362</v>
      </c>
      <c r="F269" s="22" t="s">
        <v>363</v>
      </c>
      <c r="G269" s="22" t="s">
        <v>364</v>
      </c>
      <c r="H269" s="22" t="s">
        <v>364</v>
      </c>
      <c r="I269" s="23" t="s">
        <v>120</v>
      </c>
      <c r="J269" s="23"/>
      <c r="K269" s="23"/>
      <c r="L269" s="22">
        <v>100</v>
      </c>
      <c r="M269" s="5" t="s">
        <v>197</v>
      </c>
      <c r="N269" s="5" t="s">
        <v>365</v>
      </c>
      <c r="O269" s="5" t="s">
        <v>239</v>
      </c>
      <c r="P269" s="23" t="s">
        <v>125</v>
      </c>
      <c r="Q269" s="24" t="s">
        <v>122</v>
      </c>
      <c r="R269" s="25" t="s">
        <v>338</v>
      </c>
      <c r="S269" s="25"/>
      <c r="T269" s="23" t="s">
        <v>127</v>
      </c>
      <c r="U269" s="5"/>
      <c r="V269" s="23"/>
      <c r="W269" s="23">
        <v>0</v>
      </c>
      <c r="X269" s="23">
        <v>90</v>
      </c>
      <c r="Y269" s="23">
        <v>10</v>
      </c>
      <c r="Z269" s="39"/>
      <c r="AA269" s="5" t="s">
        <v>138</v>
      </c>
      <c r="AB269" s="26"/>
      <c r="AC269" s="26"/>
      <c r="AD269" s="26">
        <v>708580278</v>
      </c>
      <c r="AE269" s="26">
        <v>793609911.36000013</v>
      </c>
      <c r="AF269" s="26"/>
      <c r="AG269" s="26"/>
      <c r="AH269" s="26">
        <v>736923502.22000003</v>
      </c>
      <c r="AI269" s="26">
        <v>825354322.48640013</v>
      </c>
      <c r="AJ269" s="19"/>
      <c r="AK269" s="19"/>
      <c r="AL269" s="19">
        <v>758066298.31295991</v>
      </c>
      <c r="AM269" s="19">
        <v>849034254.11051524</v>
      </c>
      <c r="AN269" s="19">
        <v>0</v>
      </c>
      <c r="AO269" s="19">
        <v>0</v>
      </c>
      <c r="AP269" s="19">
        <v>0</v>
      </c>
      <c r="AQ269" s="19">
        <v>0</v>
      </c>
      <c r="AR269" s="19">
        <v>0</v>
      </c>
      <c r="AS269" s="19">
        <v>0</v>
      </c>
      <c r="AT269" s="19">
        <v>0</v>
      </c>
      <c r="AU269" s="19">
        <v>0</v>
      </c>
      <c r="AV269" s="41"/>
      <c r="AW269" s="41">
        <f>AD269+AH269+AL269+AP269+AT269</f>
        <v>2203570078.5329599</v>
      </c>
      <c r="AX269" s="41">
        <f t="shared" si="152"/>
        <v>2467998487.9569154</v>
      </c>
      <c r="AY269" s="6" t="s">
        <v>203</v>
      </c>
      <c r="AZ269" s="1" t="s">
        <v>366</v>
      </c>
      <c r="BA269" s="1" t="s">
        <v>367</v>
      </c>
      <c r="BB269" s="5"/>
      <c r="BC269" s="5"/>
      <c r="BD269" s="5"/>
      <c r="BE269" s="5"/>
      <c r="BF269" s="5"/>
      <c r="BG269" s="5"/>
      <c r="BH269" s="5"/>
      <c r="BI269" s="5"/>
      <c r="BJ269" s="167"/>
      <c r="BK269" s="27"/>
    </row>
    <row r="270" spans="1:66" s="165" customFormat="1" ht="12.95" customHeight="1" x14ac:dyDescent="0.25">
      <c r="A270" s="1" t="s">
        <v>116</v>
      </c>
      <c r="B270" s="6" t="s">
        <v>152</v>
      </c>
      <c r="C270" s="174" t="s">
        <v>314</v>
      </c>
      <c r="D270" s="1"/>
      <c r="E270" s="1"/>
      <c r="F270" s="2" t="s">
        <v>117</v>
      </c>
      <c r="G270" s="3" t="s">
        <v>118</v>
      </c>
      <c r="H270" s="3" t="s">
        <v>119</v>
      </c>
      <c r="I270" s="4" t="s">
        <v>120</v>
      </c>
      <c r="J270" s="1"/>
      <c r="K270" s="1"/>
      <c r="L270" s="1" t="s">
        <v>121</v>
      </c>
      <c r="M270" s="6" t="s">
        <v>122</v>
      </c>
      <c r="N270" s="6" t="s">
        <v>123</v>
      </c>
      <c r="O270" s="1" t="s">
        <v>124</v>
      </c>
      <c r="P270" s="6" t="s">
        <v>125</v>
      </c>
      <c r="Q270" s="6" t="s">
        <v>122</v>
      </c>
      <c r="R270" s="6" t="s">
        <v>188</v>
      </c>
      <c r="S270" s="6"/>
      <c r="T270" s="1" t="s">
        <v>127</v>
      </c>
      <c r="U270" s="1"/>
      <c r="V270" s="1"/>
      <c r="W270" s="6" t="s">
        <v>128</v>
      </c>
      <c r="X270" s="6" t="s">
        <v>121</v>
      </c>
      <c r="Y270" s="6" t="s">
        <v>128</v>
      </c>
      <c r="Z270" s="7"/>
      <c r="AA270" s="4" t="s">
        <v>138</v>
      </c>
      <c r="AB270" s="8" t="s">
        <v>47</v>
      </c>
      <c r="AC270" s="14">
        <v>1222615032.8</v>
      </c>
      <c r="AD270" s="14">
        <v>1222615032.8</v>
      </c>
      <c r="AE270" s="21">
        <v>1369328836.7360001</v>
      </c>
      <c r="AF270" s="8" t="s">
        <v>47</v>
      </c>
      <c r="AG270" s="14">
        <v>1316697870.8</v>
      </c>
      <c r="AH270" s="14">
        <v>1316697870.8</v>
      </c>
      <c r="AI270" s="21">
        <v>1474701615.296</v>
      </c>
      <c r="AJ270" s="8" t="s">
        <v>47</v>
      </c>
      <c r="AK270" s="14">
        <v>1411091688.8</v>
      </c>
      <c r="AL270" s="14">
        <v>1411091688.8</v>
      </c>
      <c r="AM270" s="21">
        <v>1580422691.4560001</v>
      </c>
      <c r="AN270" s="6"/>
      <c r="AO270" s="6"/>
      <c r="AP270" s="6"/>
      <c r="AQ270" s="6"/>
      <c r="AR270" s="6"/>
      <c r="AS270" s="9"/>
      <c r="AT270" s="8"/>
      <c r="AU270" s="10"/>
      <c r="AV270" s="51"/>
      <c r="AW270" s="41">
        <v>0</v>
      </c>
      <c r="AX270" s="41">
        <f t="shared" si="152"/>
        <v>0</v>
      </c>
      <c r="AY270" s="6" t="s">
        <v>129</v>
      </c>
      <c r="AZ270" s="6" t="s">
        <v>130</v>
      </c>
      <c r="BA270" s="6" t="s">
        <v>130</v>
      </c>
      <c r="BB270" s="6"/>
      <c r="BC270" s="6"/>
      <c r="BD270" s="6"/>
      <c r="BE270" s="6"/>
      <c r="BF270" s="6"/>
      <c r="BG270" s="6"/>
      <c r="BH270" s="6"/>
      <c r="BI270" s="6"/>
      <c r="BJ270" s="13"/>
      <c r="BK270" s="27"/>
    </row>
    <row r="271" spans="1:66" s="165" customFormat="1" ht="12.95" customHeight="1" x14ac:dyDescent="0.25">
      <c r="A271" s="1" t="s">
        <v>116</v>
      </c>
      <c r="B271" s="6" t="s">
        <v>152</v>
      </c>
      <c r="C271" s="4" t="s">
        <v>802</v>
      </c>
      <c r="D271" s="1"/>
      <c r="E271" s="1"/>
      <c r="F271" s="2" t="s">
        <v>117</v>
      </c>
      <c r="G271" s="3" t="s">
        <v>118</v>
      </c>
      <c r="H271" s="3" t="s">
        <v>119</v>
      </c>
      <c r="I271" s="4" t="s">
        <v>120</v>
      </c>
      <c r="J271" s="1"/>
      <c r="K271" s="1"/>
      <c r="L271" s="1" t="s">
        <v>121</v>
      </c>
      <c r="M271" s="6" t="s">
        <v>122</v>
      </c>
      <c r="N271" s="6" t="s">
        <v>123</v>
      </c>
      <c r="O271" s="1" t="s">
        <v>124</v>
      </c>
      <c r="P271" s="6" t="s">
        <v>125</v>
      </c>
      <c r="Q271" s="6" t="s">
        <v>122</v>
      </c>
      <c r="R271" s="6" t="s">
        <v>338</v>
      </c>
      <c r="S271" s="6"/>
      <c r="T271" s="1" t="s">
        <v>127</v>
      </c>
      <c r="U271" s="1"/>
      <c r="V271" s="1"/>
      <c r="W271" s="6" t="s">
        <v>128</v>
      </c>
      <c r="X271" s="6" t="s">
        <v>121</v>
      </c>
      <c r="Y271" s="6" t="s">
        <v>128</v>
      </c>
      <c r="Z271" s="6"/>
      <c r="AA271" s="4" t="s">
        <v>138</v>
      </c>
      <c r="AB271" s="8"/>
      <c r="AC271" s="14"/>
      <c r="AD271" s="19">
        <v>1311661752</v>
      </c>
      <c r="AE271" s="71">
        <f>AD271*1.12</f>
        <v>1469061162.2400002</v>
      </c>
      <c r="AF271" s="19"/>
      <c r="AG271" s="19"/>
      <c r="AH271" s="19">
        <v>1455372174.8</v>
      </c>
      <c r="AI271" s="71">
        <f>AH271*1.12</f>
        <v>1630016835.776</v>
      </c>
      <c r="AJ271" s="19"/>
      <c r="AK271" s="19"/>
      <c r="AL271" s="19">
        <v>1555323336.8</v>
      </c>
      <c r="AM271" s="71">
        <f>AL271*1.12</f>
        <v>1741962137.2160001</v>
      </c>
      <c r="AN271" s="19"/>
      <c r="AO271" s="19"/>
      <c r="AP271" s="19"/>
      <c r="AQ271" s="19"/>
      <c r="AR271" s="19"/>
      <c r="AS271" s="71"/>
      <c r="AT271" s="19"/>
      <c r="AU271" s="19"/>
      <c r="AV271" s="19"/>
      <c r="AW271" s="41">
        <f>AD271+AH271+AL271+AP271+AT271</f>
        <v>4322357263.6000004</v>
      </c>
      <c r="AX271" s="41">
        <f t="shared" si="152"/>
        <v>4841040135.2320013</v>
      </c>
      <c r="AY271" s="6" t="s">
        <v>129</v>
      </c>
      <c r="AZ271" s="6" t="s">
        <v>130</v>
      </c>
      <c r="BA271" s="6" t="s">
        <v>130</v>
      </c>
      <c r="BB271" s="6"/>
      <c r="BC271" s="6"/>
      <c r="BD271" s="6"/>
      <c r="BE271" s="6"/>
      <c r="BF271" s="6"/>
      <c r="BG271" s="6"/>
      <c r="BH271" s="6"/>
      <c r="BI271" s="6"/>
      <c r="BJ271" s="6"/>
      <c r="BK271" s="27" t="s">
        <v>803</v>
      </c>
    </row>
    <row r="272" spans="1:66" ht="12.95" customHeight="1" x14ac:dyDescent="0.25">
      <c r="A272" s="1" t="s">
        <v>116</v>
      </c>
      <c r="B272" s="6" t="s">
        <v>157</v>
      </c>
      <c r="C272" s="174" t="s">
        <v>321</v>
      </c>
      <c r="D272" s="1"/>
      <c r="E272" s="1"/>
      <c r="F272" s="2" t="s">
        <v>117</v>
      </c>
      <c r="G272" s="3" t="s">
        <v>118</v>
      </c>
      <c r="H272" s="3" t="s">
        <v>119</v>
      </c>
      <c r="I272" s="4" t="s">
        <v>120</v>
      </c>
      <c r="J272" s="1"/>
      <c r="K272" s="1"/>
      <c r="L272" s="2">
        <v>100</v>
      </c>
      <c r="M272" s="6" t="s">
        <v>122</v>
      </c>
      <c r="N272" s="6" t="s">
        <v>131</v>
      </c>
      <c r="O272" s="1" t="s">
        <v>124</v>
      </c>
      <c r="P272" s="6" t="s">
        <v>125</v>
      </c>
      <c r="Q272" s="6" t="s">
        <v>122</v>
      </c>
      <c r="R272" s="6" t="s">
        <v>190</v>
      </c>
      <c r="S272" s="1"/>
      <c r="T272" s="1" t="s">
        <v>127</v>
      </c>
      <c r="U272" s="1"/>
      <c r="V272" s="1"/>
      <c r="W272" s="6" t="s">
        <v>128</v>
      </c>
      <c r="X272" s="6" t="s">
        <v>121</v>
      </c>
      <c r="Y272" s="6" t="s">
        <v>128</v>
      </c>
      <c r="Z272" s="7"/>
      <c r="AA272" s="4" t="s">
        <v>138</v>
      </c>
      <c r="AB272" s="8">
        <v>1</v>
      </c>
      <c r="AC272" s="18">
        <v>132661440</v>
      </c>
      <c r="AD272" s="8">
        <v>132661440</v>
      </c>
      <c r="AE272" s="21">
        <v>148580812.80000001</v>
      </c>
      <c r="AF272" s="18">
        <v>1</v>
      </c>
      <c r="AG272" s="18">
        <v>158787264</v>
      </c>
      <c r="AH272" s="18">
        <v>158787264</v>
      </c>
      <c r="AI272" s="21">
        <v>177841735.68000001</v>
      </c>
      <c r="AJ272" s="18">
        <v>1</v>
      </c>
      <c r="AK272" s="18">
        <v>164344608</v>
      </c>
      <c r="AL272" s="18">
        <v>164344608</v>
      </c>
      <c r="AM272" s="21">
        <v>184065960.96000001</v>
      </c>
      <c r="AN272" s="18"/>
      <c r="AO272" s="18"/>
      <c r="AP272" s="18"/>
      <c r="AQ272" s="18"/>
      <c r="AR272" s="18"/>
      <c r="AS272" s="18"/>
      <c r="AT272" s="18"/>
      <c r="AU272" s="18"/>
      <c r="AV272" s="51"/>
      <c r="AW272" s="41">
        <v>0</v>
      </c>
      <c r="AX272" s="41">
        <f t="shared" si="152"/>
        <v>0</v>
      </c>
      <c r="AY272" s="6" t="s">
        <v>129</v>
      </c>
      <c r="AZ272" s="6" t="s">
        <v>132</v>
      </c>
      <c r="BA272" s="6" t="s">
        <v>132</v>
      </c>
      <c r="BB272" s="1"/>
      <c r="BC272" s="1"/>
      <c r="BD272" s="1"/>
      <c r="BE272" s="1"/>
      <c r="BF272" s="1"/>
      <c r="BG272" s="1"/>
      <c r="BH272" s="1"/>
      <c r="BI272" s="1"/>
      <c r="BJ272" s="28"/>
      <c r="BK272" s="28"/>
    </row>
    <row r="273" spans="1:64" ht="12.95" customHeight="1" x14ac:dyDescent="0.25">
      <c r="A273" s="73" t="s">
        <v>116</v>
      </c>
      <c r="B273" s="6" t="s">
        <v>157</v>
      </c>
      <c r="C273" s="174" t="s">
        <v>376</v>
      </c>
      <c r="D273" s="1"/>
      <c r="E273" s="1"/>
      <c r="F273" s="74" t="s">
        <v>117</v>
      </c>
      <c r="G273" s="75" t="s">
        <v>118</v>
      </c>
      <c r="H273" s="75" t="s">
        <v>119</v>
      </c>
      <c r="I273" s="75" t="s">
        <v>120</v>
      </c>
      <c r="J273" s="76"/>
      <c r="K273" s="76"/>
      <c r="L273" s="74">
        <v>100</v>
      </c>
      <c r="M273" s="73" t="s">
        <v>122</v>
      </c>
      <c r="N273" s="77" t="s">
        <v>131</v>
      </c>
      <c r="O273" s="76" t="s">
        <v>124</v>
      </c>
      <c r="P273" s="73" t="s">
        <v>125</v>
      </c>
      <c r="Q273" s="73" t="s">
        <v>122</v>
      </c>
      <c r="R273" s="73" t="s">
        <v>190</v>
      </c>
      <c r="S273" s="1"/>
      <c r="T273" s="1" t="s">
        <v>127</v>
      </c>
      <c r="U273" s="76"/>
      <c r="V273" s="76"/>
      <c r="W273" s="78" t="s">
        <v>128</v>
      </c>
      <c r="X273" s="78" t="s">
        <v>121</v>
      </c>
      <c r="Y273" s="78" t="s">
        <v>128</v>
      </c>
      <c r="Z273" s="1"/>
      <c r="AA273" s="79" t="s">
        <v>138</v>
      </c>
      <c r="AB273" s="1">
        <v>1</v>
      </c>
      <c r="AC273" s="1">
        <v>132661440</v>
      </c>
      <c r="AD273" s="21">
        <v>132661440</v>
      </c>
      <c r="AE273" s="21">
        <f>AD273*1.12</f>
        <v>148580812.80000001</v>
      </c>
      <c r="AF273" s="1">
        <v>1</v>
      </c>
      <c r="AG273" s="1">
        <v>138674304</v>
      </c>
      <c r="AH273" s="80">
        <v>138674304</v>
      </c>
      <c r="AI273" s="80">
        <f>AH273*1.12</f>
        <v>155315220.48000002</v>
      </c>
      <c r="AJ273" s="1">
        <v>1</v>
      </c>
      <c r="AK273" s="1">
        <v>144231648</v>
      </c>
      <c r="AL273" s="80">
        <v>144231648</v>
      </c>
      <c r="AM273" s="80">
        <f>AL273*1.12</f>
        <v>161539445.76000002</v>
      </c>
      <c r="AN273" s="1"/>
      <c r="AO273" s="1"/>
      <c r="AP273" s="80"/>
      <c r="AQ273" s="80"/>
      <c r="AR273" s="1"/>
      <c r="AS273" s="80"/>
      <c r="AT273" s="80"/>
      <c r="AU273" s="81"/>
      <c r="AV273" s="82"/>
      <c r="AW273" s="41">
        <v>0</v>
      </c>
      <c r="AX273" s="41">
        <f t="shared" ref="AX273:AX274" si="199">AW273*1.12</f>
        <v>0</v>
      </c>
      <c r="AY273" s="6" t="s">
        <v>129</v>
      </c>
      <c r="AZ273" s="1" t="s">
        <v>132</v>
      </c>
      <c r="BA273" s="1" t="s">
        <v>132</v>
      </c>
      <c r="BB273" s="1"/>
      <c r="BC273" s="1"/>
      <c r="BD273" s="1"/>
      <c r="BE273" s="1"/>
      <c r="BF273" s="1"/>
      <c r="BG273" s="83"/>
      <c r="BH273" s="1"/>
      <c r="BI273" s="1"/>
      <c r="BJ273" s="28"/>
      <c r="BK273" s="28" t="s">
        <v>375</v>
      </c>
    </row>
    <row r="274" spans="1:64" s="165" customFormat="1" ht="12.95" customHeight="1" x14ac:dyDescent="0.25">
      <c r="A274" s="6" t="s">
        <v>133</v>
      </c>
      <c r="B274" s="6" t="s">
        <v>152</v>
      </c>
      <c r="C274" s="174" t="s">
        <v>236</v>
      </c>
      <c r="D274" s="1"/>
      <c r="E274" s="1"/>
      <c r="F274" s="12" t="s">
        <v>134</v>
      </c>
      <c r="G274" s="12" t="s">
        <v>135</v>
      </c>
      <c r="H274" s="12" t="s">
        <v>136</v>
      </c>
      <c r="I274" s="6" t="s">
        <v>120</v>
      </c>
      <c r="J274" s="1"/>
      <c r="K274" s="1"/>
      <c r="L274" s="6">
        <v>100</v>
      </c>
      <c r="M274" s="6">
        <v>230000000</v>
      </c>
      <c r="N274" s="6" t="s">
        <v>137</v>
      </c>
      <c r="O274" s="6" t="s">
        <v>126</v>
      </c>
      <c r="P274" s="12" t="s">
        <v>125</v>
      </c>
      <c r="Q274" s="12">
        <v>230000000</v>
      </c>
      <c r="R274" s="2" t="s">
        <v>189</v>
      </c>
      <c r="S274" s="1"/>
      <c r="T274" s="1" t="s">
        <v>127</v>
      </c>
      <c r="U274" s="1"/>
      <c r="V274" s="1"/>
      <c r="W274" s="16"/>
      <c r="X274" s="17">
        <v>100</v>
      </c>
      <c r="Y274" s="16"/>
      <c r="Z274" s="1"/>
      <c r="AA274" s="4" t="s">
        <v>138</v>
      </c>
      <c r="AB274" s="18"/>
      <c r="AC274" s="18"/>
      <c r="AD274" s="8">
        <v>51768204</v>
      </c>
      <c r="AE274" s="18">
        <f>AD274*1.12</f>
        <v>57980388.480000004</v>
      </c>
      <c r="AF274" s="18"/>
      <c r="AG274" s="18"/>
      <c r="AH274" s="8">
        <v>51768204</v>
      </c>
      <c r="AI274" s="18">
        <f>AH274*1.12</f>
        <v>57980388.480000004</v>
      </c>
      <c r="AJ274" s="18"/>
      <c r="AK274" s="18"/>
      <c r="AL274" s="8">
        <v>51768204</v>
      </c>
      <c r="AM274" s="18">
        <f>AL274*1.12</f>
        <v>57980388.480000004</v>
      </c>
      <c r="AN274" s="18"/>
      <c r="AO274" s="18"/>
      <c r="AP274" s="18"/>
      <c r="AQ274" s="18"/>
      <c r="AR274" s="18"/>
      <c r="AS274" s="18"/>
      <c r="AT274" s="18"/>
      <c r="AU274" s="18"/>
      <c r="AV274" s="18"/>
      <c r="AW274" s="41">
        <v>0</v>
      </c>
      <c r="AX274" s="41">
        <f t="shared" si="199"/>
        <v>0</v>
      </c>
      <c r="AY274" s="12" t="s">
        <v>129</v>
      </c>
      <c r="AZ274" s="12" t="s">
        <v>139</v>
      </c>
      <c r="BA274" s="6" t="s">
        <v>136</v>
      </c>
      <c r="BB274" s="1"/>
      <c r="BC274" s="1"/>
      <c r="BD274" s="1"/>
      <c r="BE274" s="1"/>
      <c r="BF274" s="1"/>
      <c r="BG274" s="4"/>
      <c r="BH274" s="4"/>
      <c r="BI274" s="4"/>
      <c r="BJ274" s="32"/>
      <c r="BK274" s="27"/>
    </row>
    <row r="275" spans="1:64" s="165" customFormat="1" ht="12.95" customHeight="1" x14ac:dyDescent="0.25">
      <c r="A275" s="6" t="s">
        <v>133</v>
      </c>
      <c r="B275" s="6" t="s">
        <v>152</v>
      </c>
      <c r="C275" s="175" t="s">
        <v>544</v>
      </c>
      <c r="D275" s="1"/>
      <c r="E275" s="1"/>
      <c r="F275" s="12" t="s">
        <v>134</v>
      </c>
      <c r="G275" s="12" t="s">
        <v>135</v>
      </c>
      <c r="H275" s="12" t="s">
        <v>136</v>
      </c>
      <c r="I275" s="6" t="s">
        <v>120</v>
      </c>
      <c r="J275" s="1"/>
      <c r="K275" s="1"/>
      <c r="L275" s="6">
        <v>100</v>
      </c>
      <c r="M275" s="6">
        <v>230000000</v>
      </c>
      <c r="N275" s="6" t="s">
        <v>137</v>
      </c>
      <c r="O275" s="1" t="s">
        <v>166</v>
      </c>
      <c r="P275" s="12" t="s">
        <v>125</v>
      </c>
      <c r="Q275" s="12">
        <v>230000000</v>
      </c>
      <c r="R275" s="2" t="s">
        <v>382</v>
      </c>
      <c r="S275" s="1"/>
      <c r="T275" s="1" t="s">
        <v>127</v>
      </c>
      <c r="U275" s="1"/>
      <c r="V275" s="1"/>
      <c r="W275" s="16"/>
      <c r="X275" s="17">
        <v>100</v>
      </c>
      <c r="Y275" s="16"/>
      <c r="Z275" s="1"/>
      <c r="AA275" s="4" t="s">
        <v>138</v>
      </c>
      <c r="AB275" s="18"/>
      <c r="AC275" s="18"/>
      <c r="AD275" s="8">
        <v>51768204</v>
      </c>
      <c r="AE275" s="18">
        <f t="shared" ref="AE275:AE276" si="200">AD275*1.12</f>
        <v>57980388.480000004</v>
      </c>
      <c r="AF275" s="18"/>
      <c r="AG275" s="18"/>
      <c r="AH275" s="8">
        <v>51768204</v>
      </c>
      <c r="AI275" s="18">
        <f t="shared" ref="AI275:AI276" si="201">AH275*1.12</f>
        <v>57980388.480000004</v>
      </c>
      <c r="AJ275" s="18"/>
      <c r="AK275" s="18"/>
      <c r="AL275" s="8">
        <v>51768204</v>
      </c>
      <c r="AM275" s="18">
        <f t="shared" ref="AM275:AM276" si="202">AL275*1.12</f>
        <v>57980388.480000004</v>
      </c>
      <c r="AN275" s="18"/>
      <c r="AO275" s="18"/>
      <c r="AP275" s="18"/>
      <c r="AQ275" s="18"/>
      <c r="AR275" s="18"/>
      <c r="AS275" s="18"/>
      <c r="AT275" s="18"/>
      <c r="AU275" s="18"/>
      <c r="AV275" s="18"/>
      <c r="AW275" s="41">
        <v>0</v>
      </c>
      <c r="AX275" s="41">
        <f t="shared" si="152"/>
        <v>0</v>
      </c>
      <c r="AY275" s="12" t="s">
        <v>129</v>
      </c>
      <c r="AZ275" s="12" t="s">
        <v>139</v>
      </c>
      <c r="BA275" s="6" t="s">
        <v>136</v>
      </c>
      <c r="BB275" s="1"/>
      <c r="BC275" s="1"/>
      <c r="BD275" s="1"/>
      <c r="BE275" s="1"/>
      <c r="BF275" s="1"/>
      <c r="BG275" s="4"/>
      <c r="BH275" s="4"/>
      <c r="BI275" s="4"/>
      <c r="BJ275" s="32"/>
      <c r="BK275" s="27">
        <v>14</v>
      </c>
    </row>
    <row r="276" spans="1:64" s="165" customFormat="1" ht="12.95" customHeight="1" x14ac:dyDescent="0.25">
      <c r="A276" s="6" t="s">
        <v>133</v>
      </c>
      <c r="B276" s="6" t="s">
        <v>152</v>
      </c>
      <c r="C276" s="178" t="s">
        <v>642</v>
      </c>
      <c r="D276" s="1"/>
      <c r="E276" s="1"/>
      <c r="F276" s="12" t="s">
        <v>134</v>
      </c>
      <c r="G276" s="12" t="s">
        <v>135</v>
      </c>
      <c r="H276" s="12" t="s">
        <v>136</v>
      </c>
      <c r="I276" s="151" t="s">
        <v>143</v>
      </c>
      <c r="J276" s="152" t="s">
        <v>149</v>
      </c>
      <c r="K276" s="1"/>
      <c r="L276" s="6">
        <v>100</v>
      </c>
      <c r="M276" s="6">
        <v>230000000</v>
      </c>
      <c r="N276" s="6" t="s">
        <v>137</v>
      </c>
      <c r="O276" s="153" t="s">
        <v>144</v>
      </c>
      <c r="P276" s="154" t="s">
        <v>125</v>
      </c>
      <c r="Q276" s="154">
        <v>230000000</v>
      </c>
      <c r="R276" s="155" t="s">
        <v>382</v>
      </c>
      <c r="S276" s="152"/>
      <c r="T276" s="152" t="s">
        <v>127</v>
      </c>
      <c r="U276" s="152"/>
      <c r="V276" s="152"/>
      <c r="W276" s="156"/>
      <c r="X276" s="157">
        <v>100</v>
      </c>
      <c r="Y276" s="156"/>
      <c r="Z276" s="152"/>
      <c r="AA276" s="158" t="s">
        <v>138</v>
      </c>
      <c r="AB276" s="159"/>
      <c r="AC276" s="159"/>
      <c r="AD276" s="160">
        <v>51768204</v>
      </c>
      <c r="AE276" s="159">
        <f t="shared" si="200"/>
        <v>57980388.480000004</v>
      </c>
      <c r="AF276" s="159"/>
      <c r="AG276" s="159"/>
      <c r="AH276" s="160">
        <v>51768204</v>
      </c>
      <c r="AI276" s="159">
        <f t="shared" si="201"/>
        <v>57980388.480000004</v>
      </c>
      <c r="AJ276" s="159"/>
      <c r="AK276" s="159"/>
      <c r="AL276" s="160">
        <v>51768204</v>
      </c>
      <c r="AM276" s="159">
        <f t="shared" si="202"/>
        <v>57980388.480000004</v>
      </c>
      <c r="AN276" s="159"/>
      <c r="AO276" s="159"/>
      <c r="AP276" s="159"/>
      <c r="AQ276" s="159"/>
      <c r="AR276" s="159"/>
      <c r="AS276" s="159"/>
      <c r="AT276" s="159"/>
      <c r="AU276" s="159"/>
      <c r="AV276" s="159"/>
      <c r="AW276" s="161">
        <f t="shared" ref="AW276:AW286" si="203">AD276+AH276+AL276+AP276+AT276</f>
        <v>155304612</v>
      </c>
      <c r="AX276" s="161">
        <f t="shared" si="152"/>
        <v>173941165.44000003</v>
      </c>
      <c r="AY276" s="154" t="s">
        <v>129</v>
      </c>
      <c r="AZ276" s="154" t="s">
        <v>139</v>
      </c>
      <c r="BA276" s="151" t="s">
        <v>136</v>
      </c>
      <c r="BB276" s="152"/>
      <c r="BC276" s="152"/>
      <c r="BD276" s="152"/>
      <c r="BE276" s="152"/>
      <c r="BF276" s="152"/>
      <c r="BG276" s="158"/>
      <c r="BH276" s="158"/>
      <c r="BI276" s="158"/>
      <c r="BJ276" s="32"/>
      <c r="BK276" s="27" t="s">
        <v>644</v>
      </c>
    </row>
    <row r="277" spans="1:64" s="165" customFormat="1" ht="12.95" customHeight="1" x14ac:dyDescent="0.25">
      <c r="A277" s="6" t="s">
        <v>151</v>
      </c>
      <c r="B277" s="6" t="s">
        <v>152</v>
      </c>
      <c r="C277" s="174" t="s">
        <v>243</v>
      </c>
      <c r="D277" s="1"/>
      <c r="E277" s="1"/>
      <c r="F277" s="4" t="s">
        <v>158</v>
      </c>
      <c r="G277" s="4" t="s">
        <v>159</v>
      </c>
      <c r="H277" s="32" t="s">
        <v>159</v>
      </c>
      <c r="I277" s="4" t="s">
        <v>120</v>
      </c>
      <c r="J277" s="15"/>
      <c r="K277" s="15"/>
      <c r="L277" s="4">
        <v>45</v>
      </c>
      <c r="M277" s="4">
        <v>230000000</v>
      </c>
      <c r="N277" s="2" t="s">
        <v>123</v>
      </c>
      <c r="O277" s="6" t="s">
        <v>126</v>
      </c>
      <c r="P277" s="1" t="s">
        <v>125</v>
      </c>
      <c r="Q277" s="4">
        <v>230000000</v>
      </c>
      <c r="R277" s="2" t="s">
        <v>187</v>
      </c>
      <c r="S277" s="15"/>
      <c r="T277" s="6" t="s">
        <v>127</v>
      </c>
      <c r="U277" s="28"/>
      <c r="V277" s="15"/>
      <c r="W277" s="16">
        <v>0</v>
      </c>
      <c r="X277" s="16">
        <v>90</v>
      </c>
      <c r="Y277" s="16">
        <v>10</v>
      </c>
      <c r="Z277" s="15"/>
      <c r="AA277" s="4" t="s">
        <v>138</v>
      </c>
      <c r="AB277" s="15"/>
      <c r="AC277" s="15"/>
      <c r="AD277" s="8">
        <v>10831695</v>
      </c>
      <c r="AE277" s="8">
        <v>12131498.4</v>
      </c>
      <c r="AF277" s="8">
        <v>0</v>
      </c>
      <c r="AG277" s="8">
        <v>0</v>
      </c>
      <c r="AH277" s="8">
        <v>11264962.800000001</v>
      </c>
      <c r="AI277" s="8">
        <v>12616758.335999999</v>
      </c>
      <c r="AJ277" s="8">
        <v>0</v>
      </c>
      <c r="AK277" s="8">
        <v>0</v>
      </c>
      <c r="AL277" s="8">
        <v>11715561.312000001</v>
      </c>
      <c r="AM277" s="8">
        <v>13121428.669439999</v>
      </c>
      <c r="AN277" s="15"/>
      <c r="AO277" s="15"/>
      <c r="AP277" s="8"/>
      <c r="AQ277" s="33"/>
      <c r="AR277" s="8"/>
      <c r="AS277" s="8"/>
      <c r="AT277" s="8"/>
      <c r="AU277" s="8"/>
      <c r="AV277" s="51"/>
      <c r="AW277" s="41">
        <f t="shared" si="203"/>
        <v>33812219.112000003</v>
      </c>
      <c r="AX277" s="41">
        <f t="shared" si="152"/>
        <v>37869685.40544001</v>
      </c>
      <c r="AY277" s="12" t="s">
        <v>129</v>
      </c>
      <c r="AZ277" s="34" t="s">
        <v>160</v>
      </c>
      <c r="BA277" s="34" t="s">
        <v>161</v>
      </c>
      <c r="BB277" s="15"/>
      <c r="BC277" s="15"/>
      <c r="BD277" s="15"/>
      <c r="BE277" s="15"/>
      <c r="BF277" s="15"/>
      <c r="BG277" s="15"/>
      <c r="BH277" s="15"/>
      <c r="BI277" s="15"/>
      <c r="BJ277" s="27"/>
      <c r="BK277" s="27"/>
    </row>
    <row r="278" spans="1:64" s="165" customFormat="1" ht="12.95" customHeight="1" x14ac:dyDescent="0.25">
      <c r="A278" s="1" t="s">
        <v>162</v>
      </c>
      <c r="B278" s="6" t="s">
        <v>152</v>
      </c>
      <c r="C278" s="174" t="s">
        <v>368</v>
      </c>
      <c r="D278" s="1"/>
      <c r="E278" s="1"/>
      <c r="F278" s="2" t="s">
        <v>163</v>
      </c>
      <c r="G278" s="3" t="s">
        <v>164</v>
      </c>
      <c r="H278" s="3" t="s">
        <v>164</v>
      </c>
      <c r="I278" s="4" t="s">
        <v>120</v>
      </c>
      <c r="J278" s="1"/>
      <c r="K278" s="1"/>
      <c r="L278" s="2">
        <v>50</v>
      </c>
      <c r="M278" s="5">
        <v>230000000</v>
      </c>
      <c r="N278" s="2" t="s">
        <v>165</v>
      </c>
      <c r="O278" s="1" t="s">
        <v>166</v>
      </c>
      <c r="P278" s="1" t="s">
        <v>125</v>
      </c>
      <c r="Q278" s="9">
        <v>230000000</v>
      </c>
      <c r="R278" s="2" t="s">
        <v>189</v>
      </c>
      <c r="S278" s="1"/>
      <c r="T278" s="2" t="s">
        <v>167</v>
      </c>
      <c r="U278" s="1"/>
      <c r="V278" s="2"/>
      <c r="W278" s="16">
        <v>0</v>
      </c>
      <c r="X278" s="16">
        <v>90</v>
      </c>
      <c r="Y278" s="16">
        <v>10</v>
      </c>
      <c r="Z278" s="1"/>
      <c r="AA278" s="4" t="s">
        <v>138</v>
      </c>
      <c r="AB278" s="18"/>
      <c r="AC278" s="18"/>
      <c r="AD278" s="8">
        <v>488037500</v>
      </c>
      <c r="AE278" s="18">
        <f>AD278*1.12</f>
        <v>546602000</v>
      </c>
      <c r="AF278" s="18"/>
      <c r="AG278" s="18"/>
      <c r="AH278" s="18">
        <v>1265475000</v>
      </c>
      <c r="AI278" s="18">
        <f>AH278*1.12</f>
        <v>1417332000.0000002</v>
      </c>
      <c r="AJ278" s="18"/>
      <c r="AK278" s="18"/>
      <c r="AL278" s="18">
        <v>1265475000</v>
      </c>
      <c r="AM278" s="18">
        <f>AL278*1.12</f>
        <v>1417332000.0000002</v>
      </c>
      <c r="AN278" s="18"/>
      <c r="AO278" s="18"/>
      <c r="AP278" s="18">
        <v>1265475000</v>
      </c>
      <c r="AQ278" s="18">
        <f>AP278*1.12</f>
        <v>1417332000.0000002</v>
      </c>
      <c r="AR278" s="18"/>
      <c r="AS278" s="18"/>
      <c r="AT278" s="18">
        <v>1265475000</v>
      </c>
      <c r="AU278" s="18">
        <f>AT278*1.12</f>
        <v>1417332000.0000002</v>
      </c>
      <c r="AV278" s="18"/>
      <c r="AW278" s="41">
        <v>0</v>
      </c>
      <c r="AX278" s="41">
        <f t="shared" ref="AX278" si="204">AW278*1.12</f>
        <v>0</v>
      </c>
      <c r="AY278" s="6" t="s">
        <v>129</v>
      </c>
      <c r="AZ278" s="2" t="s">
        <v>168</v>
      </c>
      <c r="BA278" s="2" t="s">
        <v>168</v>
      </c>
      <c r="BB278" s="1"/>
      <c r="BC278" s="1"/>
      <c r="BD278" s="1"/>
      <c r="BE278" s="1"/>
      <c r="BF278" s="1"/>
      <c r="BG278" s="4"/>
      <c r="BH278" s="4"/>
      <c r="BI278" s="4"/>
      <c r="BJ278" s="32"/>
      <c r="BK278" s="27"/>
    </row>
    <row r="279" spans="1:64" s="165" customFormat="1" ht="12.95" customHeight="1" x14ac:dyDescent="0.25">
      <c r="A279" s="1" t="s">
        <v>162</v>
      </c>
      <c r="B279" s="6" t="s">
        <v>152</v>
      </c>
      <c r="C279" s="175" t="s">
        <v>538</v>
      </c>
      <c r="D279" s="1"/>
      <c r="E279" s="1"/>
      <c r="F279" s="2" t="s">
        <v>163</v>
      </c>
      <c r="G279" s="3" t="s">
        <v>164</v>
      </c>
      <c r="H279" s="3" t="s">
        <v>164</v>
      </c>
      <c r="I279" s="4" t="s">
        <v>120</v>
      </c>
      <c r="J279" s="1"/>
      <c r="K279" s="1"/>
      <c r="L279" s="2">
        <v>50</v>
      </c>
      <c r="M279" s="5">
        <v>230000000</v>
      </c>
      <c r="N279" s="2" t="s">
        <v>165</v>
      </c>
      <c r="O279" s="1" t="s">
        <v>144</v>
      </c>
      <c r="P279" s="1" t="s">
        <v>125</v>
      </c>
      <c r="Q279" s="9">
        <v>230000000</v>
      </c>
      <c r="R279" s="2" t="s">
        <v>382</v>
      </c>
      <c r="S279" s="1"/>
      <c r="T279" s="2" t="s">
        <v>167</v>
      </c>
      <c r="U279" s="1"/>
      <c r="V279" s="2"/>
      <c r="W279" s="16">
        <v>0</v>
      </c>
      <c r="X279" s="16">
        <v>90</v>
      </c>
      <c r="Y279" s="16">
        <v>10</v>
      </c>
      <c r="Z279" s="1"/>
      <c r="AA279" s="4" t="s">
        <v>138</v>
      </c>
      <c r="AB279" s="18"/>
      <c r="AC279" s="18"/>
      <c r="AD279" s="8">
        <v>488037500</v>
      </c>
      <c r="AE279" s="18">
        <f>AD279*1.12</f>
        <v>546602000</v>
      </c>
      <c r="AF279" s="18"/>
      <c r="AG279" s="18"/>
      <c r="AH279" s="18">
        <v>1265475000</v>
      </c>
      <c r="AI279" s="18">
        <f>AH279*1.12</f>
        <v>1417332000.0000002</v>
      </c>
      <c r="AJ279" s="18"/>
      <c r="AK279" s="18"/>
      <c r="AL279" s="18">
        <v>1265475000</v>
      </c>
      <c r="AM279" s="18">
        <f>AL279*1.12</f>
        <v>1417332000.0000002</v>
      </c>
      <c r="AN279" s="18"/>
      <c r="AO279" s="18"/>
      <c r="AP279" s="18">
        <v>1265475000</v>
      </c>
      <c r="AQ279" s="18">
        <f>AP279*1.12</f>
        <v>1417332000.0000002</v>
      </c>
      <c r="AR279" s="18"/>
      <c r="AS279" s="18"/>
      <c r="AT279" s="18">
        <v>1265475000</v>
      </c>
      <c r="AU279" s="18">
        <f>AT279*1.12</f>
        <v>1417332000.0000002</v>
      </c>
      <c r="AV279" s="18"/>
      <c r="AW279" s="41">
        <v>0</v>
      </c>
      <c r="AX279" s="41">
        <f t="shared" ref="AX279" si="205">AW279*1.12</f>
        <v>0</v>
      </c>
      <c r="AY279" s="6" t="s">
        <v>129</v>
      </c>
      <c r="AZ279" s="2" t="s">
        <v>168</v>
      </c>
      <c r="BA279" s="2" t="s">
        <v>168</v>
      </c>
      <c r="BB279" s="1"/>
      <c r="BC279" s="1"/>
      <c r="BD279" s="1"/>
      <c r="BE279" s="1"/>
      <c r="BF279" s="1"/>
      <c r="BG279" s="4"/>
      <c r="BH279" s="4"/>
      <c r="BI279" s="4"/>
      <c r="BJ279" s="32"/>
      <c r="BK279" s="27">
        <v>14</v>
      </c>
    </row>
    <row r="280" spans="1:64" s="187" customFormat="1" ht="12.95" customHeight="1" x14ac:dyDescent="0.25">
      <c r="A280" s="1" t="s">
        <v>162</v>
      </c>
      <c r="B280" s="1" t="s">
        <v>152</v>
      </c>
      <c r="C280" s="4" t="s">
        <v>730</v>
      </c>
      <c r="D280" s="1"/>
      <c r="E280" s="1"/>
      <c r="F280" s="2" t="s">
        <v>163</v>
      </c>
      <c r="G280" s="3" t="s">
        <v>164</v>
      </c>
      <c r="H280" s="3" t="s">
        <v>164</v>
      </c>
      <c r="I280" s="4" t="s">
        <v>120</v>
      </c>
      <c r="J280" s="1"/>
      <c r="K280" s="1"/>
      <c r="L280" s="2">
        <v>50</v>
      </c>
      <c r="M280" s="5">
        <v>230000000</v>
      </c>
      <c r="N280" s="5" t="s">
        <v>224</v>
      </c>
      <c r="O280" s="1" t="s">
        <v>398</v>
      </c>
      <c r="P280" s="1" t="s">
        <v>125</v>
      </c>
      <c r="Q280" s="9">
        <v>230000000</v>
      </c>
      <c r="R280" s="2" t="s">
        <v>382</v>
      </c>
      <c r="S280" s="1"/>
      <c r="T280" s="2" t="s">
        <v>167</v>
      </c>
      <c r="U280" s="1"/>
      <c r="V280" s="2"/>
      <c r="W280" s="16">
        <v>0</v>
      </c>
      <c r="X280" s="16">
        <v>90</v>
      </c>
      <c r="Y280" s="16">
        <v>10</v>
      </c>
      <c r="Z280" s="1"/>
      <c r="AA280" s="4" t="s">
        <v>138</v>
      </c>
      <c r="AB280" s="71"/>
      <c r="AC280" s="71"/>
      <c r="AD280" s="71">
        <v>488037500</v>
      </c>
      <c r="AE280" s="71">
        <f>AD280*1.12</f>
        <v>546602000</v>
      </c>
      <c r="AF280" s="71"/>
      <c r="AG280" s="71"/>
      <c r="AH280" s="71">
        <v>1265475000</v>
      </c>
      <c r="AI280" s="71">
        <f>AH280*1.12</f>
        <v>1417332000.0000002</v>
      </c>
      <c r="AJ280" s="71"/>
      <c r="AK280" s="71"/>
      <c r="AL280" s="71">
        <v>1265475000</v>
      </c>
      <c r="AM280" s="71">
        <f>AL280*1.12</f>
        <v>1417332000.0000002</v>
      </c>
      <c r="AN280" s="71"/>
      <c r="AO280" s="71"/>
      <c r="AP280" s="71">
        <v>1265475000</v>
      </c>
      <c r="AQ280" s="71">
        <f>AP280*1.12</f>
        <v>1417332000.0000002</v>
      </c>
      <c r="AR280" s="71"/>
      <c r="AS280" s="71"/>
      <c r="AT280" s="71">
        <v>1265475000</v>
      </c>
      <c r="AU280" s="71">
        <f>AT280*1.12</f>
        <v>1417332000.0000002</v>
      </c>
      <c r="AV280" s="71"/>
      <c r="AW280" s="42">
        <f t="shared" si="203"/>
        <v>5549937500</v>
      </c>
      <c r="AX280" s="42">
        <f t="shared" si="152"/>
        <v>6215930000.000001</v>
      </c>
      <c r="AY280" s="1" t="s">
        <v>129</v>
      </c>
      <c r="AZ280" s="2" t="s">
        <v>168</v>
      </c>
      <c r="BA280" s="2" t="s">
        <v>168</v>
      </c>
      <c r="BB280" s="1"/>
      <c r="BC280" s="1"/>
      <c r="BD280" s="1"/>
      <c r="BE280" s="1"/>
      <c r="BF280" s="1"/>
      <c r="BG280" s="4"/>
      <c r="BH280" s="4"/>
      <c r="BI280" s="4"/>
      <c r="BJ280" s="32"/>
      <c r="BK280" s="32">
        <v>14</v>
      </c>
    </row>
    <row r="281" spans="1:64" ht="12.95" customHeight="1" x14ac:dyDescent="0.25">
      <c r="A281" s="73" t="s">
        <v>169</v>
      </c>
      <c r="B281" s="6" t="s">
        <v>157</v>
      </c>
      <c r="C281" s="174" t="s">
        <v>308</v>
      </c>
      <c r="D281" s="1"/>
      <c r="E281" s="1"/>
      <c r="F281" s="74" t="s">
        <v>170</v>
      </c>
      <c r="G281" s="75" t="s">
        <v>171</v>
      </c>
      <c r="H281" s="75" t="s">
        <v>171</v>
      </c>
      <c r="I281" s="75" t="s">
        <v>172</v>
      </c>
      <c r="J281" s="76" t="s">
        <v>173</v>
      </c>
      <c r="K281" s="76"/>
      <c r="L281" s="74">
        <v>100</v>
      </c>
      <c r="M281" s="73">
        <v>230000000</v>
      </c>
      <c r="N281" s="77" t="s">
        <v>165</v>
      </c>
      <c r="O281" s="76" t="s">
        <v>124</v>
      </c>
      <c r="P281" s="73" t="s">
        <v>125</v>
      </c>
      <c r="Q281" s="73">
        <v>230000000</v>
      </c>
      <c r="R281" s="73" t="s">
        <v>174</v>
      </c>
      <c r="S281" s="1"/>
      <c r="T281" s="1"/>
      <c r="U281" s="76" t="s">
        <v>126</v>
      </c>
      <c r="V281" s="76" t="s">
        <v>127</v>
      </c>
      <c r="W281" s="78">
        <v>0</v>
      </c>
      <c r="X281" s="78">
        <v>100</v>
      </c>
      <c r="Y281" s="78">
        <v>0</v>
      </c>
      <c r="Z281" s="1"/>
      <c r="AA281" s="79" t="s">
        <v>138</v>
      </c>
      <c r="AB281" s="1"/>
      <c r="AC281" s="1"/>
      <c r="AD281" s="21">
        <v>43528810</v>
      </c>
      <c r="AE281" s="21">
        <v>48752267.200000003</v>
      </c>
      <c r="AF281" s="1"/>
      <c r="AG281" s="1"/>
      <c r="AH281" s="80">
        <v>45000000</v>
      </c>
      <c r="AI281" s="80">
        <v>50400000.000000007</v>
      </c>
      <c r="AJ281" s="1"/>
      <c r="AK281" s="1"/>
      <c r="AL281" s="80">
        <v>45000000</v>
      </c>
      <c r="AM281" s="80">
        <v>50400000.000000007</v>
      </c>
      <c r="AN281" s="1"/>
      <c r="AO281" s="1"/>
      <c r="AP281" s="80"/>
      <c r="AQ281" s="80"/>
      <c r="AR281" s="1"/>
      <c r="AS281" s="80"/>
      <c r="AT281" s="80"/>
      <c r="AU281" s="81"/>
      <c r="AV281" s="82"/>
      <c r="AW281" s="41">
        <v>0</v>
      </c>
      <c r="AX281" s="41">
        <f t="shared" si="152"/>
        <v>0</v>
      </c>
      <c r="AY281" s="6" t="s">
        <v>129</v>
      </c>
      <c r="AZ281" s="1" t="s">
        <v>175</v>
      </c>
      <c r="BA281" s="1" t="s">
        <v>176</v>
      </c>
      <c r="BB281" s="1"/>
      <c r="BC281" s="1"/>
      <c r="BD281" s="1"/>
      <c r="BE281" s="1"/>
      <c r="BF281" s="1"/>
      <c r="BG281" s="83"/>
      <c r="BH281" s="1"/>
      <c r="BI281" s="1"/>
      <c r="BJ281" s="28"/>
      <c r="BK281" s="28" t="s">
        <v>375</v>
      </c>
    </row>
    <row r="282" spans="1:64" ht="12.95" customHeight="1" x14ac:dyDescent="0.25">
      <c r="A282" s="73" t="s">
        <v>177</v>
      </c>
      <c r="B282" s="6" t="s">
        <v>152</v>
      </c>
      <c r="C282" s="174" t="s">
        <v>369</v>
      </c>
      <c r="D282" s="1"/>
      <c r="E282" s="1"/>
      <c r="F282" s="74" t="s">
        <v>178</v>
      </c>
      <c r="G282" s="75" t="s">
        <v>179</v>
      </c>
      <c r="H282" s="75" t="s">
        <v>180</v>
      </c>
      <c r="I282" s="75" t="s">
        <v>120</v>
      </c>
      <c r="J282" s="76"/>
      <c r="K282" s="76"/>
      <c r="L282" s="74">
        <v>100</v>
      </c>
      <c r="M282" s="73">
        <v>230000000</v>
      </c>
      <c r="N282" s="77" t="s">
        <v>123</v>
      </c>
      <c r="O282" s="76" t="s">
        <v>124</v>
      </c>
      <c r="P282" s="73" t="s">
        <v>125</v>
      </c>
      <c r="Q282" s="73">
        <v>230000000</v>
      </c>
      <c r="R282" s="73" t="s">
        <v>174</v>
      </c>
      <c r="S282" s="1"/>
      <c r="T282" s="1" t="s">
        <v>167</v>
      </c>
      <c r="U282" s="76"/>
      <c r="V282" s="76"/>
      <c r="W282" s="78">
        <v>0</v>
      </c>
      <c r="X282" s="78">
        <v>100</v>
      </c>
      <c r="Y282" s="78">
        <v>0</v>
      </c>
      <c r="Z282" s="1"/>
      <c r="AA282" s="79" t="s">
        <v>181</v>
      </c>
      <c r="AB282" s="1"/>
      <c r="AC282" s="1"/>
      <c r="AD282" s="21">
        <f>9143.46*1000</f>
        <v>9143460</v>
      </c>
      <c r="AE282" s="21">
        <f t="shared" ref="AE282:AE287" si="206">AD282*1.12</f>
        <v>10240675.200000001</v>
      </c>
      <c r="AF282" s="1"/>
      <c r="AG282" s="1"/>
      <c r="AH282" s="80">
        <f>9143.46*1000</f>
        <v>9143460</v>
      </c>
      <c r="AI282" s="80">
        <f t="shared" ref="AI282:AI287" si="207">AH282*1.12</f>
        <v>10240675.200000001</v>
      </c>
      <c r="AJ282" s="1"/>
      <c r="AK282" s="1"/>
      <c r="AL282" s="80">
        <f>9143.46*1000</f>
        <v>9143460</v>
      </c>
      <c r="AM282" s="80">
        <f>AL282*1.12</f>
        <v>10240675.200000001</v>
      </c>
      <c r="AN282" s="1"/>
      <c r="AO282" s="1"/>
      <c r="AP282" s="80">
        <f>9143.46*1000</f>
        <v>9143460</v>
      </c>
      <c r="AQ282" s="80">
        <f>AP282*1.12</f>
        <v>10240675.200000001</v>
      </c>
      <c r="AR282" s="1"/>
      <c r="AS282" s="80"/>
      <c r="AT282" s="80">
        <f>9143.46*1000</f>
        <v>9143460</v>
      </c>
      <c r="AU282" s="81">
        <f>AT282*1.12</f>
        <v>10240675.200000001</v>
      </c>
      <c r="AV282" s="82"/>
      <c r="AW282" s="41">
        <v>0</v>
      </c>
      <c r="AX282" s="41">
        <f t="shared" ref="AX282" si="208">AW282*1.12</f>
        <v>0</v>
      </c>
      <c r="AY282" s="6" t="s">
        <v>129</v>
      </c>
      <c r="AZ282" s="1" t="s">
        <v>182</v>
      </c>
      <c r="BA282" s="1" t="s">
        <v>183</v>
      </c>
      <c r="BB282" s="1"/>
      <c r="BC282" s="1"/>
      <c r="BD282" s="1"/>
      <c r="BE282" s="1"/>
      <c r="BF282" s="1"/>
      <c r="BG282" s="83"/>
      <c r="BH282" s="1"/>
      <c r="BI282" s="1"/>
      <c r="BJ282" s="28"/>
      <c r="BK282" s="28" t="s">
        <v>375</v>
      </c>
    </row>
    <row r="283" spans="1:64" s="164" customFormat="1" ht="12.95" customHeight="1" x14ac:dyDescent="0.25">
      <c r="A283" s="46" t="s">
        <v>361</v>
      </c>
      <c r="B283" s="46"/>
      <c r="C283" s="46" t="s">
        <v>341</v>
      </c>
      <c r="D283" s="46"/>
      <c r="E283" s="46"/>
      <c r="F283" s="46" t="s">
        <v>377</v>
      </c>
      <c r="G283" s="46" t="s">
        <v>378</v>
      </c>
      <c r="H283" s="46" t="s">
        <v>379</v>
      </c>
      <c r="I283" s="46" t="s">
        <v>643</v>
      </c>
      <c r="J283" s="46" t="s">
        <v>380</v>
      </c>
      <c r="K283" s="46"/>
      <c r="L283" s="47">
        <v>100</v>
      </c>
      <c r="M283" s="47" t="s">
        <v>197</v>
      </c>
      <c r="N283" s="46" t="s">
        <v>381</v>
      </c>
      <c r="O283" s="46" t="s">
        <v>126</v>
      </c>
      <c r="P283" s="46" t="s">
        <v>125</v>
      </c>
      <c r="Q283" s="46" t="s">
        <v>122</v>
      </c>
      <c r="R283" s="46" t="s">
        <v>382</v>
      </c>
      <c r="S283" s="46"/>
      <c r="T283" s="46" t="s">
        <v>146</v>
      </c>
      <c r="U283" s="46"/>
      <c r="V283" s="46"/>
      <c r="W283" s="46" t="s">
        <v>128</v>
      </c>
      <c r="X283" s="46" t="s">
        <v>121</v>
      </c>
      <c r="Y283" s="46" t="s">
        <v>128</v>
      </c>
      <c r="Z283" s="46"/>
      <c r="AA283" s="46" t="s">
        <v>138</v>
      </c>
      <c r="AB283" s="45"/>
      <c r="AC283" s="45"/>
      <c r="AD283" s="45">
        <v>174000000</v>
      </c>
      <c r="AE283" s="45">
        <f t="shared" si="206"/>
        <v>194880000.00000003</v>
      </c>
      <c r="AF283" s="45"/>
      <c r="AG283" s="45"/>
      <c r="AH283" s="48">
        <v>174000000</v>
      </c>
      <c r="AI283" s="45">
        <f t="shared" si="207"/>
        <v>194880000.00000003</v>
      </c>
      <c r="AJ283" s="45"/>
      <c r="AK283" s="45"/>
      <c r="AL283" s="48"/>
      <c r="AM283" s="45"/>
      <c r="AN283" s="45"/>
      <c r="AO283" s="45"/>
      <c r="AP283" s="45"/>
      <c r="AQ283" s="45"/>
      <c r="AR283" s="45"/>
      <c r="AS283" s="45"/>
      <c r="AT283" s="45"/>
      <c r="AU283" s="45"/>
      <c r="AV283" s="53"/>
      <c r="AW283" s="41">
        <v>0</v>
      </c>
      <c r="AX283" s="53">
        <f>AW283*1.12</f>
        <v>0</v>
      </c>
      <c r="AY283" s="1" t="s">
        <v>383</v>
      </c>
      <c r="AZ283" s="1" t="s">
        <v>384</v>
      </c>
      <c r="BA283" s="1" t="s">
        <v>385</v>
      </c>
      <c r="BB283" s="1"/>
      <c r="BC283" s="1"/>
      <c r="BD283" s="1"/>
      <c r="BE283" s="1"/>
      <c r="BF283" s="1"/>
      <c r="BG283" s="1"/>
      <c r="BH283" s="1"/>
      <c r="BI283" s="1"/>
      <c r="BJ283" s="28"/>
      <c r="BK283" s="28" t="s">
        <v>386</v>
      </c>
    </row>
    <row r="284" spans="1:64" s="164" customFormat="1" ht="12.95" customHeight="1" x14ac:dyDescent="0.25">
      <c r="A284" s="1" t="s">
        <v>361</v>
      </c>
      <c r="B284" s="1"/>
      <c r="C284" s="1" t="s">
        <v>641</v>
      </c>
      <c r="D284" s="1"/>
      <c r="E284" s="1"/>
      <c r="F284" s="1" t="s">
        <v>377</v>
      </c>
      <c r="G284" s="1" t="s">
        <v>378</v>
      </c>
      <c r="H284" s="1" t="s">
        <v>379</v>
      </c>
      <c r="I284" s="1" t="s">
        <v>643</v>
      </c>
      <c r="J284" s="1" t="s">
        <v>380</v>
      </c>
      <c r="K284" s="1"/>
      <c r="L284" s="15">
        <v>100</v>
      </c>
      <c r="M284" s="15" t="s">
        <v>197</v>
      </c>
      <c r="N284" s="1" t="s">
        <v>381</v>
      </c>
      <c r="O284" s="1" t="s">
        <v>166</v>
      </c>
      <c r="P284" s="1" t="s">
        <v>125</v>
      </c>
      <c r="Q284" s="1" t="s">
        <v>122</v>
      </c>
      <c r="R284" s="1" t="s">
        <v>382</v>
      </c>
      <c r="S284" s="1"/>
      <c r="T284" s="1" t="s">
        <v>146</v>
      </c>
      <c r="U284" s="1"/>
      <c r="V284" s="1"/>
      <c r="W284" s="1" t="s">
        <v>128</v>
      </c>
      <c r="X284" s="1" t="s">
        <v>121</v>
      </c>
      <c r="Y284" s="1" t="s">
        <v>128</v>
      </c>
      <c r="Z284" s="1"/>
      <c r="AA284" s="1" t="s">
        <v>138</v>
      </c>
      <c r="AB284" s="40"/>
      <c r="AC284" s="40"/>
      <c r="AD284" s="40">
        <v>174000000</v>
      </c>
      <c r="AE284" s="40">
        <f t="shared" si="206"/>
        <v>194880000.00000003</v>
      </c>
      <c r="AF284" s="40"/>
      <c r="AG284" s="40"/>
      <c r="AH284" s="102">
        <v>174000000</v>
      </c>
      <c r="AI284" s="40">
        <f t="shared" si="207"/>
        <v>194880000.00000003</v>
      </c>
      <c r="AJ284" s="40"/>
      <c r="AK284" s="40"/>
      <c r="AL284" s="102"/>
      <c r="AM284" s="40"/>
      <c r="AN284" s="40"/>
      <c r="AO284" s="40"/>
      <c r="AP284" s="40"/>
      <c r="AQ284" s="40"/>
      <c r="AR284" s="40"/>
      <c r="AS284" s="40"/>
      <c r="AT284" s="40"/>
      <c r="AU284" s="40"/>
      <c r="AV284" s="42"/>
      <c r="AW284" s="41">
        <v>0</v>
      </c>
      <c r="AX284" s="42">
        <f>AW284*1.12</f>
        <v>0</v>
      </c>
      <c r="AY284" s="1" t="s">
        <v>383</v>
      </c>
      <c r="AZ284" s="1" t="s">
        <v>384</v>
      </c>
      <c r="BA284" s="1" t="s">
        <v>385</v>
      </c>
      <c r="BB284" s="1"/>
      <c r="BC284" s="1"/>
      <c r="BD284" s="1"/>
      <c r="BE284" s="1"/>
      <c r="BF284" s="1"/>
      <c r="BG284" s="1"/>
      <c r="BH284" s="1"/>
      <c r="BI284" s="1"/>
      <c r="BJ284" s="28"/>
      <c r="BK284" s="27">
        <v>14</v>
      </c>
    </row>
    <row r="285" spans="1:64" ht="12.95" customHeight="1" x14ac:dyDescent="0.25">
      <c r="A285" s="1" t="s">
        <v>361</v>
      </c>
      <c r="B285" s="1"/>
      <c r="C285" s="1" t="s">
        <v>960</v>
      </c>
      <c r="D285" s="1"/>
      <c r="E285" s="1"/>
      <c r="F285" s="1" t="s">
        <v>377</v>
      </c>
      <c r="G285" s="1" t="s">
        <v>378</v>
      </c>
      <c r="H285" s="1" t="s">
        <v>379</v>
      </c>
      <c r="I285" s="1" t="s">
        <v>643</v>
      </c>
      <c r="J285" s="1" t="s">
        <v>380</v>
      </c>
      <c r="K285" s="1"/>
      <c r="L285" s="15">
        <v>100</v>
      </c>
      <c r="M285" s="15" t="s">
        <v>197</v>
      </c>
      <c r="N285" s="1" t="s">
        <v>381</v>
      </c>
      <c r="O285" s="1" t="s">
        <v>166</v>
      </c>
      <c r="P285" s="1" t="s">
        <v>125</v>
      </c>
      <c r="Q285" s="1" t="s">
        <v>122</v>
      </c>
      <c r="R285" s="1" t="s">
        <v>382</v>
      </c>
      <c r="S285" s="1"/>
      <c r="T285" s="1" t="s">
        <v>146</v>
      </c>
      <c r="U285" s="1"/>
      <c r="V285" s="1"/>
      <c r="W285" s="1" t="s">
        <v>128</v>
      </c>
      <c r="X285" s="1" t="s">
        <v>121</v>
      </c>
      <c r="Y285" s="1" t="s">
        <v>128</v>
      </c>
      <c r="Z285" s="1"/>
      <c r="AA285" s="1" t="s">
        <v>138</v>
      </c>
      <c r="AB285" s="40"/>
      <c r="AC285" s="40"/>
      <c r="AD285" s="40">
        <v>260982000</v>
      </c>
      <c r="AE285" s="40">
        <f t="shared" si="206"/>
        <v>292299840</v>
      </c>
      <c r="AF285" s="40"/>
      <c r="AG285" s="40"/>
      <c r="AH285" s="102">
        <v>174000000</v>
      </c>
      <c r="AI285" s="40">
        <f t="shared" si="207"/>
        <v>194880000.00000003</v>
      </c>
      <c r="AJ285" s="40"/>
      <c r="AK285" s="40"/>
      <c r="AL285" s="102"/>
      <c r="AM285" s="40"/>
      <c r="AN285" s="40"/>
      <c r="AO285" s="40"/>
      <c r="AP285" s="40"/>
      <c r="AQ285" s="40"/>
      <c r="AR285" s="40"/>
      <c r="AS285" s="40"/>
      <c r="AT285" s="40"/>
      <c r="AU285" s="40"/>
      <c r="AV285" s="42"/>
      <c r="AW285" s="41">
        <f t="shared" si="203"/>
        <v>434982000</v>
      </c>
      <c r="AX285" s="42">
        <f>AW285*1.12</f>
        <v>487179840.00000006</v>
      </c>
      <c r="AY285" s="1" t="s">
        <v>383</v>
      </c>
      <c r="AZ285" s="1" t="s">
        <v>384</v>
      </c>
      <c r="BA285" s="1" t="s">
        <v>385</v>
      </c>
      <c r="BB285" s="1"/>
      <c r="BC285" s="1"/>
      <c r="BD285" s="1"/>
      <c r="BE285" s="1"/>
      <c r="BF285" s="1"/>
      <c r="BG285" s="1"/>
      <c r="BH285" s="1"/>
      <c r="BI285" s="1"/>
      <c r="BJ285" s="28"/>
      <c r="BK285" s="27">
        <v>14</v>
      </c>
    </row>
    <row r="286" spans="1:64" ht="12.95" customHeight="1" x14ac:dyDescent="0.25">
      <c r="A286" s="57" t="s">
        <v>177</v>
      </c>
      <c r="B286" s="57" t="s">
        <v>152</v>
      </c>
      <c r="C286" s="189" t="s">
        <v>345</v>
      </c>
      <c r="D286" s="84"/>
      <c r="E286" s="1"/>
      <c r="F286" s="2" t="s">
        <v>178</v>
      </c>
      <c r="G286" s="3" t="s">
        <v>179</v>
      </c>
      <c r="H286" s="3" t="s">
        <v>180</v>
      </c>
      <c r="I286" s="4" t="s">
        <v>120</v>
      </c>
      <c r="J286" s="1"/>
      <c r="K286" s="1"/>
      <c r="L286" s="2">
        <v>100</v>
      </c>
      <c r="M286" s="1">
        <v>230000000</v>
      </c>
      <c r="N286" s="1" t="s">
        <v>123</v>
      </c>
      <c r="O286" s="1" t="s">
        <v>126</v>
      </c>
      <c r="P286" s="1" t="s">
        <v>125</v>
      </c>
      <c r="Q286" s="1">
        <v>230000000</v>
      </c>
      <c r="R286" s="1" t="s">
        <v>174</v>
      </c>
      <c r="S286" s="1"/>
      <c r="T286" s="1" t="s">
        <v>167</v>
      </c>
      <c r="U286" s="1"/>
      <c r="V286" s="1"/>
      <c r="W286" s="1">
        <v>0</v>
      </c>
      <c r="X286" s="1">
        <v>100</v>
      </c>
      <c r="Y286" s="1">
        <v>0</v>
      </c>
      <c r="Z286" s="1"/>
      <c r="AA286" s="4" t="s">
        <v>138</v>
      </c>
      <c r="AB286" s="21"/>
      <c r="AC286" s="18"/>
      <c r="AD286" s="21">
        <f>9143.46*1000</f>
        <v>9143460</v>
      </c>
      <c r="AE286" s="40">
        <f t="shared" si="206"/>
        <v>10240675.200000001</v>
      </c>
      <c r="AF286" s="18"/>
      <c r="AG286" s="18"/>
      <c r="AH286" s="18">
        <f>9143.46*1000</f>
        <v>9143460</v>
      </c>
      <c r="AI286" s="40">
        <f t="shared" si="207"/>
        <v>10240675.200000001</v>
      </c>
      <c r="AJ286" s="18"/>
      <c r="AK286" s="18"/>
      <c r="AL286" s="18">
        <f>9143.46*1000</f>
        <v>9143460</v>
      </c>
      <c r="AM286" s="40">
        <f>AL286*1.12</f>
        <v>10240675.200000001</v>
      </c>
      <c r="AN286" s="71"/>
      <c r="AO286" s="71"/>
      <c r="AP286" s="71">
        <f>9143.46*1000</f>
        <v>9143460</v>
      </c>
      <c r="AQ286" s="71">
        <f>AP286*1.12</f>
        <v>10240675.200000001</v>
      </c>
      <c r="AR286" s="71"/>
      <c r="AS286" s="71"/>
      <c r="AT286" s="71">
        <f>9143.46*1000</f>
        <v>9143460</v>
      </c>
      <c r="AU286" s="71">
        <f>AT286*1.12</f>
        <v>10240675.200000001</v>
      </c>
      <c r="AV286" s="85"/>
      <c r="AW286" s="42">
        <f t="shared" si="203"/>
        <v>45717300</v>
      </c>
      <c r="AX286" s="42">
        <f t="shared" ref="AX286:AX336" si="209">AW286*1.12</f>
        <v>51203376.000000007</v>
      </c>
      <c r="AY286" s="6" t="s">
        <v>129</v>
      </c>
      <c r="AZ286" s="6" t="s">
        <v>402</v>
      </c>
      <c r="BA286" s="6" t="s">
        <v>402</v>
      </c>
      <c r="BB286" s="1"/>
      <c r="BC286" s="1"/>
      <c r="BD286" s="1"/>
      <c r="BE286" s="1"/>
      <c r="BF286" s="1"/>
      <c r="BG286" s="1"/>
      <c r="BH286" s="1"/>
      <c r="BI286" s="1"/>
      <c r="BJ286" s="28"/>
      <c r="BK286" s="32"/>
    </row>
    <row r="287" spans="1:64" ht="12.95" customHeight="1" x14ac:dyDescent="0.25">
      <c r="A287" s="1" t="s">
        <v>116</v>
      </c>
      <c r="B287" s="1" t="s">
        <v>157</v>
      </c>
      <c r="C287" s="175" t="s">
        <v>350</v>
      </c>
      <c r="D287" s="28"/>
      <c r="E287" s="1"/>
      <c r="F287" s="2" t="s">
        <v>117</v>
      </c>
      <c r="G287" s="3" t="s">
        <v>118</v>
      </c>
      <c r="H287" s="3" t="s">
        <v>119</v>
      </c>
      <c r="I287" s="4" t="s">
        <v>120</v>
      </c>
      <c r="J287" s="1"/>
      <c r="K287" s="1"/>
      <c r="L287" s="2">
        <v>100</v>
      </c>
      <c r="M287" s="1" t="s">
        <v>122</v>
      </c>
      <c r="N287" s="1" t="s">
        <v>131</v>
      </c>
      <c r="O287" s="1" t="s">
        <v>126</v>
      </c>
      <c r="P287" s="1" t="s">
        <v>125</v>
      </c>
      <c r="Q287" s="1" t="s">
        <v>122</v>
      </c>
      <c r="R287" s="1" t="s">
        <v>338</v>
      </c>
      <c r="S287" s="1"/>
      <c r="T287" s="1" t="s">
        <v>127</v>
      </c>
      <c r="U287" s="1"/>
      <c r="V287" s="1"/>
      <c r="W287" s="1" t="s">
        <v>128</v>
      </c>
      <c r="X287" s="1" t="s">
        <v>121</v>
      </c>
      <c r="Y287" s="1" t="s">
        <v>128</v>
      </c>
      <c r="Z287" s="1" t="s">
        <v>500</v>
      </c>
      <c r="AA287" s="4" t="s">
        <v>138</v>
      </c>
      <c r="AB287" s="21">
        <v>1</v>
      </c>
      <c r="AC287" s="18">
        <v>99950400</v>
      </c>
      <c r="AD287" s="21">
        <v>99711040</v>
      </c>
      <c r="AE287" s="40">
        <f t="shared" si="206"/>
        <v>111676364.80000001</v>
      </c>
      <c r="AF287" s="18">
        <v>1</v>
      </c>
      <c r="AG287" s="18">
        <v>138674304</v>
      </c>
      <c r="AH287" s="18">
        <v>138674304</v>
      </c>
      <c r="AI287" s="40">
        <f t="shared" si="207"/>
        <v>155315220.48000002</v>
      </c>
      <c r="AJ287" s="18">
        <v>1</v>
      </c>
      <c r="AK287" s="18">
        <v>144231648</v>
      </c>
      <c r="AL287" s="18">
        <v>144231648</v>
      </c>
      <c r="AM287" s="40">
        <f>AL287*1.12</f>
        <v>161539445.76000002</v>
      </c>
      <c r="AN287" s="71">
        <v>0</v>
      </c>
      <c r="AO287" s="71">
        <v>0</v>
      </c>
      <c r="AP287" s="71">
        <v>0</v>
      </c>
      <c r="AQ287" s="71">
        <v>0</v>
      </c>
      <c r="AR287" s="71">
        <v>0</v>
      </c>
      <c r="AS287" s="71">
        <v>0</v>
      </c>
      <c r="AT287" s="71">
        <v>0</v>
      </c>
      <c r="AU287" s="71">
        <v>0</v>
      </c>
      <c r="AV287" s="85">
        <f>AB287+AF287+AJ287+AN287+AR287</f>
        <v>3</v>
      </c>
      <c r="AW287" s="42">
        <v>0</v>
      </c>
      <c r="AX287" s="42">
        <f t="shared" si="209"/>
        <v>0</v>
      </c>
      <c r="AY287" s="6" t="s">
        <v>129</v>
      </c>
      <c r="AZ287" s="6" t="s">
        <v>404</v>
      </c>
      <c r="BA287" s="6" t="s">
        <v>404</v>
      </c>
      <c r="BB287" s="1"/>
      <c r="BC287" s="1"/>
      <c r="BD287" s="1"/>
      <c r="BE287" s="1"/>
      <c r="BF287" s="1"/>
      <c r="BG287" s="1"/>
      <c r="BH287" s="1"/>
      <c r="BI287" s="1"/>
      <c r="BJ287" s="28"/>
      <c r="BK287" s="28" t="s">
        <v>375</v>
      </c>
      <c r="BL287" s="187"/>
    </row>
    <row r="288" spans="1:64" s="164" customFormat="1" ht="12.95" customHeight="1" x14ac:dyDescent="0.25">
      <c r="A288" s="15" t="s">
        <v>217</v>
      </c>
      <c r="B288" s="44"/>
      <c r="C288" s="175" t="s">
        <v>355</v>
      </c>
      <c r="D288" s="87"/>
      <c r="E288" s="44"/>
      <c r="F288" s="1" t="s">
        <v>519</v>
      </c>
      <c r="G288" s="1" t="s">
        <v>520</v>
      </c>
      <c r="H288" s="1" t="s">
        <v>520</v>
      </c>
      <c r="I288" s="1" t="s">
        <v>120</v>
      </c>
      <c r="J288" s="1"/>
      <c r="K288" s="1"/>
      <c r="L288" s="1">
        <v>80</v>
      </c>
      <c r="M288" s="112" t="s">
        <v>122</v>
      </c>
      <c r="N288" s="112" t="s">
        <v>224</v>
      </c>
      <c r="O288" s="112" t="s">
        <v>166</v>
      </c>
      <c r="P288" s="112" t="s">
        <v>125</v>
      </c>
      <c r="Q288" s="112">
        <v>230000000</v>
      </c>
      <c r="R288" s="1" t="s">
        <v>521</v>
      </c>
      <c r="S288" s="112"/>
      <c r="T288" s="112" t="s">
        <v>146</v>
      </c>
      <c r="U288" s="112"/>
      <c r="V288" s="112"/>
      <c r="W288" s="112">
        <v>0</v>
      </c>
      <c r="X288" s="112">
        <v>90</v>
      </c>
      <c r="Y288" s="112">
        <v>10</v>
      </c>
      <c r="Z288" s="114"/>
      <c r="AA288" s="113" t="s">
        <v>138</v>
      </c>
      <c r="AB288" s="112"/>
      <c r="AC288" s="112"/>
      <c r="AD288" s="114">
        <v>12960000</v>
      </c>
      <c r="AE288" s="114">
        <f t="shared" ref="AE288:AE320" si="210">AD288*1.12</f>
        <v>14515200.000000002</v>
      </c>
      <c r="AF288" s="114"/>
      <c r="AG288" s="114"/>
      <c r="AH288" s="114">
        <v>7653702</v>
      </c>
      <c r="AI288" s="21">
        <f t="shared" ref="AI288:AI320" si="211">AH288*1.12</f>
        <v>8572146.2400000002</v>
      </c>
      <c r="AJ288" s="114"/>
      <c r="AK288" s="114"/>
      <c r="AL288" s="114"/>
      <c r="AM288" s="21">
        <f t="shared" ref="AM288:AM320" si="212">AL288*1.12</f>
        <v>0</v>
      </c>
      <c r="AN288" s="114"/>
      <c r="AO288" s="114"/>
      <c r="AP288" s="114"/>
      <c r="AQ288" s="21">
        <f t="shared" ref="AQ288:AQ298" si="213">AP288*1.12</f>
        <v>0</v>
      </c>
      <c r="AR288" s="114"/>
      <c r="AS288" s="114"/>
      <c r="AT288" s="114"/>
      <c r="AU288" s="21">
        <f t="shared" ref="AU288:AU298" si="214">AT288*1.12</f>
        <v>0</v>
      </c>
      <c r="AV288" s="114"/>
      <c r="AW288" s="202">
        <f t="shared" ref="AW288:AW297" si="215">AD288+AH288+AL288+AP288+AT288</f>
        <v>20613702</v>
      </c>
      <c r="AX288" s="202">
        <f t="shared" si="209"/>
        <v>23087346.240000002</v>
      </c>
      <c r="AY288" s="112" t="s">
        <v>129</v>
      </c>
      <c r="AZ288" s="1" t="s">
        <v>522</v>
      </c>
      <c r="BA288" s="1" t="s">
        <v>523</v>
      </c>
      <c r="BB288" s="44"/>
      <c r="BC288" s="44"/>
      <c r="BD288" s="44"/>
      <c r="BE288" s="44"/>
      <c r="BF288" s="44"/>
      <c r="BG288" s="44"/>
      <c r="BH288" s="44"/>
      <c r="BI288" s="44"/>
      <c r="BJ288" s="87"/>
      <c r="BK288" s="28"/>
    </row>
    <row r="289" spans="1:63" s="164" customFormat="1" ht="12.95" customHeight="1" x14ac:dyDescent="0.25">
      <c r="A289" s="15" t="s">
        <v>217</v>
      </c>
      <c r="B289" s="44"/>
      <c r="C289" s="175" t="s">
        <v>362</v>
      </c>
      <c r="D289" s="87"/>
      <c r="E289" s="44"/>
      <c r="F289" s="1" t="s">
        <v>519</v>
      </c>
      <c r="G289" s="1" t="s">
        <v>520</v>
      </c>
      <c r="H289" s="1" t="s">
        <v>520</v>
      </c>
      <c r="I289" s="1" t="s">
        <v>143</v>
      </c>
      <c r="J289" s="152" t="s">
        <v>651</v>
      </c>
      <c r="K289" s="1"/>
      <c r="L289" s="1">
        <v>80</v>
      </c>
      <c r="M289" s="112" t="s">
        <v>122</v>
      </c>
      <c r="N289" s="112" t="s">
        <v>224</v>
      </c>
      <c r="O289" s="112" t="s">
        <v>166</v>
      </c>
      <c r="P289" s="112" t="s">
        <v>125</v>
      </c>
      <c r="Q289" s="112">
        <v>230000000</v>
      </c>
      <c r="R289" s="1" t="s">
        <v>521</v>
      </c>
      <c r="S289" s="112"/>
      <c r="T289" s="112" t="s">
        <v>146</v>
      </c>
      <c r="U289" s="112"/>
      <c r="V289" s="112"/>
      <c r="W289" s="112">
        <v>0</v>
      </c>
      <c r="X289" s="112">
        <v>90</v>
      </c>
      <c r="Y289" s="112">
        <v>10</v>
      </c>
      <c r="Z289" s="114"/>
      <c r="AA289" s="113" t="s">
        <v>138</v>
      </c>
      <c r="AB289" s="112"/>
      <c r="AC289" s="112"/>
      <c r="AD289" s="114">
        <v>4480000.0000000009</v>
      </c>
      <c r="AE289" s="114">
        <f t="shared" si="210"/>
        <v>5017600.0000000019</v>
      </c>
      <c r="AF289" s="114"/>
      <c r="AG289" s="114"/>
      <c r="AH289" s="114">
        <v>2645723.9999999991</v>
      </c>
      <c r="AI289" s="21">
        <f t="shared" si="211"/>
        <v>2963210.8799999994</v>
      </c>
      <c r="AJ289" s="114"/>
      <c r="AK289" s="114"/>
      <c r="AL289" s="114"/>
      <c r="AM289" s="21">
        <f t="shared" si="212"/>
        <v>0</v>
      </c>
      <c r="AN289" s="114"/>
      <c r="AO289" s="114"/>
      <c r="AP289" s="114"/>
      <c r="AQ289" s="21">
        <f t="shared" si="213"/>
        <v>0</v>
      </c>
      <c r="AR289" s="114"/>
      <c r="AS289" s="114"/>
      <c r="AT289" s="114"/>
      <c r="AU289" s="21">
        <f t="shared" si="214"/>
        <v>0</v>
      </c>
      <c r="AV289" s="114"/>
      <c r="AW289" s="41">
        <v>0</v>
      </c>
      <c r="AX289" s="41">
        <f t="shared" si="209"/>
        <v>0</v>
      </c>
      <c r="AY289" s="112" t="s">
        <v>129</v>
      </c>
      <c r="AZ289" s="1" t="s">
        <v>524</v>
      </c>
      <c r="BA289" s="1" t="s">
        <v>525</v>
      </c>
      <c r="BB289" s="44"/>
      <c r="BC289" s="44"/>
      <c r="BD289" s="44"/>
      <c r="BE289" s="44"/>
      <c r="BF289" s="44"/>
      <c r="BG289" s="44"/>
      <c r="BH289" s="44"/>
      <c r="BI289" s="44"/>
      <c r="BJ289" s="87"/>
      <c r="BK289" s="28"/>
    </row>
    <row r="290" spans="1:63" s="164" customFormat="1" ht="12.95" customHeight="1" x14ac:dyDescent="0.25">
      <c r="A290" s="4" t="s">
        <v>217</v>
      </c>
      <c r="B290" s="44"/>
      <c r="C290" s="4" t="s">
        <v>731</v>
      </c>
      <c r="D290" s="44"/>
      <c r="E290" s="44"/>
      <c r="F290" s="1" t="s">
        <v>519</v>
      </c>
      <c r="G290" s="1" t="s">
        <v>520</v>
      </c>
      <c r="H290" s="1" t="s">
        <v>520</v>
      </c>
      <c r="I290" s="1" t="s">
        <v>143</v>
      </c>
      <c r="J290" s="1" t="s">
        <v>651</v>
      </c>
      <c r="K290" s="1"/>
      <c r="L290" s="1">
        <v>80</v>
      </c>
      <c r="M290" s="1" t="s">
        <v>122</v>
      </c>
      <c r="N290" s="5" t="s">
        <v>224</v>
      </c>
      <c r="O290" s="1" t="s">
        <v>144</v>
      </c>
      <c r="P290" s="1" t="s">
        <v>125</v>
      </c>
      <c r="Q290" s="1">
        <v>230000000</v>
      </c>
      <c r="R290" s="1" t="s">
        <v>521</v>
      </c>
      <c r="S290" s="1"/>
      <c r="T290" s="1" t="s">
        <v>146</v>
      </c>
      <c r="U290" s="1"/>
      <c r="V290" s="1"/>
      <c r="W290" s="1">
        <v>0</v>
      </c>
      <c r="X290" s="1">
        <v>90</v>
      </c>
      <c r="Y290" s="1">
        <v>10</v>
      </c>
      <c r="Z290" s="21"/>
      <c r="AA290" s="5" t="s">
        <v>138</v>
      </c>
      <c r="AB290" s="71"/>
      <c r="AC290" s="71"/>
      <c r="AD290" s="71">
        <v>4480000.0000000009</v>
      </c>
      <c r="AE290" s="71">
        <f t="shared" si="210"/>
        <v>5017600.0000000019</v>
      </c>
      <c r="AF290" s="71"/>
      <c r="AG290" s="71"/>
      <c r="AH290" s="71">
        <v>2645723.9999999991</v>
      </c>
      <c r="AI290" s="71">
        <f t="shared" si="211"/>
        <v>2963210.8799999994</v>
      </c>
      <c r="AJ290" s="71"/>
      <c r="AK290" s="71"/>
      <c r="AL290" s="71"/>
      <c r="AM290" s="71"/>
      <c r="AN290" s="71"/>
      <c r="AO290" s="71"/>
      <c r="AP290" s="71"/>
      <c r="AQ290" s="71"/>
      <c r="AR290" s="71"/>
      <c r="AS290" s="71"/>
      <c r="AT290" s="71"/>
      <c r="AU290" s="71"/>
      <c r="AV290" s="71"/>
      <c r="AW290" s="41">
        <v>0</v>
      </c>
      <c r="AX290" s="41">
        <f>AW290*1.12</f>
        <v>0</v>
      </c>
      <c r="AY290" s="1" t="s">
        <v>129</v>
      </c>
      <c r="AZ290" s="1" t="s">
        <v>524</v>
      </c>
      <c r="BA290" s="1" t="s">
        <v>525</v>
      </c>
      <c r="BB290" s="44"/>
      <c r="BC290" s="44"/>
      <c r="BD290" s="44"/>
      <c r="BE290" s="44"/>
      <c r="BF290" s="44"/>
      <c r="BG290" s="44"/>
      <c r="BH290" s="44"/>
      <c r="BI290" s="44"/>
      <c r="BJ290" s="87"/>
      <c r="BK290" s="32">
        <v>14</v>
      </c>
    </row>
    <row r="291" spans="1:63" s="164" customFormat="1" ht="12.95" customHeight="1" x14ac:dyDescent="0.25">
      <c r="A291" s="4" t="s">
        <v>217</v>
      </c>
      <c r="B291" s="44"/>
      <c r="C291" s="4" t="s">
        <v>771</v>
      </c>
      <c r="D291" s="44"/>
      <c r="E291" s="44"/>
      <c r="F291" s="1" t="s">
        <v>519</v>
      </c>
      <c r="G291" s="1" t="s">
        <v>520</v>
      </c>
      <c r="H291" s="1" t="s">
        <v>520</v>
      </c>
      <c r="I291" s="1" t="s">
        <v>143</v>
      </c>
      <c r="J291" s="1" t="s">
        <v>651</v>
      </c>
      <c r="K291" s="1"/>
      <c r="L291" s="1">
        <v>80</v>
      </c>
      <c r="M291" s="1" t="s">
        <v>122</v>
      </c>
      <c r="N291" s="5" t="s">
        <v>224</v>
      </c>
      <c r="O291" s="1" t="s">
        <v>398</v>
      </c>
      <c r="P291" s="1" t="s">
        <v>125</v>
      </c>
      <c r="Q291" s="1">
        <v>230000000</v>
      </c>
      <c r="R291" s="1" t="s">
        <v>521</v>
      </c>
      <c r="S291" s="1"/>
      <c r="T291" s="1" t="s">
        <v>146</v>
      </c>
      <c r="U291" s="1"/>
      <c r="V291" s="1"/>
      <c r="W291" s="1">
        <v>0</v>
      </c>
      <c r="X291" s="16">
        <v>100</v>
      </c>
      <c r="Y291" s="1">
        <v>0</v>
      </c>
      <c r="Z291" s="21"/>
      <c r="AA291" s="5" t="s">
        <v>138</v>
      </c>
      <c r="AB291" s="71"/>
      <c r="AC291" s="71"/>
      <c r="AD291" s="71">
        <v>4480000.0000000009</v>
      </c>
      <c r="AE291" s="71">
        <f t="shared" si="210"/>
        <v>5017600.0000000019</v>
      </c>
      <c r="AF291" s="71"/>
      <c r="AG291" s="71"/>
      <c r="AH291" s="71">
        <v>2645723.9999999991</v>
      </c>
      <c r="AI291" s="71">
        <f t="shared" si="211"/>
        <v>2963210.8799999994</v>
      </c>
      <c r="AJ291" s="71"/>
      <c r="AK291" s="71"/>
      <c r="AL291" s="71"/>
      <c r="AM291" s="71"/>
      <c r="AN291" s="71"/>
      <c r="AO291" s="71"/>
      <c r="AP291" s="71"/>
      <c r="AQ291" s="71"/>
      <c r="AR291" s="71"/>
      <c r="AS291" s="71"/>
      <c r="AT291" s="71"/>
      <c r="AU291" s="71"/>
      <c r="AV291" s="71"/>
      <c r="AW291" s="42">
        <f t="shared" si="215"/>
        <v>7125724</v>
      </c>
      <c r="AX291" s="42">
        <f t="shared" si="209"/>
        <v>7980810.8800000008</v>
      </c>
      <c r="AY291" s="1" t="s">
        <v>129</v>
      </c>
      <c r="AZ291" s="1" t="s">
        <v>524</v>
      </c>
      <c r="BA291" s="1" t="s">
        <v>525</v>
      </c>
      <c r="BB291" s="44"/>
      <c r="BC291" s="44"/>
      <c r="BD291" s="44"/>
      <c r="BE291" s="44"/>
      <c r="BF291" s="44"/>
      <c r="BG291" s="44"/>
      <c r="BH291" s="44"/>
      <c r="BI291" s="44"/>
      <c r="BJ291" s="87"/>
      <c r="BK291" s="32" t="s">
        <v>772</v>
      </c>
    </row>
    <row r="292" spans="1:63" s="164" customFormat="1" ht="12.95" customHeight="1" x14ac:dyDescent="0.25">
      <c r="A292" s="15" t="s">
        <v>217</v>
      </c>
      <c r="B292" s="44"/>
      <c r="C292" s="175" t="s">
        <v>526</v>
      </c>
      <c r="D292" s="87"/>
      <c r="E292" s="44"/>
      <c r="F292" s="1" t="s">
        <v>519</v>
      </c>
      <c r="G292" s="1" t="s">
        <v>520</v>
      </c>
      <c r="H292" s="1" t="s">
        <v>520</v>
      </c>
      <c r="I292" s="1" t="s">
        <v>120</v>
      </c>
      <c r="J292" s="1"/>
      <c r="K292" s="1"/>
      <c r="L292" s="1">
        <v>80</v>
      </c>
      <c r="M292" s="112" t="s">
        <v>122</v>
      </c>
      <c r="N292" s="112" t="s">
        <v>224</v>
      </c>
      <c r="O292" s="112" t="s">
        <v>166</v>
      </c>
      <c r="P292" s="112" t="s">
        <v>125</v>
      </c>
      <c r="Q292" s="112">
        <v>230000000</v>
      </c>
      <c r="R292" s="1" t="s">
        <v>511</v>
      </c>
      <c r="S292" s="112"/>
      <c r="T292" s="112" t="s">
        <v>146</v>
      </c>
      <c r="U292" s="112"/>
      <c r="V292" s="112"/>
      <c r="W292" s="112">
        <v>0</v>
      </c>
      <c r="X292" s="112">
        <v>90</v>
      </c>
      <c r="Y292" s="112">
        <v>10</v>
      </c>
      <c r="Z292" s="114"/>
      <c r="AA292" s="113" t="s">
        <v>138</v>
      </c>
      <c r="AB292" s="112"/>
      <c r="AC292" s="112"/>
      <c r="AD292" s="114">
        <v>24451411</v>
      </c>
      <c r="AE292" s="114">
        <f t="shared" si="210"/>
        <v>27385580.320000004</v>
      </c>
      <c r="AF292" s="114"/>
      <c r="AG292" s="114"/>
      <c r="AH292" s="114">
        <v>16200000</v>
      </c>
      <c r="AI292" s="21">
        <f t="shared" si="211"/>
        <v>18144000</v>
      </c>
      <c r="AJ292" s="114"/>
      <c r="AK292" s="114"/>
      <c r="AL292" s="114"/>
      <c r="AM292" s="21">
        <f t="shared" si="212"/>
        <v>0</v>
      </c>
      <c r="AN292" s="114"/>
      <c r="AO292" s="114"/>
      <c r="AP292" s="114"/>
      <c r="AQ292" s="21">
        <f t="shared" si="213"/>
        <v>0</v>
      </c>
      <c r="AR292" s="114"/>
      <c r="AS292" s="114"/>
      <c r="AT292" s="114"/>
      <c r="AU292" s="21">
        <f t="shared" si="214"/>
        <v>0</v>
      </c>
      <c r="AV292" s="114"/>
      <c r="AW292" s="41">
        <v>0</v>
      </c>
      <c r="AX292" s="41">
        <f>AW292*1.12</f>
        <v>0</v>
      </c>
      <c r="AY292" s="112" t="s">
        <v>129</v>
      </c>
      <c r="AZ292" s="1" t="s">
        <v>527</v>
      </c>
      <c r="BA292" s="1" t="s">
        <v>528</v>
      </c>
      <c r="BB292" s="44"/>
      <c r="BC292" s="44"/>
      <c r="BD292" s="44"/>
      <c r="BE292" s="44"/>
      <c r="BF292" s="44"/>
      <c r="BG292" s="44"/>
      <c r="BH292" s="44"/>
      <c r="BI292" s="44"/>
      <c r="BJ292" s="87"/>
      <c r="BK292" s="28"/>
    </row>
    <row r="293" spans="1:63" s="164" customFormat="1" ht="12.95" customHeight="1" x14ac:dyDescent="0.25">
      <c r="A293" s="15" t="s">
        <v>217</v>
      </c>
      <c r="B293" s="44"/>
      <c r="C293" s="178" t="s">
        <v>773</v>
      </c>
      <c r="D293" s="87"/>
      <c r="E293" s="44"/>
      <c r="F293" s="1" t="s">
        <v>519</v>
      </c>
      <c r="G293" s="1" t="s">
        <v>520</v>
      </c>
      <c r="H293" s="1" t="s">
        <v>520</v>
      </c>
      <c r="I293" s="1" t="s">
        <v>120</v>
      </c>
      <c r="J293" s="1"/>
      <c r="K293" s="1"/>
      <c r="L293" s="1">
        <v>80</v>
      </c>
      <c r="M293" s="118" t="s">
        <v>122</v>
      </c>
      <c r="N293" s="5" t="s">
        <v>224</v>
      </c>
      <c r="O293" s="1" t="s">
        <v>398</v>
      </c>
      <c r="P293" s="118" t="s">
        <v>125</v>
      </c>
      <c r="Q293" s="118">
        <v>230000000</v>
      </c>
      <c r="R293" s="1" t="s">
        <v>511</v>
      </c>
      <c r="S293" s="118"/>
      <c r="T293" s="118" t="s">
        <v>146</v>
      </c>
      <c r="U293" s="118"/>
      <c r="V293" s="118"/>
      <c r="W293" s="118">
        <v>0</v>
      </c>
      <c r="X293" s="118">
        <v>90</v>
      </c>
      <c r="Y293" s="118">
        <v>10</v>
      </c>
      <c r="Z293" s="116"/>
      <c r="AA293" s="171" t="s">
        <v>138</v>
      </c>
      <c r="AB293" s="118"/>
      <c r="AC293" s="118"/>
      <c r="AD293" s="116">
        <v>24451411</v>
      </c>
      <c r="AE293" s="71">
        <f t="shared" si="210"/>
        <v>27385580.320000004</v>
      </c>
      <c r="AF293" s="116"/>
      <c r="AG293" s="116"/>
      <c r="AH293" s="116">
        <v>16200000</v>
      </c>
      <c r="AI293" s="71">
        <f t="shared" si="211"/>
        <v>18144000</v>
      </c>
      <c r="AJ293" s="116"/>
      <c r="AK293" s="116"/>
      <c r="AL293" s="116"/>
      <c r="AM293" s="21"/>
      <c r="AN293" s="116"/>
      <c r="AO293" s="116"/>
      <c r="AP293" s="116"/>
      <c r="AQ293" s="21"/>
      <c r="AR293" s="116"/>
      <c r="AS293" s="116"/>
      <c r="AT293" s="116"/>
      <c r="AU293" s="21"/>
      <c r="AV293" s="116"/>
      <c r="AW293" s="42">
        <f t="shared" si="215"/>
        <v>40651411</v>
      </c>
      <c r="AX293" s="42">
        <f t="shared" si="209"/>
        <v>45529580.320000008</v>
      </c>
      <c r="AY293" s="118" t="s">
        <v>129</v>
      </c>
      <c r="AZ293" s="1" t="s">
        <v>527</v>
      </c>
      <c r="BA293" s="1" t="s">
        <v>528</v>
      </c>
      <c r="BB293" s="44"/>
      <c r="BC293" s="44"/>
      <c r="BD293" s="44"/>
      <c r="BE293" s="44"/>
      <c r="BF293" s="44"/>
      <c r="BG293" s="44"/>
      <c r="BH293" s="44"/>
      <c r="BI293" s="44"/>
      <c r="BJ293" s="87"/>
      <c r="BK293" s="28" t="s">
        <v>60</v>
      </c>
    </row>
    <row r="294" spans="1:63" s="164" customFormat="1" ht="12.95" customHeight="1" x14ac:dyDescent="0.25">
      <c r="A294" s="15" t="s">
        <v>217</v>
      </c>
      <c r="B294" s="44"/>
      <c r="C294" s="175" t="s">
        <v>529</v>
      </c>
      <c r="D294" s="87"/>
      <c r="E294" s="44"/>
      <c r="F294" s="1" t="s">
        <v>519</v>
      </c>
      <c r="G294" s="1" t="s">
        <v>520</v>
      </c>
      <c r="H294" s="1" t="s">
        <v>520</v>
      </c>
      <c r="I294" s="1" t="s">
        <v>143</v>
      </c>
      <c r="J294" s="152" t="s">
        <v>651</v>
      </c>
      <c r="K294" s="1"/>
      <c r="L294" s="1">
        <v>80</v>
      </c>
      <c r="M294" s="112" t="s">
        <v>122</v>
      </c>
      <c r="N294" s="112" t="s">
        <v>224</v>
      </c>
      <c r="O294" s="112" t="s">
        <v>166</v>
      </c>
      <c r="P294" s="112" t="s">
        <v>125</v>
      </c>
      <c r="Q294" s="112">
        <v>230000000</v>
      </c>
      <c r="R294" s="1" t="s">
        <v>511</v>
      </c>
      <c r="S294" s="112"/>
      <c r="T294" s="112" t="s">
        <v>146</v>
      </c>
      <c r="U294" s="112"/>
      <c r="V294" s="112"/>
      <c r="W294" s="112">
        <v>0</v>
      </c>
      <c r="X294" s="112">
        <v>90</v>
      </c>
      <c r="Y294" s="112">
        <v>10</v>
      </c>
      <c r="Z294" s="114"/>
      <c r="AA294" s="113" t="s">
        <v>138</v>
      </c>
      <c r="AB294" s="112"/>
      <c r="AC294" s="112"/>
      <c r="AD294" s="114">
        <v>8452339</v>
      </c>
      <c r="AE294" s="114">
        <f t="shared" si="210"/>
        <v>9466619.6800000016</v>
      </c>
      <c r="AF294" s="114"/>
      <c r="AG294" s="114"/>
      <c r="AH294" s="114">
        <v>5600000</v>
      </c>
      <c r="AI294" s="21">
        <f t="shared" si="211"/>
        <v>6272000.0000000009</v>
      </c>
      <c r="AJ294" s="114"/>
      <c r="AK294" s="114"/>
      <c r="AL294" s="114"/>
      <c r="AM294" s="21">
        <f t="shared" si="212"/>
        <v>0</v>
      </c>
      <c r="AN294" s="114"/>
      <c r="AO294" s="114"/>
      <c r="AP294" s="114"/>
      <c r="AQ294" s="21">
        <f t="shared" si="213"/>
        <v>0</v>
      </c>
      <c r="AR294" s="114"/>
      <c r="AS294" s="114"/>
      <c r="AT294" s="114"/>
      <c r="AU294" s="21">
        <f t="shared" si="214"/>
        <v>0</v>
      </c>
      <c r="AV294" s="114"/>
      <c r="AW294" s="41">
        <v>0</v>
      </c>
      <c r="AX294" s="41">
        <f t="shared" si="209"/>
        <v>0</v>
      </c>
      <c r="AY294" s="112" t="s">
        <v>129</v>
      </c>
      <c r="AZ294" s="1" t="s">
        <v>530</v>
      </c>
      <c r="BA294" s="1" t="s">
        <v>531</v>
      </c>
      <c r="BB294" s="44"/>
      <c r="BC294" s="44"/>
      <c r="BD294" s="44"/>
      <c r="BE294" s="44"/>
      <c r="BF294" s="44"/>
      <c r="BG294" s="44"/>
      <c r="BH294" s="44"/>
      <c r="BI294" s="44"/>
      <c r="BJ294" s="87"/>
      <c r="BK294" s="28"/>
    </row>
    <row r="295" spans="1:63" s="164" customFormat="1" ht="12.95" customHeight="1" x14ac:dyDescent="0.25">
      <c r="A295" s="4" t="s">
        <v>217</v>
      </c>
      <c r="B295" s="44"/>
      <c r="C295" s="4" t="s">
        <v>732</v>
      </c>
      <c r="D295" s="44"/>
      <c r="E295" s="44"/>
      <c r="F295" s="1" t="s">
        <v>519</v>
      </c>
      <c r="G295" s="1" t="s">
        <v>520</v>
      </c>
      <c r="H295" s="1" t="s">
        <v>520</v>
      </c>
      <c r="I295" s="1" t="s">
        <v>143</v>
      </c>
      <c r="J295" s="1" t="s">
        <v>651</v>
      </c>
      <c r="K295" s="1"/>
      <c r="L295" s="1">
        <v>80</v>
      </c>
      <c r="M295" s="1" t="s">
        <v>122</v>
      </c>
      <c r="N295" s="5" t="s">
        <v>224</v>
      </c>
      <c r="O295" s="1" t="s">
        <v>144</v>
      </c>
      <c r="P295" s="1" t="s">
        <v>125</v>
      </c>
      <c r="Q295" s="1">
        <v>230000000</v>
      </c>
      <c r="R295" s="1" t="s">
        <v>511</v>
      </c>
      <c r="S295" s="1"/>
      <c r="T295" s="1" t="s">
        <v>146</v>
      </c>
      <c r="U295" s="1"/>
      <c r="V295" s="1"/>
      <c r="W295" s="1">
        <v>0</v>
      </c>
      <c r="X295" s="1">
        <v>90</v>
      </c>
      <c r="Y295" s="1">
        <v>10</v>
      </c>
      <c r="Z295" s="21"/>
      <c r="AA295" s="5" t="s">
        <v>138</v>
      </c>
      <c r="AB295" s="71"/>
      <c r="AC295" s="71"/>
      <c r="AD295" s="71">
        <v>8452339</v>
      </c>
      <c r="AE295" s="71">
        <v>9466619.6800000016</v>
      </c>
      <c r="AF295" s="71"/>
      <c r="AG295" s="71"/>
      <c r="AH295" s="71">
        <v>5600000</v>
      </c>
      <c r="AI295" s="71">
        <v>6272000.0000000009</v>
      </c>
      <c r="AJ295" s="71"/>
      <c r="AK295" s="71"/>
      <c r="AL295" s="71"/>
      <c r="AM295" s="71"/>
      <c r="AN295" s="71"/>
      <c r="AO295" s="71"/>
      <c r="AP295" s="71"/>
      <c r="AQ295" s="71"/>
      <c r="AR295" s="71"/>
      <c r="AS295" s="71"/>
      <c r="AT295" s="71"/>
      <c r="AU295" s="71"/>
      <c r="AV295" s="71"/>
      <c r="AW295" s="41">
        <v>0</v>
      </c>
      <c r="AX295" s="41">
        <f>AW295*1.12</f>
        <v>0</v>
      </c>
      <c r="AY295" s="1" t="s">
        <v>129</v>
      </c>
      <c r="AZ295" s="1" t="s">
        <v>530</v>
      </c>
      <c r="BA295" s="1" t="s">
        <v>531</v>
      </c>
      <c r="BB295" s="44"/>
      <c r="BC295" s="44"/>
      <c r="BD295" s="44"/>
      <c r="BE295" s="44"/>
      <c r="BF295" s="44"/>
      <c r="BG295" s="44"/>
      <c r="BH295" s="44"/>
      <c r="BI295" s="44"/>
      <c r="BJ295" s="87"/>
      <c r="BK295" s="32">
        <v>14</v>
      </c>
    </row>
    <row r="296" spans="1:63" s="164" customFormat="1" ht="12.95" customHeight="1" x14ac:dyDescent="0.25">
      <c r="A296" s="4" t="s">
        <v>217</v>
      </c>
      <c r="B296" s="44"/>
      <c r="C296" s="4" t="s">
        <v>774</v>
      </c>
      <c r="D296" s="44"/>
      <c r="E296" s="44"/>
      <c r="F296" s="1" t="s">
        <v>519</v>
      </c>
      <c r="G296" s="1" t="s">
        <v>520</v>
      </c>
      <c r="H296" s="1" t="s">
        <v>520</v>
      </c>
      <c r="I296" s="1" t="s">
        <v>143</v>
      </c>
      <c r="J296" s="1" t="s">
        <v>651</v>
      </c>
      <c r="K296" s="1"/>
      <c r="L296" s="1">
        <v>80</v>
      </c>
      <c r="M296" s="1" t="s">
        <v>122</v>
      </c>
      <c r="N296" s="5" t="s">
        <v>224</v>
      </c>
      <c r="O296" s="1" t="s">
        <v>398</v>
      </c>
      <c r="P296" s="1" t="s">
        <v>125</v>
      </c>
      <c r="Q296" s="1">
        <v>230000000</v>
      </c>
      <c r="R296" s="1" t="s">
        <v>511</v>
      </c>
      <c r="S296" s="1"/>
      <c r="T296" s="1" t="s">
        <v>146</v>
      </c>
      <c r="U296" s="1"/>
      <c r="V296" s="1"/>
      <c r="W296" s="1">
        <v>0</v>
      </c>
      <c r="X296" s="16">
        <v>100</v>
      </c>
      <c r="Y296" s="1">
        <v>0</v>
      </c>
      <c r="Z296" s="21"/>
      <c r="AA296" s="5" t="s">
        <v>138</v>
      </c>
      <c r="AB296" s="71"/>
      <c r="AC296" s="71"/>
      <c r="AD296" s="71">
        <v>8452339</v>
      </c>
      <c r="AE296" s="71">
        <f t="shared" ref="AE296" si="216">AD296*1.12</f>
        <v>9466619.6800000016</v>
      </c>
      <c r="AF296" s="71"/>
      <c r="AG296" s="71"/>
      <c r="AH296" s="71">
        <v>5600000</v>
      </c>
      <c r="AI296" s="71">
        <f t="shared" ref="AI296" si="217">AH296*1.12</f>
        <v>6272000.0000000009</v>
      </c>
      <c r="AJ296" s="71"/>
      <c r="AK296" s="71"/>
      <c r="AL296" s="71"/>
      <c r="AM296" s="71"/>
      <c r="AN296" s="71"/>
      <c r="AO296" s="71"/>
      <c r="AP296" s="71"/>
      <c r="AQ296" s="71"/>
      <c r="AR296" s="71"/>
      <c r="AS296" s="71"/>
      <c r="AT296" s="71"/>
      <c r="AU296" s="71"/>
      <c r="AV296" s="71"/>
      <c r="AW296" s="42">
        <f t="shared" ref="AW296" si="218">AD296+AH296+AL296+AP296+AT296</f>
        <v>14052339</v>
      </c>
      <c r="AX296" s="42">
        <f t="shared" ref="AX296" si="219">AW296*1.12</f>
        <v>15738619.680000002</v>
      </c>
      <c r="AY296" s="1" t="s">
        <v>129</v>
      </c>
      <c r="AZ296" s="1" t="s">
        <v>530</v>
      </c>
      <c r="BA296" s="1" t="s">
        <v>531</v>
      </c>
      <c r="BB296" s="44"/>
      <c r="BC296" s="44"/>
      <c r="BD296" s="44"/>
      <c r="BE296" s="44"/>
      <c r="BF296" s="44"/>
      <c r="BG296" s="44"/>
      <c r="BH296" s="44"/>
      <c r="BI296" s="44"/>
      <c r="BJ296" s="87"/>
      <c r="BK296" s="32" t="s">
        <v>772</v>
      </c>
    </row>
    <row r="297" spans="1:63" s="164" customFormat="1" ht="12.95" customHeight="1" x14ac:dyDescent="0.25">
      <c r="A297" s="15" t="s">
        <v>217</v>
      </c>
      <c r="B297" s="44"/>
      <c r="C297" s="175" t="s">
        <v>532</v>
      </c>
      <c r="D297" s="87"/>
      <c r="E297" s="44"/>
      <c r="F297" s="1" t="s">
        <v>519</v>
      </c>
      <c r="G297" s="1" t="s">
        <v>520</v>
      </c>
      <c r="H297" s="1" t="s">
        <v>520</v>
      </c>
      <c r="I297" s="1" t="s">
        <v>120</v>
      </c>
      <c r="J297" s="1"/>
      <c r="K297" s="1"/>
      <c r="L297" s="1">
        <v>80</v>
      </c>
      <c r="M297" s="112" t="s">
        <v>122</v>
      </c>
      <c r="N297" s="112" t="s">
        <v>224</v>
      </c>
      <c r="O297" s="112" t="s">
        <v>166</v>
      </c>
      <c r="P297" s="112" t="s">
        <v>125</v>
      </c>
      <c r="Q297" s="112">
        <v>230000000</v>
      </c>
      <c r="R297" s="1" t="s">
        <v>511</v>
      </c>
      <c r="S297" s="112"/>
      <c r="T297" s="112" t="s">
        <v>146</v>
      </c>
      <c r="U297" s="112"/>
      <c r="V297" s="112"/>
      <c r="W297" s="112">
        <v>0</v>
      </c>
      <c r="X297" s="112">
        <v>90</v>
      </c>
      <c r="Y297" s="112">
        <v>10</v>
      </c>
      <c r="Z297" s="114"/>
      <c r="AA297" s="113" t="s">
        <v>138</v>
      </c>
      <c r="AB297" s="112"/>
      <c r="AC297" s="112"/>
      <c r="AD297" s="114">
        <v>4731862</v>
      </c>
      <c r="AE297" s="114">
        <f t="shared" si="210"/>
        <v>5299685.4400000004</v>
      </c>
      <c r="AF297" s="114"/>
      <c r="AG297" s="114"/>
      <c r="AH297" s="114">
        <v>6097534</v>
      </c>
      <c r="AI297" s="21">
        <f t="shared" si="211"/>
        <v>6829238.080000001</v>
      </c>
      <c r="AJ297" s="114"/>
      <c r="AK297" s="114"/>
      <c r="AL297" s="114"/>
      <c r="AM297" s="21">
        <f t="shared" si="212"/>
        <v>0</v>
      </c>
      <c r="AN297" s="114"/>
      <c r="AO297" s="114"/>
      <c r="AP297" s="114"/>
      <c r="AQ297" s="21">
        <f t="shared" si="213"/>
        <v>0</v>
      </c>
      <c r="AR297" s="114"/>
      <c r="AS297" s="114"/>
      <c r="AT297" s="114"/>
      <c r="AU297" s="21">
        <f t="shared" si="214"/>
        <v>0</v>
      </c>
      <c r="AV297" s="114"/>
      <c r="AW297" s="202">
        <f t="shared" si="215"/>
        <v>10829396</v>
      </c>
      <c r="AX297" s="202">
        <f t="shared" si="209"/>
        <v>12128923.520000001</v>
      </c>
      <c r="AY297" s="112" t="s">
        <v>129</v>
      </c>
      <c r="AZ297" s="1" t="s">
        <v>533</v>
      </c>
      <c r="BA297" s="1" t="s">
        <v>534</v>
      </c>
      <c r="BB297" s="44"/>
      <c r="BC297" s="44"/>
      <c r="BD297" s="44"/>
      <c r="BE297" s="44"/>
      <c r="BF297" s="44"/>
      <c r="BG297" s="44"/>
      <c r="BH297" s="44"/>
      <c r="BI297" s="44"/>
      <c r="BJ297" s="87"/>
      <c r="BK297" s="28"/>
    </row>
    <row r="298" spans="1:63" s="164" customFormat="1" ht="12.95" customHeight="1" x14ac:dyDescent="0.25">
      <c r="A298" s="15" t="s">
        <v>217</v>
      </c>
      <c r="B298" s="44"/>
      <c r="C298" s="175" t="s">
        <v>535</v>
      </c>
      <c r="D298" s="87"/>
      <c r="E298" s="44"/>
      <c r="F298" s="1" t="s">
        <v>519</v>
      </c>
      <c r="G298" s="1" t="s">
        <v>520</v>
      </c>
      <c r="H298" s="1" t="s">
        <v>520</v>
      </c>
      <c r="I298" s="1" t="s">
        <v>143</v>
      </c>
      <c r="J298" s="152" t="s">
        <v>651</v>
      </c>
      <c r="K298" s="1"/>
      <c r="L298" s="1">
        <v>80</v>
      </c>
      <c r="M298" s="112" t="s">
        <v>122</v>
      </c>
      <c r="N298" s="112" t="s">
        <v>224</v>
      </c>
      <c r="O298" s="112" t="s">
        <v>166</v>
      </c>
      <c r="P298" s="112" t="s">
        <v>125</v>
      </c>
      <c r="Q298" s="112">
        <v>230000000</v>
      </c>
      <c r="R298" s="1" t="s">
        <v>511</v>
      </c>
      <c r="S298" s="112"/>
      <c r="T298" s="112" t="s">
        <v>146</v>
      </c>
      <c r="U298" s="112"/>
      <c r="V298" s="112"/>
      <c r="W298" s="112">
        <v>0</v>
      </c>
      <c r="X298" s="112">
        <v>90</v>
      </c>
      <c r="Y298" s="112">
        <v>10</v>
      </c>
      <c r="Z298" s="114"/>
      <c r="AA298" s="113" t="s">
        <v>138</v>
      </c>
      <c r="AB298" s="112"/>
      <c r="AC298" s="112"/>
      <c r="AD298" s="114">
        <v>1635705</v>
      </c>
      <c r="AE298" s="114">
        <f t="shared" si="210"/>
        <v>1831989.6</v>
      </c>
      <c r="AF298" s="114"/>
      <c r="AG298" s="114"/>
      <c r="AH298" s="114">
        <v>2107790</v>
      </c>
      <c r="AI298" s="21">
        <f t="shared" si="211"/>
        <v>2360724.8000000003</v>
      </c>
      <c r="AJ298" s="114"/>
      <c r="AK298" s="114"/>
      <c r="AL298" s="114"/>
      <c r="AM298" s="21">
        <f t="shared" si="212"/>
        <v>0</v>
      </c>
      <c r="AN298" s="114"/>
      <c r="AO298" s="114"/>
      <c r="AP298" s="114"/>
      <c r="AQ298" s="21">
        <f t="shared" si="213"/>
        <v>0</v>
      </c>
      <c r="AR298" s="114"/>
      <c r="AS298" s="114"/>
      <c r="AT298" s="114"/>
      <c r="AU298" s="21">
        <f t="shared" si="214"/>
        <v>0</v>
      </c>
      <c r="AV298" s="114"/>
      <c r="AW298" s="41">
        <v>0</v>
      </c>
      <c r="AX298" s="41">
        <f t="shared" si="209"/>
        <v>0</v>
      </c>
      <c r="AY298" s="112" t="s">
        <v>129</v>
      </c>
      <c r="AZ298" s="1" t="s">
        <v>536</v>
      </c>
      <c r="BA298" s="1" t="s">
        <v>537</v>
      </c>
      <c r="BB298" s="44"/>
      <c r="BC298" s="44"/>
      <c r="BD298" s="44"/>
      <c r="BE298" s="44"/>
      <c r="BF298" s="44"/>
      <c r="BG298" s="44"/>
      <c r="BH298" s="44"/>
      <c r="BI298" s="44"/>
      <c r="BJ298" s="87"/>
      <c r="BK298" s="28"/>
    </row>
    <row r="299" spans="1:63" s="164" customFormat="1" ht="12.95" customHeight="1" x14ac:dyDescent="0.25">
      <c r="A299" s="4" t="s">
        <v>217</v>
      </c>
      <c r="B299" s="44"/>
      <c r="C299" s="4" t="s">
        <v>733</v>
      </c>
      <c r="D299" s="44"/>
      <c r="E299" s="44"/>
      <c r="F299" s="1" t="s">
        <v>519</v>
      </c>
      <c r="G299" s="1" t="s">
        <v>520</v>
      </c>
      <c r="H299" s="1" t="s">
        <v>520</v>
      </c>
      <c r="I299" s="1" t="s">
        <v>143</v>
      </c>
      <c r="J299" s="1" t="s">
        <v>651</v>
      </c>
      <c r="K299" s="1"/>
      <c r="L299" s="1">
        <v>80</v>
      </c>
      <c r="M299" s="1" t="s">
        <v>122</v>
      </c>
      <c r="N299" s="5" t="s">
        <v>224</v>
      </c>
      <c r="O299" s="1" t="s">
        <v>144</v>
      </c>
      <c r="P299" s="1" t="s">
        <v>125</v>
      </c>
      <c r="Q299" s="1">
        <v>230000000</v>
      </c>
      <c r="R299" s="1" t="s">
        <v>511</v>
      </c>
      <c r="S299" s="1"/>
      <c r="T299" s="1" t="s">
        <v>146</v>
      </c>
      <c r="U299" s="1"/>
      <c r="V299" s="1"/>
      <c r="W299" s="1">
        <v>0</v>
      </c>
      <c r="X299" s="1">
        <v>90</v>
      </c>
      <c r="Y299" s="1">
        <v>10</v>
      </c>
      <c r="Z299" s="21"/>
      <c r="AA299" s="5" t="s">
        <v>138</v>
      </c>
      <c r="AB299" s="71"/>
      <c r="AC299" s="71"/>
      <c r="AD299" s="71">
        <v>1635705</v>
      </c>
      <c r="AE299" s="71">
        <v>1831989.6</v>
      </c>
      <c r="AF299" s="71"/>
      <c r="AG299" s="71"/>
      <c r="AH299" s="71">
        <v>2107790</v>
      </c>
      <c r="AI299" s="71">
        <v>2360724.8000000003</v>
      </c>
      <c r="AJ299" s="71"/>
      <c r="AK299" s="71"/>
      <c r="AL299" s="71"/>
      <c r="AM299" s="71"/>
      <c r="AN299" s="71"/>
      <c r="AO299" s="71"/>
      <c r="AP299" s="71"/>
      <c r="AQ299" s="71"/>
      <c r="AR299" s="71"/>
      <c r="AS299" s="71"/>
      <c r="AT299" s="71"/>
      <c r="AU299" s="71"/>
      <c r="AV299" s="71"/>
      <c r="AW299" s="41">
        <v>0</v>
      </c>
      <c r="AX299" s="41">
        <f>AW299*1.12</f>
        <v>0</v>
      </c>
      <c r="AY299" s="1" t="s">
        <v>129</v>
      </c>
      <c r="AZ299" s="1" t="s">
        <v>536</v>
      </c>
      <c r="BA299" s="1" t="s">
        <v>537</v>
      </c>
      <c r="BB299" s="44"/>
      <c r="BC299" s="44"/>
      <c r="BD299" s="44"/>
      <c r="BE299" s="44"/>
      <c r="BF299" s="44"/>
      <c r="BG299" s="44"/>
      <c r="BH299" s="44"/>
      <c r="BI299" s="44"/>
      <c r="BJ299" s="87"/>
      <c r="BK299" s="32">
        <v>14</v>
      </c>
    </row>
    <row r="300" spans="1:63" s="164" customFormat="1" ht="12.95" customHeight="1" x14ac:dyDescent="0.25">
      <c r="A300" s="4" t="s">
        <v>217</v>
      </c>
      <c r="B300" s="44"/>
      <c r="C300" s="4" t="s">
        <v>775</v>
      </c>
      <c r="D300" s="44"/>
      <c r="E300" s="44"/>
      <c r="F300" s="1" t="s">
        <v>519</v>
      </c>
      <c r="G300" s="1" t="s">
        <v>520</v>
      </c>
      <c r="H300" s="1" t="s">
        <v>520</v>
      </c>
      <c r="I300" s="1" t="s">
        <v>143</v>
      </c>
      <c r="J300" s="1" t="s">
        <v>651</v>
      </c>
      <c r="K300" s="1"/>
      <c r="L300" s="1">
        <v>80</v>
      </c>
      <c r="M300" s="1" t="s">
        <v>122</v>
      </c>
      <c r="N300" s="5" t="s">
        <v>224</v>
      </c>
      <c r="O300" s="1" t="s">
        <v>398</v>
      </c>
      <c r="P300" s="1" t="s">
        <v>125</v>
      </c>
      <c r="Q300" s="1">
        <v>230000000</v>
      </c>
      <c r="R300" s="1" t="s">
        <v>511</v>
      </c>
      <c r="S300" s="1"/>
      <c r="T300" s="1" t="s">
        <v>146</v>
      </c>
      <c r="U300" s="1"/>
      <c r="V300" s="1"/>
      <c r="W300" s="1">
        <v>0</v>
      </c>
      <c r="X300" s="16">
        <v>100</v>
      </c>
      <c r="Y300" s="1">
        <v>0</v>
      </c>
      <c r="Z300" s="21"/>
      <c r="AA300" s="5" t="s">
        <v>138</v>
      </c>
      <c r="AB300" s="71"/>
      <c r="AC300" s="71"/>
      <c r="AD300" s="71">
        <v>1635705</v>
      </c>
      <c r="AE300" s="71">
        <f t="shared" ref="AE300" si="220">AD300*1.12</f>
        <v>1831989.6</v>
      </c>
      <c r="AF300" s="71"/>
      <c r="AG300" s="71"/>
      <c r="AH300" s="71">
        <v>2107790</v>
      </c>
      <c r="AI300" s="71">
        <f t="shared" ref="AI300" si="221">AH300*1.12</f>
        <v>2360724.8000000003</v>
      </c>
      <c r="AJ300" s="71"/>
      <c r="AK300" s="71"/>
      <c r="AL300" s="71"/>
      <c r="AM300" s="71"/>
      <c r="AN300" s="71"/>
      <c r="AO300" s="71"/>
      <c r="AP300" s="71"/>
      <c r="AQ300" s="71"/>
      <c r="AR300" s="71"/>
      <c r="AS300" s="71"/>
      <c r="AT300" s="71"/>
      <c r="AU300" s="71"/>
      <c r="AV300" s="71"/>
      <c r="AW300" s="42">
        <f t="shared" ref="AW300" si="222">AD300+AH300+AL300+AP300+AT300</f>
        <v>3743495</v>
      </c>
      <c r="AX300" s="42">
        <f t="shared" ref="AX300" si="223">AW300*1.12</f>
        <v>4192714.4000000004</v>
      </c>
      <c r="AY300" s="1" t="s">
        <v>129</v>
      </c>
      <c r="AZ300" s="1" t="s">
        <v>536</v>
      </c>
      <c r="BA300" s="1" t="s">
        <v>537</v>
      </c>
      <c r="BB300" s="44"/>
      <c r="BC300" s="44"/>
      <c r="BD300" s="44"/>
      <c r="BE300" s="44"/>
      <c r="BF300" s="44"/>
      <c r="BG300" s="44"/>
      <c r="BH300" s="44"/>
      <c r="BI300" s="44"/>
      <c r="BJ300" s="87"/>
      <c r="BK300" s="32" t="s">
        <v>772</v>
      </c>
    </row>
    <row r="301" spans="1:63" s="164" customFormat="1" ht="12.95" customHeight="1" x14ac:dyDescent="0.25">
      <c r="A301" s="115" t="s">
        <v>133</v>
      </c>
      <c r="B301" s="27" t="s">
        <v>218</v>
      </c>
      <c r="C301" s="4" t="s">
        <v>583</v>
      </c>
      <c r="D301" s="4"/>
      <c r="E301" s="216"/>
      <c r="F301" s="22" t="s">
        <v>293</v>
      </c>
      <c r="G301" s="22" t="s">
        <v>294</v>
      </c>
      <c r="H301" s="22" t="s">
        <v>294</v>
      </c>
      <c r="I301" s="23" t="s">
        <v>120</v>
      </c>
      <c r="J301" s="23"/>
      <c r="K301" s="23"/>
      <c r="L301" s="22">
        <v>100</v>
      </c>
      <c r="M301" s="5">
        <v>230000000</v>
      </c>
      <c r="N301" s="5" t="s">
        <v>123</v>
      </c>
      <c r="O301" s="1" t="s">
        <v>166</v>
      </c>
      <c r="P301" s="23" t="s">
        <v>125</v>
      </c>
      <c r="Q301" s="24">
        <v>230000000</v>
      </c>
      <c r="R301" s="25" t="s">
        <v>257</v>
      </c>
      <c r="S301" s="25"/>
      <c r="T301" s="23" t="s">
        <v>127</v>
      </c>
      <c r="U301" s="5"/>
      <c r="V301" s="23"/>
      <c r="W301" s="23">
        <v>0</v>
      </c>
      <c r="X301" s="23">
        <v>100</v>
      </c>
      <c r="Y301" s="23">
        <v>0</v>
      </c>
      <c r="Z301" s="39"/>
      <c r="AA301" s="5" t="s">
        <v>138</v>
      </c>
      <c r="AB301" s="26"/>
      <c r="AC301" s="26"/>
      <c r="AD301" s="26">
        <v>30708000</v>
      </c>
      <c r="AE301" s="18">
        <f t="shared" si="210"/>
        <v>34392960</v>
      </c>
      <c r="AF301" s="26"/>
      <c r="AG301" s="26"/>
      <c r="AH301" s="26">
        <v>40944000</v>
      </c>
      <c r="AI301" s="18">
        <f t="shared" si="211"/>
        <v>45857280.000000007</v>
      </c>
      <c r="AJ301" s="19"/>
      <c r="AK301" s="19"/>
      <c r="AL301" s="26">
        <v>40944000</v>
      </c>
      <c r="AM301" s="18">
        <f t="shared" si="212"/>
        <v>45857280.000000007</v>
      </c>
      <c r="AN301" s="1"/>
      <c r="AO301" s="44"/>
      <c r="AP301" s="44"/>
      <c r="AQ301" s="44"/>
      <c r="AR301" s="44"/>
      <c r="AS301" s="44"/>
      <c r="AT301" s="44"/>
      <c r="AU301" s="21"/>
      <c r="AV301" s="116"/>
      <c r="AW301" s="41">
        <f>AD301+AH301+AL301+AP301+AT301</f>
        <v>112596000</v>
      </c>
      <c r="AX301" s="41">
        <f t="shared" si="209"/>
        <v>126107520.00000001</v>
      </c>
      <c r="AY301" s="9" t="s">
        <v>129</v>
      </c>
      <c r="AZ301" s="1" t="s">
        <v>584</v>
      </c>
      <c r="BA301" s="1" t="s">
        <v>585</v>
      </c>
      <c r="BB301" s="116"/>
      <c r="BC301" s="44"/>
      <c r="BD301" s="44"/>
      <c r="BE301" s="44"/>
      <c r="BF301" s="44"/>
      <c r="BG301" s="44"/>
      <c r="BH301" s="44"/>
      <c r="BI301" s="44"/>
      <c r="BJ301" s="87"/>
      <c r="BK301" s="28"/>
    </row>
    <row r="302" spans="1:63" s="164" customFormat="1" ht="12.95" customHeight="1" x14ac:dyDescent="0.25">
      <c r="A302" s="115" t="s">
        <v>133</v>
      </c>
      <c r="B302" s="27" t="s">
        <v>218</v>
      </c>
      <c r="C302" s="4" t="s">
        <v>586</v>
      </c>
      <c r="D302" s="4"/>
      <c r="E302" s="216"/>
      <c r="F302" s="22" t="s">
        <v>293</v>
      </c>
      <c r="G302" s="22" t="s">
        <v>294</v>
      </c>
      <c r="H302" s="22" t="s">
        <v>294</v>
      </c>
      <c r="I302" s="23" t="s">
        <v>120</v>
      </c>
      <c r="J302" s="23"/>
      <c r="K302" s="23"/>
      <c r="L302" s="22">
        <v>100</v>
      </c>
      <c r="M302" s="5">
        <v>230000000</v>
      </c>
      <c r="N302" s="5" t="s">
        <v>123</v>
      </c>
      <c r="O302" s="1" t="s">
        <v>166</v>
      </c>
      <c r="P302" s="23" t="s">
        <v>125</v>
      </c>
      <c r="Q302" s="24">
        <v>230000000</v>
      </c>
      <c r="R302" s="25" t="s">
        <v>262</v>
      </c>
      <c r="S302" s="25"/>
      <c r="T302" s="23" t="s">
        <v>127</v>
      </c>
      <c r="U302" s="5"/>
      <c r="V302" s="23"/>
      <c r="W302" s="23">
        <v>0</v>
      </c>
      <c r="X302" s="23">
        <v>100</v>
      </c>
      <c r="Y302" s="23">
        <v>0</v>
      </c>
      <c r="Z302" s="39"/>
      <c r="AA302" s="5" t="s">
        <v>138</v>
      </c>
      <c r="AB302" s="26"/>
      <c r="AC302" s="26"/>
      <c r="AD302" s="26">
        <v>10700032</v>
      </c>
      <c r="AE302" s="18">
        <f t="shared" si="210"/>
        <v>11984035.840000002</v>
      </c>
      <c r="AF302" s="26"/>
      <c r="AG302" s="26"/>
      <c r="AH302" s="26">
        <v>14193920</v>
      </c>
      <c r="AI302" s="18">
        <f t="shared" si="211"/>
        <v>15897190.400000002</v>
      </c>
      <c r="AJ302" s="19"/>
      <c r="AK302" s="19"/>
      <c r="AL302" s="26">
        <v>14193920</v>
      </c>
      <c r="AM302" s="18">
        <f t="shared" si="212"/>
        <v>15897190.400000002</v>
      </c>
      <c r="AN302" s="1"/>
      <c r="AO302" s="44"/>
      <c r="AP302" s="44"/>
      <c r="AQ302" s="44"/>
      <c r="AR302" s="44"/>
      <c r="AS302" s="44"/>
      <c r="AT302" s="44"/>
      <c r="AU302" s="21"/>
      <c r="AV302" s="116"/>
      <c r="AW302" s="41">
        <f t="shared" ref="AW302:AW316" si="224">AD302+AH302+AL302+AP302+AT302</f>
        <v>39087872</v>
      </c>
      <c r="AX302" s="41">
        <f t="shared" si="209"/>
        <v>43778416.640000001</v>
      </c>
      <c r="AY302" s="9" t="s">
        <v>129</v>
      </c>
      <c r="AZ302" s="1" t="s">
        <v>587</v>
      </c>
      <c r="BA302" s="1" t="s">
        <v>588</v>
      </c>
      <c r="BB302" s="116"/>
      <c r="BC302" s="44"/>
      <c r="BD302" s="44"/>
      <c r="BE302" s="44"/>
      <c r="BF302" s="44"/>
      <c r="BG302" s="44"/>
      <c r="BH302" s="44"/>
      <c r="BI302" s="44"/>
      <c r="BJ302" s="87"/>
      <c r="BK302" s="28"/>
    </row>
    <row r="303" spans="1:63" s="164" customFormat="1" ht="12.95" customHeight="1" x14ac:dyDescent="0.25">
      <c r="A303" s="115" t="s">
        <v>133</v>
      </c>
      <c r="B303" s="27" t="s">
        <v>218</v>
      </c>
      <c r="C303" s="4" t="s">
        <v>589</v>
      </c>
      <c r="D303" s="4"/>
      <c r="E303" s="216"/>
      <c r="F303" s="22" t="s">
        <v>293</v>
      </c>
      <c r="G303" s="22" t="s">
        <v>294</v>
      </c>
      <c r="H303" s="22" t="s">
        <v>294</v>
      </c>
      <c r="I303" s="23" t="s">
        <v>120</v>
      </c>
      <c r="J303" s="23"/>
      <c r="K303" s="23"/>
      <c r="L303" s="22">
        <v>100</v>
      </c>
      <c r="M303" s="5">
        <v>230000000</v>
      </c>
      <c r="N303" s="5" t="s">
        <v>123</v>
      </c>
      <c r="O303" s="1" t="s">
        <v>166</v>
      </c>
      <c r="P303" s="23" t="s">
        <v>125</v>
      </c>
      <c r="Q303" s="24">
        <v>230000000</v>
      </c>
      <c r="R303" s="25" t="s">
        <v>266</v>
      </c>
      <c r="S303" s="25"/>
      <c r="T303" s="23" t="s">
        <v>127</v>
      </c>
      <c r="U303" s="5"/>
      <c r="V303" s="23"/>
      <c r="W303" s="23">
        <v>0</v>
      </c>
      <c r="X303" s="23">
        <v>100</v>
      </c>
      <c r="Y303" s="23">
        <v>0</v>
      </c>
      <c r="Z303" s="39"/>
      <c r="AA303" s="5" t="s">
        <v>138</v>
      </c>
      <c r="AB303" s="26"/>
      <c r="AC303" s="26"/>
      <c r="AD303" s="26">
        <v>37668480</v>
      </c>
      <c r="AE303" s="18">
        <f t="shared" si="210"/>
        <v>42188697.600000001</v>
      </c>
      <c r="AF303" s="26"/>
      <c r="AG303" s="26"/>
      <c r="AH303" s="26">
        <v>46403200</v>
      </c>
      <c r="AI303" s="18">
        <f t="shared" si="211"/>
        <v>51971584.000000007</v>
      </c>
      <c r="AJ303" s="19"/>
      <c r="AK303" s="19"/>
      <c r="AL303" s="26">
        <v>46403200</v>
      </c>
      <c r="AM303" s="18">
        <f t="shared" si="212"/>
        <v>51971584.000000007</v>
      </c>
      <c r="AN303" s="1"/>
      <c r="AO303" s="44"/>
      <c r="AP303" s="44"/>
      <c r="AQ303" s="44"/>
      <c r="AR303" s="44"/>
      <c r="AS303" s="44"/>
      <c r="AT303" s="44"/>
      <c r="AU303" s="21"/>
      <c r="AV303" s="116"/>
      <c r="AW303" s="41">
        <f t="shared" si="224"/>
        <v>130474880</v>
      </c>
      <c r="AX303" s="41">
        <f t="shared" si="209"/>
        <v>146131865.60000002</v>
      </c>
      <c r="AY303" s="9" t="s">
        <v>129</v>
      </c>
      <c r="AZ303" s="1" t="s">
        <v>590</v>
      </c>
      <c r="BA303" s="1" t="s">
        <v>591</v>
      </c>
      <c r="BB303" s="116"/>
      <c r="BC303" s="44"/>
      <c r="BD303" s="44"/>
      <c r="BE303" s="44"/>
      <c r="BF303" s="44"/>
      <c r="BG303" s="44"/>
      <c r="BH303" s="44"/>
      <c r="BI303" s="44"/>
      <c r="BJ303" s="87"/>
      <c r="BK303" s="28"/>
    </row>
    <row r="304" spans="1:63" s="164" customFormat="1" ht="12.95" customHeight="1" x14ac:dyDescent="0.25">
      <c r="A304" s="115" t="s">
        <v>133</v>
      </c>
      <c r="B304" s="27" t="s">
        <v>218</v>
      </c>
      <c r="C304" s="4" t="s">
        <v>592</v>
      </c>
      <c r="D304" s="4"/>
      <c r="E304" s="216"/>
      <c r="F304" s="22" t="s">
        <v>298</v>
      </c>
      <c r="G304" s="22" t="s">
        <v>299</v>
      </c>
      <c r="H304" s="22" t="s">
        <v>299</v>
      </c>
      <c r="I304" s="23" t="s">
        <v>120</v>
      </c>
      <c r="J304" s="23"/>
      <c r="K304" s="23"/>
      <c r="L304" s="22">
        <v>100</v>
      </c>
      <c r="M304" s="5">
        <v>230000000</v>
      </c>
      <c r="N304" s="5" t="s">
        <v>137</v>
      </c>
      <c r="O304" s="1" t="s">
        <v>166</v>
      </c>
      <c r="P304" s="23" t="s">
        <v>125</v>
      </c>
      <c r="Q304" s="24">
        <v>230000000</v>
      </c>
      <c r="R304" s="25" t="s">
        <v>145</v>
      </c>
      <c r="S304" s="25"/>
      <c r="T304" s="23" t="s">
        <v>127</v>
      </c>
      <c r="U304" s="5"/>
      <c r="V304" s="23"/>
      <c r="W304" s="23">
        <v>0</v>
      </c>
      <c r="X304" s="23">
        <v>100</v>
      </c>
      <c r="Y304" s="23">
        <v>0</v>
      </c>
      <c r="Z304" s="39"/>
      <c r="AA304" s="5" t="s">
        <v>138</v>
      </c>
      <c r="AB304" s="26"/>
      <c r="AC304" s="26"/>
      <c r="AD304" s="26">
        <v>19626200</v>
      </c>
      <c r="AE304" s="18">
        <f t="shared" si="210"/>
        <v>21981344.000000004</v>
      </c>
      <c r="AF304" s="26"/>
      <c r="AG304" s="26"/>
      <c r="AH304" s="26">
        <v>26049320</v>
      </c>
      <c r="AI304" s="18">
        <f t="shared" si="211"/>
        <v>29175238.400000002</v>
      </c>
      <c r="AJ304" s="19"/>
      <c r="AK304" s="19"/>
      <c r="AL304" s="26">
        <v>26049320</v>
      </c>
      <c r="AM304" s="18">
        <f t="shared" si="212"/>
        <v>29175238.400000002</v>
      </c>
      <c r="AN304" s="1"/>
      <c r="AO304" s="44"/>
      <c r="AP304" s="44"/>
      <c r="AQ304" s="44"/>
      <c r="AR304" s="44"/>
      <c r="AS304" s="44"/>
      <c r="AT304" s="44"/>
      <c r="AU304" s="21"/>
      <c r="AV304" s="116"/>
      <c r="AW304" s="41">
        <f t="shared" si="224"/>
        <v>71724840</v>
      </c>
      <c r="AX304" s="41">
        <f t="shared" si="209"/>
        <v>80331820.800000012</v>
      </c>
      <c r="AY304" s="9" t="s">
        <v>129</v>
      </c>
      <c r="AZ304" s="1" t="s">
        <v>593</v>
      </c>
      <c r="BA304" s="1" t="s">
        <v>594</v>
      </c>
      <c r="BB304" s="116"/>
      <c r="BC304" s="44"/>
      <c r="BD304" s="44"/>
      <c r="BE304" s="44"/>
      <c r="BF304" s="44"/>
      <c r="BG304" s="44"/>
      <c r="BH304" s="44"/>
      <c r="BI304" s="44"/>
      <c r="BJ304" s="87"/>
      <c r="BK304" s="28"/>
    </row>
    <row r="305" spans="1:63" s="164" customFormat="1" ht="12.95" customHeight="1" x14ac:dyDescent="0.25">
      <c r="A305" s="115" t="s">
        <v>133</v>
      </c>
      <c r="B305" s="27" t="s">
        <v>218</v>
      </c>
      <c r="C305" s="4" t="s">
        <v>595</v>
      </c>
      <c r="D305" s="4"/>
      <c r="E305" s="216"/>
      <c r="F305" s="22" t="s">
        <v>298</v>
      </c>
      <c r="G305" s="22" t="s">
        <v>299</v>
      </c>
      <c r="H305" s="22" t="s">
        <v>299</v>
      </c>
      <c r="I305" s="23" t="s">
        <v>120</v>
      </c>
      <c r="J305" s="23"/>
      <c r="K305" s="23"/>
      <c r="L305" s="22">
        <v>100</v>
      </c>
      <c r="M305" s="5">
        <v>230000000</v>
      </c>
      <c r="N305" s="5" t="s">
        <v>137</v>
      </c>
      <c r="O305" s="1" t="s">
        <v>166</v>
      </c>
      <c r="P305" s="23" t="s">
        <v>125</v>
      </c>
      <c r="Q305" s="24">
        <v>230000000</v>
      </c>
      <c r="R305" s="25" t="s">
        <v>257</v>
      </c>
      <c r="S305" s="25"/>
      <c r="T305" s="23" t="s">
        <v>127</v>
      </c>
      <c r="U305" s="5"/>
      <c r="V305" s="23"/>
      <c r="W305" s="23">
        <v>0</v>
      </c>
      <c r="X305" s="23">
        <v>100</v>
      </c>
      <c r="Y305" s="23">
        <v>0</v>
      </c>
      <c r="Z305" s="39"/>
      <c r="AA305" s="5" t="s">
        <v>138</v>
      </c>
      <c r="AB305" s="26"/>
      <c r="AC305" s="26"/>
      <c r="AD305" s="26">
        <v>196389050</v>
      </c>
      <c r="AE305" s="18">
        <f t="shared" si="210"/>
        <v>219955736.00000003</v>
      </c>
      <c r="AF305" s="26"/>
      <c r="AG305" s="26"/>
      <c r="AH305" s="26">
        <v>260661830</v>
      </c>
      <c r="AI305" s="18">
        <f t="shared" si="211"/>
        <v>291941249.60000002</v>
      </c>
      <c r="AJ305" s="19"/>
      <c r="AK305" s="19"/>
      <c r="AL305" s="26">
        <v>260661830</v>
      </c>
      <c r="AM305" s="18">
        <f t="shared" si="212"/>
        <v>291941249.60000002</v>
      </c>
      <c r="AN305" s="1"/>
      <c r="AO305" s="44"/>
      <c r="AP305" s="44"/>
      <c r="AQ305" s="44"/>
      <c r="AR305" s="44"/>
      <c r="AS305" s="44"/>
      <c r="AT305" s="44"/>
      <c r="AU305" s="21"/>
      <c r="AV305" s="116"/>
      <c r="AW305" s="41">
        <f t="shared" si="224"/>
        <v>717712710</v>
      </c>
      <c r="AX305" s="41">
        <f t="shared" si="209"/>
        <v>803838235.20000005</v>
      </c>
      <c r="AY305" s="9" t="s">
        <v>129</v>
      </c>
      <c r="AZ305" s="1" t="s">
        <v>596</v>
      </c>
      <c r="BA305" s="1" t="s">
        <v>597</v>
      </c>
      <c r="BB305" s="116"/>
      <c r="BC305" s="44"/>
      <c r="BD305" s="44"/>
      <c r="BE305" s="44"/>
      <c r="BF305" s="44"/>
      <c r="BG305" s="44"/>
      <c r="BH305" s="44"/>
      <c r="BI305" s="44"/>
      <c r="BJ305" s="87"/>
      <c r="BK305" s="28"/>
    </row>
    <row r="306" spans="1:63" s="164" customFormat="1" ht="12.95" customHeight="1" x14ac:dyDescent="0.25">
      <c r="A306" s="115" t="s">
        <v>133</v>
      </c>
      <c r="B306" s="27" t="s">
        <v>218</v>
      </c>
      <c r="C306" s="4" t="s">
        <v>598</v>
      </c>
      <c r="D306" s="4"/>
      <c r="E306" s="216"/>
      <c r="F306" s="22" t="s">
        <v>298</v>
      </c>
      <c r="G306" s="22" t="s">
        <v>299</v>
      </c>
      <c r="H306" s="22" t="s">
        <v>299</v>
      </c>
      <c r="I306" s="23" t="s">
        <v>120</v>
      </c>
      <c r="J306" s="23"/>
      <c r="K306" s="23"/>
      <c r="L306" s="22">
        <v>100</v>
      </c>
      <c r="M306" s="5">
        <v>230000000</v>
      </c>
      <c r="N306" s="5" t="s">
        <v>137</v>
      </c>
      <c r="O306" s="1" t="s">
        <v>166</v>
      </c>
      <c r="P306" s="23" t="s">
        <v>125</v>
      </c>
      <c r="Q306" s="24">
        <v>230000000</v>
      </c>
      <c r="R306" s="25" t="s">
        <v>262</v>
      </c>
      <c r="S306" s="25"/>
      <c r="T306" s="23" t="s">
        <v>127</v>
      </c>
      <c r="U306" s="5"/>
      <c r="V306" s="23"/>
      <c r="W306" s="23">
        <v>0</v>
      </c>
      <c r="X306" s="23">
        <v>100</v>
      </c>
      <c r="Y306" s="23">
        <v>0</v>
      </c>
      <c r="Z306" s="39"/>
      <c r="AA306" s="5" t="s">
        <v>138</v>
      </c>
      <c r="AB306" s="26"/>
      <c r="AC306" s="26"/>
      <c r="AD306" s="26">
        <v>103576000</v>
      </c>
      <c r="AE306" s="18">
        <f t="shared" si="210"/>
        <v>116005120.00000001</v>
      </c>
      <c r="AF306" s="26"/>
      <c r="AG306" s="26"/>
      <c r="AH306" s="26">
        <v>137473600</v>
      </c>
      <c r="AI306" s="18">
        <f t="shared" si="211"/>
        <v>153970432</v>
      </c>
      <c r="AJ306" s="19"/>
      <c r="AK306" s="19"/>
      <c r="AL306" s="26">
        <v>137473600</v>
      </c>
      <c r="AM306" s="18">
        <f t="shared" si="212"/>
        <v>153970432</v>
      </c>
      <c r="AN306" s="1"/>
      <c r="AO306" s="44"/>
      <c r="AP306" s="44"/>
      <c r="AQ306" s="44"/>
      <c r="AR306" s="44"/>
      <c r="AS306" s="44"/>
      <c r="AT306" s="44"/>
      <c r="AU306" s="21"/>
      <c r="AV306" s="116"/>
      <c r="AW306" s="41">
        <f t="shared" si="224"/>
        <v>378523200</v>
      </c>
      <c r="AX306" s="41">
        <f t="shared" si="209"/>
        <v>423945984.00000006</v>
      </c>
      <c r="AY306" s="9" t="s">
        <v>129</v>
      </c>
      <c r="AZ306" s="1" t="s">
        <v>599</v>
      </c>
      <c r="BA306" s="1" t="s">
        <v>600</v>
      </c>
      <c r="BB306" s="116"/>
      <c r="BC306" s="44"/>
      <c r="BD306" s="44"/>
      <c r="BE306" s="44"/>
      <c r="BF306" s="44"/>
      <c r="BG306" s="44"/>
      <c r="BH306" s="44"/>
      <c r="BI306" s="44"/>
      <c r="BJ306" s="87"/>
      <c r="BK306" s="28"/>
    </row>
    <row r="307" spans="1:63" s="164" customFormat="1" ht="12.95" customHeight="1" x14ac:dyDescent="0.25">
      <c r="A307" s="115" t="s">
        <v>133</v>
      </c>
      <c r="B307" s="27" t="s">
        <v>218</v>
      </c>
      <c r="C307" s="4" t="s">
        <v>601</v>
      </c>
      <c r="D307" s="4"/>
      <c r="E307" s="216"/>
      <c r="F307" s="22" t="s">
        <v>298</v>
      </c>
      <c r="G307" s="22" t="s">
        <v>299</v>
      </c>
      <c r="H307" s="22" t="s">
        <v>299</v>
      </c>
      <c r="I307" s="23" t="s">
        <v>120</v>
      </c>
      <c r="J307" s="23"/>
      <c r="K307" s="23"/>
      <c r="L307" s="22">
        <v>100</v>
      </c>
      <c r="M307" s="5">
        <v>230000000</v>
      </c>
      <c r="N307" s="5" t="s">
        <v>137</v>
      </c>
      <c r="O307" s="1" t="s">
        <v>166</v>
      </c>
      <c r="P307" s="23" t="s">
        <v>125</v>
      </c>
      <c r="Q307" s="24">
        <v>230000000</v>
      </c>
      <c r="R307" s="25" t="s">
        <v>266</v>
      </c>
      <c r="S307" s="25"/>
      <c r="T307" s="23" t="s">
        <v>127</v>
      </c>
      <c r="U307" s="5"/>
      <c r="V307" s="23"/>
      <c r="W307" s="23">
        <v>0</v>
      </c>
      <c r="X307" s="23">
        <v>100</v>
      </c>
      <c r="Y307" s="23">
        <v>0</v>
      </c>
      <c r="Z307" s="39"/>
      <c r="AA307" s="5" t="s">
        <v>138</v>
      </c>
      <c r="AB307" s="26"/>
      <c r="AC307" s="26"/>
      <c r="AD307" s="26">
        <v>75694600</v>
      </c>
      <c r="AE307" s="18">
        <f t="shared" si="210"/>
        <v>84777952.000000015</v>
      </c>
      <c r="AF307" s="26"/>
      <c r="AG307" s="26"/>
      <c r="AH307" s="26">
        <v>97117600</v>
      </c>
      <c r="AI307" s="18">
        <f t="shared" si="211"/>
        <v>108771712.00000001</v>
      </c>
      <c r="AJ307" s="19"/>
      <c r="AK307" s="19"/>
      <c r="AL307" s="26">
        <v>97117600</v>
      </c>
      <c r="AM307" s="18">
        <f t="shared" si="212"/>
        <v>108771712.00000001</v>
      </c>
      <c r="AN307" s="1"/>
      <c r="AO307" s="44"/>
      <c r="AP307" s="44"/>
      <c r="AQ307" s="44"/>
      <c r="AR307" s="44"/>
      <c r="AS307" s="44"/>
      <c r="AT307" s="44"/>
      <c r="AU307" s="21"/>
      <c r="AV307" s="116"/>
      <c r="AW307" s="41">
        <f t="shared" si="224"/>
        <v>269929800</v>
      </c>
      <c r="AX307" s="41">
        <f t="shared" si="209"/>
        <v>302321376</v>
      </c>
      <c r="AY307" s="9" t="s">
        <v>129</v>
      </c>
      <c r="AZ307" s="1" t="s">
        <v>602</v>
      </c>
      <c r="BA307" s="1" t="s">
        <v>603</v>
      </c>
      <c r="BB307" s="116"/>
      <c r="BC307" s="44"/>
      <c r="BD307" s="44"/>
      <c r="BE307" s="44"/>
      <c r="BF307" s="44"/>
      <c r="BG307" s="44"/>
      <c r="BH307" s="44"/>
      <c r="BI307" s="44"/>
      <c r="BJ307" s="87"/>
      <c r="BK307" s="28"/>
    </row>
    <row r="308" spans="1:63" s="164" customFormat="1" ht="12.95" customHeight="1" x14ac:dyDescent="0.25">
      <c r="A308" s="115" t="s">
        <v>133</v>
      </c>
      <c r="B308" s="27" t="s">
        <v>218</v>
      </c>
      <c r="C308" s="4" t="s">
        <v>604</v>
      </c>
      <c r="D308" s="4"/>
      <c r="E308" s="216"/>
      <c r="F308" s="22" t="s">
        <v>303</v>
      </c>
      <c r="G308" s="22" t="s">
        <v>304</v>
      </c>
      <c r="H308" s="22" t="s">
        <v>304</v>
      </c>
      <c r="I308" s="23" t="s">
        <v>120</v>
      </c>
      <c r="J308" s="23"/>
      <c r="K308" s="23"/>
      <c r="L308" s="22">
        <v>100</v>
      </c>
      <c r="M308" s="5">
        <v>230000000</v>
      </c>
      <c r="N308" s="5" t="s">
        <v>137</v>
      </c>
      <c r="O308" s="1" t="s">
        <v>166</v>
      </c>
      <c r="P308" s="23" t="s">
        <v>125</v>
      </c>
      <c r="Q308" s="24">
        <v>230000000</v>
      </c>
      <c r="R308" s="25" t="s">
        <v>145</v>
      </c>
      <c r="S308" s="25"/>
      <c r="T308" s="23" t="s">
        <v>127</v>
      </c>
      <c r="U308" s="5"/>
      <c r="V308" s="23"/>
      <c r="W308" s="23">
        <v>0</v>
      </c>
      <c r="X308" s="23">
        <v>100</v>
      </c>
      <c r="Y308" s="23">
        <v>0</v>
      </c>
      <c r="Z308" s="39"/>
      <c r="AA308" s="5" t="s">
        <v>138</v>
      </c>
      <c r="AB308" s="26"/>
      <c r="AC308" s="26"/>
      <c r="AD308" s="26">
        <v>63653886</v>
      </c>
      <c r="AE308" s="18">
        <f t="shared" si="210"/>
        <v>71292352.320000008</v>
      </c>
      <c r="AF308" s="26"/>
      <c r="AG308" s="26"/>
      <c r="AH308" s="26">
        <v>84101652</v>
      </c>
      <c r="AI308" s="18">
        <f t="shared" si="211"/>
        <v>94193850.24000001</v>
      </c>
      <c r="AJ308" s="19"/>
      <c r="AK308" s="19"/>
      <c r="AL308" s="26">
        <v>84101652</v>
      </c>
      <c r="AM308" s="18">
        <f t="shared" si="212"/>
        <v>94193850.24000001</v>
      </c>
      <c r="AN308" s="1"/>
      <c r="AO308" s="44"/>
      <c r="AP308" s="44"/>
      <c r="AQ308" s="44"/>
      <c r="AR308" s="44"/>
      <c r="AS308" s="44"/>
      <c r="AT308" s="44"/>
      <c r="AU308" s="21"/>
      <c r="AV308" s="116"/>
      <c r="AW308" s="41">
        <f t="shared" si="224"/>
        <v>231857190</v>
      </c>
      <c r="AX308" s="41">
        <f t="shared" si="209"/>
        <v>259680052.80000001</v>
      </c>
      <c r="AY308" s="9" t="s">
        <v>129</v>
      </c>
      <c r="AZ308" s="1" t="s">
        <v>605</v>
      </c>
      <c r="BA308" s="1" t="s">
        <v>606</v>
      </c>
      <c r="BB308" s="116"/>
      <c r="BC308" s="44"/>
      <c r="BD308" s="44"/>
      <c r="BE308" s="44"/>
      <c r="BF308" s="44"/>
      <c r="BG308" s="44"/>
      <c r="BH308" s="44"/>
      <c r="BI308" s="44"/>
      <c r="BJ308" s="87"/>
      <c r="BK308" s="28"/>
    </row>
    <row r="309" spans="1:63" s="164" customFormat="1" ht="12.95" customHeight="1" x14ac:dyDescent="0.25">
      <c r="A309" s="115" t="s">
        <v>133</v>
      </c>
      <c r="B309" s="27" t="s">
        <v>218</v>
      </c>
      <c r="C309" s="4" t="s">
        <v>607</v>
      </c>
      <c r="D309" s="4"/>
      <c r="E309" s="216"/>
      <c r="F309" s="22" t="s">
        <v>303</v>
      </c>
      <c r="G309" s="22" t="s">
        <v>304</v>
      </c>
      <c r="H309" s="22" t="s">
        <v>304</v>
      </c>
      <c r="I309" s="23" t="s">
        <v>120</v>
      </c>
      <c r="J309" s="23"/>
      <c r="K309" s="23"/>
      <c r="L309" s="22">
        <v>100</v>
      </c>
      <c r="M309" s="5">
        <v>230000000</v>
      </c>
      <c r="N309" s="5" t="s">
        <v>137</v>
      </c>
      <c r="O309" s="1" t="s">
        <v>166</v>
      </c>
      <c r="P309" s="23" t="s">
        <v>125</v>
      </c>
      <c r="Q309" s="24">
        <v>230000000</v>
      </c>
      <c r="R309" s="25" t="s">
        <v>257</v>
      </c>
      <c r="S309" s="25"/>
      <c r="T309" s="23" t="s">
        <v>127</v>
      </c>
      <c r="U309" s="5"/>
      <c r="V309" s="23"/>
      <c r="W309" s="23">
        <v>0</v>
      </c>
      <c r="X309" s="23">
        <v>100</v>
      </c>
      <c r="Y309" s="23">
        <v>0</v>
      </c>
      <c r="Z309" s="39"/>
      <c r="AA309" s="5" t="s">
        <v>138</v>
      </c>
      <c r="AB309" s="26"/>
      <c r="AC309" s="26"/>
      <c r="AD309" s="26">
        <v>27769520</v>
      </c>
      <c r="AE309" s="18">
        <f t="shared" si="210"/>
        <v>31101862.400000002</v>
      </c>
      <c r="AF309" s="26"/>
      <c r="AG309" s="26"/>
      <c r="AH309" s="26">
        <v>35533600</v>
      </c>
      <c r="AI309" s="18">
        <f t="shared" si="211"/>
        <v>39797632.000000007</v>
      </c>
      <c r="AJ309" s="19"/>
      <c r="AK309" s="19"/>
      <c r="AL309" s="26">
        <v>35533600</v>
      </c>
      <c r="AM309" s="18">
        <f t="shared" si="212"/>
        <v>39797632.000000007</v>
      </c>
      <c r="AN309" s="1"/>
      <c r="AO309" s="44"/>
      <c r="AP309" s="44"/>
      <c r="AQ309" s="44"/>
      <c r="AR309" s="44"/>
      <c r="AS309" s="44"/>
      <c r="AT309" s="44"/>
      <c r="AU309" s="21"/>
      <c r="AV309" s="116"/>
      <c r="AW309" s="41">
        <f t="shared" si="224"/>
        <v>98836720</v>
      </c>
      <c r="AX309" s="41">
        <f t="shared" si="209"/>
        <v>110697126.40000001</v>
      </c>
      <c r="AY309" s="9" t="s">
        <v>129</v>
      </c>
      <c r="AZ309" s="1" t="s">
        <v>608</v>
      </c>
      <c r="BA309" s="1" t="s">
        <v>609</v>
      </c>
      <c r="BB309" s="116"/>
      <c r="BC309" s="44"/>
      <c r="BD309" s="44"/>
      <c r="BE309" s="44"/>
      <c r="BF309" s="44"/>
      <c r="BG309" s="44"/>
      <c r="BH309" s="44"/>
      <c r="BI309" s="44"/>
      <c r="BJ309" s="87"/>
      <c r="BK309" s="28"/>
    </row>
    <row r="310" spans="1:63" s="164" customFormat="1" ht="12.95" customHeight="1" x14ac:dyDescent="0.25">
      <c r="A310" s="115" t="s">
        <v>133</v>
      </c>
      <c r="B310" s="27" t="s">
        <v>218</v>
      </c>
      <c r="C310" s="4" t="s">
        <v>610</v>
      </c>
      <c r="D310" s="4"/>
      <c r="E310" s="216"/>
      <c r="F310" s="22" t="s">
        <v>303</v>
      </c>
      <c r="G310" s="22" t="s">
        <v>304</v>
      </c>
      <c r="H310" s="22" t="s">
        <v>304</v>
      </c>
      <c r="I310" s="23" t="s">
        <v>120</v>
      </c>
      <c r="J310" s="23"/>
      <c r="K310" s="23"/>
      <c r="L310" s="22">
        <v>100</v>
      </c>
      <c r="M310" s="5">
        <v>230000000</v>
      </c>
      <c r="N310" s="5" t="s">
        <v>137</v>
      </c>
      <c r="O310" s="1" t="s">
        <v>166</v>
      </c>
      <c r="P310" s="23" t="s">
        <v>125</v>
      </c>
      <c r="Q310" s="24">
        <v>230000000</v>
      </c>
      <c r="R310" s="25" t="s">
        <v>262</v>
      </c>
      <c r="S310" s="25"/>
      <c r="T310" s="23" t="s">
        <v>127</v>
      </c>
      <c r="U310" s="5"/>
      <c r="V310" s="23"/>
      <c r="W310" s="23">
        <v>0</v>
      </c>
      <c r="X310" s="23">
        <v>100</v>
      </c>
      <c r="Y310" s="23">
        <v>0</v>
      </c>
      <c r="Z310" s="39"/>
      <c r="AA310" s="5" t="s">
        <v>138</v>
      </c>
      <c r="AB310" s="26"/>
      <c r="AC310" s="26"/>
      <c r="AD310" s="26">
        <v>36443000</v>
      </c>
      <c r="AE310" s="18">
        <f t="shared" si="210"/>
        <v>40816160.000000007</v>
      </c>
      <c r="AF310" s="26"/>
      <c r="AG310" s="26"/>
      <c r="AH310" s="26">
        <v>48369800</v>
      </c>
      <c r="AI310" s="18">
        <f t="shared" si="211"/>
        <v>54174176.000000007</v>
      </c>
      <c r="AJ310" s="19"/>
      <c r="AK310" s="19"/>
      <c r="AL310" s="26">
        <v>48369800</v>
      </c>
      <c r="AM310" s="18">
        <f t="shared" si="212"/>
        <v>54174176.000000007</v>
      </c>
      <c r="AN310" s="1"/>
      <c r="AO310" s="44"/>
      <c r="AP310" s="44"/>
      <c r="AQ310" s="44"/>
      <c r="AR310" s="44"/>
      <c r="AS310" s="44"/>
      <c r="AT310" s="44"/>
      <c r="AU310" s="21"/>
      <c r="AV310" s="116"/>
      <c r="AW310" s="41">
        <f t="shared" si="224"/>
        <v>133182600</v>
      </c>
      <c r="AX310" s="41">
        <f t="shared" si="209"/>
        <v>149164512</v>
      </c>
      <c r="AY310" s="9" t="s">
        <v>129</v>
      </c>
      <c r="AZ310" s="1" t="s">
        <v>611</v>
      </c>
      <c r="BA310" s="1" t="s">
        <v>612</v>
      </c>
      <c r="BB310" s="116"/>
      <c r="BC310" s="44"/>
      <c r="BD310" s="44"/>
      <c r="BE310" s="44"/>
      <c r="BF310" s="44"/>
      <c r="BG310" s="44"/>
      <c r="BH310" s="44"/>
      <c r="BI310" s="44"/>
      <c r="BJ310" s="87"/>
      <c r="BK310" s="28"/>
    </row>
    <row r="311" spans="1:63" s="164" customFormat="1" ht="12.95" customHeight="1" x14ac:dyDescent="0.25">
      <c r="A311" s="115" t="s">
        <v>133</v>
      </c>
      <c r="B311" s="27" t="s">
        <v>218</v>
      </c>
      <c r="C311" s="4" t="s">
        <v>613</v>
      </c>
      <c r="D311" s="4"/>
      <c r="E311" s="216"/>
      <c r="F311" s="22" t="s">
        <v>303</v>
      </c>
      <c r="G311" s="22" t="s">
        <v>304</v>
      </c>
      <c r="H311" s="22" t="s">
        <v>304</v>
      </c>
      <c r="I311" s="23" t="s">
        <v>120</v>
      </c>
      <c r="J311" s="23"/>
      <c r="K311" s="23"/>
      <c r="L311" s="22">
        <v>100</v>
      </c>
      <c r="M311" s="5">
        <v>230000000</v>
      </c>
      <c r="N311" s="5" t="s">
        <v>137</v>
      </c>
      <c r="O311" s="1" t="s">
        <v>166</v>
      </c>
      <c r="P311" s="23" t="s">
        <v>125</v>
      </c>
      <c r="Q311" s="24">
        <v>230000000</v>
      </c>
      <c r="R311" s="25" t="s">
        <v>266</v>
      </c>
      <c r="S311" s="25"/>
      <c r="T311" s="23" t="s">
        <v>127</v>
      </c>
      <c r="U311" s="5"/>
      <c r="V311" s="23"/>
      <c r="W311" s="23">
        <v>0</v>
      </c>
      <c r="X311" s="23">
        <v>100</v>
      </c>
      <c r="Y311" s="23">
        <v>0</v>
      </c>
      <c r="Z311" s="39"/>
      <c r="AA311" s="5" t="s">
        <v>138</v>
      </c>
      <c r="AB311" s="26"/>
      <c r="AC311" s="26"/>
      <c r="AD311" s="26">
        <v>60883830</v>
      </c>
      <c r="AE311" s="18">
        <f t="shared" si="210"/>
        <v>68189889.600000009</v>
      </c>
      <c r="AF311" s="26"/>
      <c r="AG311" s="26"/>
      <c r="AH311" s="26">
        <v>75102600</v>
      </c>
      <c r="AI311" s="18">
        <f t="shared" si="211"/>
        <v>84114912.000000015</v>
      </c>
      <c r="AJ311" s="19"/>
      <c r="AK311" s="19"/>
      <c r="AL311" s="26">
        <v>75102600</v>
      </c>
      <c r="AM311" s="18">
        <f t="shared" si="212"/>
        <v>84114912.000000015</v>
      </c>
      <c r="AN311" s="1"/>
      <c r="AO311" s="44"/>
      <c r="AP311" s="44"/>
      <c r="AQ311" s="44"/>
      <c r="AR311" s="44"/>
      <c r="AS311" s="44"/>
      <c r="AT311" s="44"/>
      <c r="AU311" s="21"/>
      <c r="AV311" s="116"/>
      <c r="AW311" s="41">
        <f t="shared" si="224"/>
        <v>211089030</v>
      </c>
      <c r="AX311" s="41">
        <f t="shared" si="209"/>
        <v>236419713.60000002</v>
      </c>
      <c r="AY311" s="9" t="s">
        <v>129</v>
      </c>
      <c r="AZ311" s="1" t="s">
        <v>614</v>
      </c>
      <c r="BA311" s="1" t="s">
        <v>615</v>
      </c>
      <c r="BB311" s="116"/>
      <c r="BC311" s="44"/>
      <c r="BD311" s="44"/>
      <c r="BE311" s="44"/>
      <c r="BF311" s="44"/>
      <c r="BG311" s="44"/>
      <c r="BH311" s="44"/>
      <c r="BI311" s="44"/>
      <c r="BJ311" s="87"/>
      <c r="BK311" s="28"/>
    </row>
    <row r="312" spans="1:63" s="164" customFormat="1" ht="12.95" customHeight="1" x14ac:dyDescent="0.25">
      <c r="A312" s="115" t="s">
        <v>133</v>
      </c>
      <c r="B312" s="27" t="s">
        <v>218</v>
      </c>
      <c r="C312" s="4" t="s">
        <v>616</v>
      </c>
      <c r="D312" s="4"/>
      <c r="E312" s="216"/>
      <c r="F312" s="22" t="s">
        <v>309</v>
      </c>
      <c r="G312" s="22" t="s">
        <v>310</v>
      </c>
      <c r="H312" s="22" t="s">
        <v>310</v>
      </c>
      <c r="I312" s="23" t="s">
        <v>120</v>
      </c>
      <c r="J312" s="23"/>
      <c r="K312" s="23"/>
      <c r="L312" s="22">
        <v>100</v>
      </c>
      <c r="M312" s="5">
        <v>230000000</v>
      </c>
      <c r="N312" s="5" t="s">
        <v>137</v>
      </c>
      <c r="O312" s="1" t="s">
        <v>166</v>
      </c>
      <c r="P312" s="23" t="s">
        <v>125</v>
      </c>
      <c r="Q312" s="24">
        <v>230000000</v>
      </c>
      <c r="R312" s="25" t="s">
        <v>145</v>
      </c>
      <c r="S312" s="25"/>
      <c r="T312" s="23" t="s">
        <v>127</v>
      </c>
      <c r="U312" s="5"/>
      <c r="V312" s="23"/>
      <c r="W312" s="23">
        <v>0</v>
      </c>
      <c r="X312" s="23">
        <v>100</v>
      </c>
      <c r="Y312" s="23">
        <v>0</v>
      </c>
      <c r="Z312" s="39"/>
      <c r="AA312" s="5" t="s">
        <v>138</v>
      </c>
      <c r="AB312" s="26"/>
      <c r="AC312" s="26"/>
      <c r="AD312" s="26">
        <v>43635990</v>
      </c>
      <c r="AE312" s="18">
        <f t="shared" si="210"/>
        <v>48872308.800000004</v>
      </c>
      <c r="AF312" s="26"/>
      <c r="AG312" s="26"/>
      <c r="AH312" s="26">
        <v>56569380</v>
      </c>
      <c r="AI312" s="18">
        <f t="shared" si="211"/>
        <v>63357705.600000009</v>
      </c>
      <c r="AJ312" s="19"/>
      <c r="AK312" s="19"/>
      <c r="AL312" s="26">
        <v>56569380</v>
      </c>
      <c r="AM312" s="18">
        <f t="shared" si="212"/>
        <v>63357705.600000009</v>
      </c>
      <c r="AN312" s="1"/>
      <c r="AO312" s="44"/>
      <c r="AP312" s="44"/>
      <c r="AQ312" s="44"/>
      <c r="AR312" s="44"/>
      <c r="AS312" s="44"/>
      <c r="AT312" s="44"/>
      <c r="AU312" s="21"/>
      <c r="AV312" s="116"/>
      <c r="AW312" s="41">
        <f t="shared" si="224"/>
        <v>156774750</v>
      </c>
      <c r="AX312" s="41">
        <f t="shared" si="209"/>
        <v>175587720.00000003</v>
      </c>
      <c r="AY312" s="9" t="s">
        <v>129</v>
      </c>
      <c r="AZ312" s="1" t="s">
        <v>617</v>
      </c>
      <c r="BA312" s="1" t="s">
        <v>618</v>
      </c>
      <c r="BB312" s="116"/>
      <c r="BC312" s="44"/>
      <c r="BD312" s="44"/>
      <c r="BE312" s="44"/>
      <c r="BF312" s="44"/>
      <c r="BG312" s="44"/>
      <c r="BH312" s="44"/>
      <c r="BI312" s="44"/>
      <c r="BJ312" s="87"/>
      <c r="BK312" s="28"/>
    </row>
    <row r="313" spans="1:63" s="164" customFormat="1" ht="12.95" customHeight="1" x14ac:dyDescent="0.25">
      <c r="A313" s="115" t="s">
        <v>133</v>
      </c>
      <c r="B313" s="27" t="s">
        <v>218</v>
      </c>
      <c r="C313" s="4" t="s">
        <v>619</v>
      </c>
      <c r="D313" s="4"/>
      <c r="E313" s="216"/>
      <c r="F313" s="22" t="s">
        <v>309</v>
      </c>
      <c r="G313" s="22" t="s">
        <v>310</v>
      </c>
      <c r="H313" s="22" t="s">
        <v>310</v>
      </c>
      <c r="I313" s="23" t="s">
        <v>120</v>
      </c>
      <c r="J313" s="23"/>
      <c r="K313" s="23"/>
      <c r="L313" s="22">
        <v>100</v>
      </c>
      <c r="M313" s="5">
        <v>230000000</v>
      </c>
      <c r="N313" s="5" t="s">
        <v>137</v>
      </c>
      <c r="O313" s="1" t="s">
        <v>166</v>
      </c>
      <c r="P313" s="23" t="s">
        <v>125</v>
      </c>
      <c r="Q313" s="24">
        <v>230000000</v>
      </c>
      <c r="R313" s="25" t="s">
        <v>257</v>
      </c>
      <c r="S313" s="25"/>
      <c r="T313" s="23" t="s">
        <v>127</v>
      </c>
      <c r="U313" s="5"/>
      <c r="V313" s="23"/>
      <c r="W313" s="23">
        <v>0</v>
      </c>
      <c r="X313" s="23">
        <v>100</v>
      </c>
      <c r="Y313" s="23">
        <v>0</v>
      </c>
      <c r="Z313" s="39"/>
      <c r="AA313" s="5" t="s">
        <v>138</v>
      </c>
      <c r="AB313" s="26"/>
      <c r="AC313" s="26"/>
      <c r="AD313" s="26">
        <v>137246180</v>
      </c>
      <c r="AE313" s="18">
        <f t="shared" si="210"/>
        <v>153715721.60000002</v>
      </c>
      <c r="AF313" s="26"/>
      <c r="AG313" s="26"/>
      <c r="AH313" s="26">
        <v>180367400</v>
      </c>
      <c r="AI313" s="18">
        <f t="shared" si="211"/>
        <v>202011488.00000003</v>
      </c>
      <c r="AJ313" s="19"/>
      <c r="AK313" s="19"/>
      <c r="AL313" s="26">
        <v>180367400</v>
      </c>
      <c r="AM313" s="18">
        <f t="shared" si="212"/>
        <v>202011488.00000003</v>
      </c>
      <c r="AN313" s="1"/>
      <c r="AO313" s="44"/>
      <c r="AP313" s="44"/>
      <c r="AQ313" s="44"/>
      <c r="AR313" s="44"/>
      <c r="AS313" s="44"/>
      <c r="AT313" s="44"/>
      <c r="AU313" s="21"/>
      <c r="AV313" s="116"/>
      <c r="AW313" s="41">
        <f t="shared" si="224"/>
        <v>497980980</v>
      </c>
      <c r="AX313" s="41">
        <f t="shared" si="209"/>
        <v>557738697.60000002</v>
      </c>
      <c r="AY313" s="9" t="s">
        <v>129</v>
      </c>
      <c r="AZ313" s="1" t="s">
        <v>620</v>
      </c>
      <c r="BA313" s="1" t="s">
        <v>621</v>
      </c>
      <c r="BB313" s="116"/>
      <c r="BC313" s="44"/>
      <c r="BD313" s="44"/>
      <c r="BE313" s="44"/>
      <c r="BF313" s="44"/>
      <c r="BG313" s="44"/>
      <c r="BH313" s="44"/>
      <c r="BI313" s="44"/>
      <c r="BJ313" s="87"/>
      <c r="BK313" s="28"/>
    </row>
    <row r="314" spans="1:63" s="165" customFormat="1" ht="12.95" customHeight="1" x14ac:dyDescent="0.25">
      <c r="A314" s="117" t="s">
        <v>133</v>
      </c>
      <c r="B314" s="27" t="s">
        <v>218</v>
      </c>
      <c r="C314" s="4" t="s">
        <v>622</v>
      </c>
      <c r="D314" s="4"/>
      <c r="E314" s="216"/>
      <c r="F314" s="22" t="s">
        <v>309</v>
      </c>
      <c r="G314" s="22" t="s">
        <v>310</v>
      </c>
      <c r="H314" s="22" t="s">
        <v>310</v>
      </c>
      <c r="I314" s="23" t="s">
        <v>120</v>
      </c>
      <c r="J314" s="23"/>
      <c r="K314" s="23"/>
      <c r="L314" s="22">
        <v>100</v>
      </c>
      <c r="M314" s="5">
        <v>230000000</v>
      </c>
      <c r="N314" s="5" t="s">
        <v>137</v>
      </c>
      <c r="O314" s="1" t="s">
        <v>166</v>
      </c>
      <c r="P314" s="23" t="s">
        <v>125</v>
      </c>
      <c r="Q314" s="24">
        <v>230000000</v>
      </c>
      <c r="R314" s="25" t="s">
        <v>262</v>
      </c>
      <c r="S314" s="25"/>
      <c r="T314" s="23" t="s">
        <v>127</v>
      </c>
      <c r="U314" s="5"/>
      <c r="V314" s="23"/>
      <c r="W314" s="23">
        <v>0</v>
      </c>
      <c r="X314" s="23">
        <v>100</v>
      </c>
      <c r="Y314" s="23">
        <v>0</v>
      </c>
      <c r="Z314" s="39"/>
      <c r="AA314" s="5" t="s">
        <v>138</v>
      </c>
      <c r="AB314" s="26"/>
      <c r="AC314" s="26"/>
      <c r="AD314" s="26">
        <v>24452658</v>
      </c>
      <c r="AE314" s="18">
        <f t="shared" si="210"/>
        <v>27386976.960000001</v>
      </c>
      <c r="AF314" s="26"/>
      <c r="AG314" s="26"/>
      <c r="AH314" s="26">
        <v>31572520</v>
      </c>
      <c r="AI314" s="18">
        <f t="shared" si="211"/>
        <v>35361222.400000006</v>
      </c>
      <c r="AJ314" s="19"/>
      <c r="AK314" s="19"/>
      <c r="AL314" s="26">
        <v>31572520</v>
      </c>
      <c r="AM314" s="18">
        <f t="shared" si="212"/>
        <v>35361222.400000006</v>
      </c>
      <c r="AN314" s="5"/>
      <c r="AO314" s="15"/>
      <c r="AP314" s="15"/>
      <c r="AQ314" s="15"/>
      <c r="AR314" s="15"/>
      <c r="AS314" s="15"/>
      <c r="AT314" s="15"/>
      <c r="AU314" s="19"/>
      <c r="AV314" s="64"/>
      <c r="AW314" s="41">
        <f t="shared" si="224"/>
        <v>87597698</v>
      </c>
      <c r="AX314" s="41">
        <f t="shared" si="209"/>
        <v>98109421.760000005</v>
      </c>
      <c r="AY314" s="9" t="s">
        <v>129</v>
      </c>
      <c r="AZ314" s="1" t="s">
        <v>623</v>
      </c>
      <c r="BA314" s="1" t="s">
        <v>624</v>
      </c>
      <c r="BB314" s="19"/>
      <c r="BC314" s="5"/>
      <c r="BD314" s="5"/>
      <c r="BE314" s="5"/>
      <c r="BF314" s="5"/>
      <c r="BG314" s="5"/>
      <c r="BH314" s="5"/>
      <c r="BI314" s="5"/>
      <c r="BJ314" s="167"/>
      <c r="BK314" s="28"/>
    </row>
    <row r="315" spans="1:63" s="165" customFormat="1" ht="12.95" customHeight="1" x14ac:dyDescent="0.25">
      <c r="A315" s="117" t="s">
        <v>133</v>
      </c>
      <c r="B315" s="27" t="s">
        <v>218</v>
      </c>
      <c r="C315" s="4" t="s">
        <v>625</v>
      </c>
      <c r="D315" s="4"/>
      <c r="E315" s="216"/>
      <c r="F315" s="22" t="s">
        <v>309</v>
      </c>
      <c r="G315" s="22" t="s">
        <v>310</v>
      </c>
      <c r="H315" s="22" t="s">
        <v>310</v>
      </c>
      <c r="I315" s="23" t="s">
        <v>120</v>
      </c>
      <c r="J315" s="23"/>
      <c r="K315" s="23"/>
      <c r="L315" s="22">
        <v>100</v>
      </c>
      <c r="M315" s="5">
        <v>230000000</v>
      </c>
      <c r="N315" s="5" t="s">
        <v>137</v>
      </c>
      <c r="O315" s="1" t="s">
        <v>166</v>
      </c>
      <c r="P315" s="23" t="s">
        <v>125</v>
      </c>
      <c r="Q315" s="24">
        <v>230000000</v>
      </c>
      <c r="R315" s="25" t="s">
        <v>266</v>
      </c>
      <c r="S315" s="25"/>
      <c r="T315" s="23" t="s">
        <v>127</v>
      </c>
      <c r="U315" s="5"/>
      <c r="V315" s="23"/>
      <c r="W315" s="23">
        <v>0</v>
      </c>
      <c r="X315" s="23">
        <v>100</v>
      </c>
      <c r="Y315" s="23">
        <v>0</v>
      </c>
      <c r="Z315" s="39"/>
      <c r="AA315" s="5" t="s">
        <v>138</v>
      </c>
      <c r="AB315" s="26"/>
      <c r="AC315" s="26"/>
      <c r="AD315" s="26">
        <v>119464650</v>
      </c>
      <c r="AE315" s="18">
        <f t="shared" si="210"/>
        <v>133800408.00000001</v>
      </c>
      <c r="AF315" s="26"/>
      <c r="AG315" s="26"/>
      <c r="AH315" s="26">
        <v>153275400</v>
      </c>
      <c r="AI315" s="18">
        <f t="shared" si="211"/>
        <v>171668448.00000003</v>
      </c>
      <c r="AJ315" s="19"/>
      <c r="AK315" s="19"/>
      <c r="AL315" s="26">
        <v>153275400</v>
      </c>
      <c r="AM315" s="18">
        <f t="shared" si="212"/>
        <v>171668448.00000003</v>
      </c>
      <c r="AN315" s="5"/>
      <c r="AO315" s="15"/>
      <c r="AP315" s="15"/>
      <c r="AQ315" s="15"/>
      <c r="AR315" s="15"/>
      <c r="AS315" s="15"/>
      <c r="AT315" s="15"/>
      <c r="AU315" s="19"/>
      <c r="AV315" s="64"/>
      <c r="AW315" s="41">
        <f t="shared" si="224"/>
        <v>426015450</v>
      </c>
      <c r="AX315" s="41">
        <f t="shared" si="209"/>
        <v>477137304.00000006</v>
      </c>
      <c r="AY315" s="9" t="s">
        <v>129</v>
      </c>
      <c r="AZ315" s="1" t="s">
        <v>626</v>
      </c>
      <c r="BA315" s="1" t="s">
        <v>627</v>
      </c>
      <c r="BB315" s="19"/>
      <c r="BC315" s="5"/>
      <c r="BD315" s="5"/>
      <c r="BE315" s="5"/>
      <c r="BF315" s="5"/>
      <c r="BG315" s="5"/>
      <c r="BH315" s="5"/>
      <c r="BI315" s="5"/>
      <c r="BJ315" s="167"/>
      <c r="BK315" s="28"/>
    </row>
    <row r="316" spans="1:63" s="165" customFormat="1" ht="12.95" customHeight="1" x14ac:dyDescent="0.25">
      <c r="A316" s="117" t="s">
        <v>133</v>
      </c>
      <c r="B316" s="27" t="s">
        <v>218</v>
      </c>
      <c r="C316" s="4" t="s">
        <v>628</v>
      </c>
      <c r="D316" s="4"/>
      <c r="E316" s="216"/>
      <c r="F316" s="22" t="s">
        <v>309</v>
      </c>
      <c r="G316" s="22" t="s">
        <v>310</v>
      </c>
      <c r="H316" s="22" t="s">
        <v>310</v>
      </c>
      <c r="I316" s="23" t="s">
        <v>120</v>
      </c>
      <c r="J316" s="23"/>
      <c r="K316" s="23"/>
      <c r="L316" s="22">
        <v>100</v>
      </c>
      <c r="M316" s="5">
        <v>230000000</v>
      </c>
      <c r="N316" s="5" t="s">
        <v>137</v>
      </c>
      <c r="O316" s="1" t="s">
        <v>166</v>
      </c>
      <c r="P316" s="23" t="s">
        <v>125</v>
      </c>
      <c r="Q316" s="24">
        <v>230000000</v>
      </c>
      <c r="R316" s="118" t="s">
        <v>174</v>
      </c>
      <c r="S316" s="25"/>
      <c r="T316" s="23" t="s">
        <v>127</v>
      </c>
      <c r="U316" s="5"/>
      <c r="V316" s="23"/>
      <c r="W316" s="23">
        <v>0</v>
      </c>
      <c r="X316" s="23">
        <v>100</v>
      </c>
      <c r="Y316" s="23">
        <v>0</v>
      </c>
      <c r="Z316" s="39"/>
      <c r="AA316" s="5" t="s">
        <v>138</v>
      </c>
      <c r="AB316" s="26"/>
      <c r="AC316" s="26"/>
      <c r="AD316" s="26">
        <v>72311937</v>
      </c>
      <c r="AE316" s="18">
        <f t="shared" si="210"/>
        <v>80989369.440000013</v>
      </c>
      <c r="AF316" s="26"/>
      <c r="AG316" s="26"/>
      <c r="AH316" s="26">
        <v>95900127</v>
      </c>
      <c r="AI316" s="18">
        <f t="shared" si="211"/>
        <v>107408142.24000001</v>
      </c>
      <c r="AJ316" s="19"/>
      <c r="AK316" s="19"/>
      <c r="AL316" s="26">
        <v>95900127</v>
      </c>
      <c r="AM316" s="18">
        <f t="shared" si="212"/>
        <v>107408142.24000001</v>
      </c>
      <c r="AN316" s="5"/>
      <c r="AO316" s="15"/>
      <c r="AP316" s="15"/>
      <c r="AQ316" s="15"/>
      <c r="AR316" s="15"/>
      <c r="AS316" s="15"/>
      <c r="AT316" s="15"/>
      <c r="AU316" s="19"/>
      <c r="AV316" s="64"/>
      <c r="AW316" s="41">
        <f t="shared" si="224"/>
        <v>264112191</v>
      </c>
      <c r="AX316" s="41">
        <f t="shared" si="209"/>
        <v>295805653.92000002</v>
      </c>
      <c r="AY316" s="9" t="s">
        <v>129</v>
      </c>
      <c r="AZ316" s="118" t="s">
        <v>629</v>
      </c>
      <c r="BA316" s="1" t="s">
        <v>630</v>
      </c>
      <c r="BB316" s="19"/>
      <c r="BC316" s="5"/>
      <c r="BD316" s="5"/>
      <c r="BE316" s="5"/>
      <c r="BF316" s="5"/>
      <c r="BG316" s="5"/>
      <c r="BH316" s="5"/>
      <c r="BI316" s="5"/>
      <c r="BJ316" s="167"/>
      <c r="BK316" s="28"/>
    </row>
    <row r="317" spans="1:63" s="187" customFormat="1" ht="12.95" customHeight="1" x14ac:dyDescent="0.25">
      <c r="A317" s="1" t="s">
        <v>217</v>
      </c>
      <c r="B317" s="1"/>
      <c r="C317" s="178" t="s">
        <v>756</v>
      </c>
      <c r="D317" s="1"/>
      <c r="E317" s="1"/>
      <c r="F317" s="2" t="s">
        <v>519</v>
      </c>
      <c r="G317" s="3" t="s">
        <v>520</v>
      </c>
      <c r="H317" s="3" t="s">
        <v>520</v>
      </c>
      <c r="I317" s="4" t="s">
        <v>120</v>
      </c>
      <c r="J317" s="1"/>
      <c r="K317" s="1"/>
      <c r="L317" s="2">
        <v>80</v>
      </c>
      <c r="M317" s="5" t="s">
        <v>122</v>
      </c>
      <c r="N317" s="2" t="s">
        <v>224</v>
      </c>
      <c r="O317" s="1" t="s">
        <v>144</v>
      </c>
      <c r="P317" s="1" t="s">
        <v>125</v>
      </c>
      <c r="Q317" s="9">
        <v>230000000</v>
      </c>
      <c r="R317" s="2" t="s">
        <v>521</v>
      </c>
      <c r="S317" s="1"/>
      <c r="T317" s="2" t="s">
        <v>167</v>
      </c>
      <c r="U317" s="1"/>
      <c r="V317" s="2"/>
      <c r="W317" s="16">
        <v>0</v>
      </c>
      <c r="X317" s="16">
        <v>90</v>
      </c>
      <c r="Y317" s="16">
        <v>10</v>
      </c>
      <c r="Z317" s="1"/>
      <c r="AA317" s="4" t="s">
        <v>138</v>
      </c>
      <c r="AB317" s="71"/>
      <c r="AC317" s="71"/>
      <c r="AD317" s="71">
        <v>26244000.000000004</v>
      </c>
      <c r="AE317" s="71">
        <f t="shared" si="210"/>
        <v>29393280.000000007</v>
      </c>
      <c r="AF317" s="71"/>
      <c r="AG317" s="71"/>
      <c r="AH317" s="71">
        <v>23133600.000000004</v>
      </c>
      <c r="AI317" s="71">
        <f t="shared" si="211"/>
        <v>25909632.000000007</v>
      </c>
      <c r="AJ317" s="71"/>
      <c r="AK317" s="71"/>
      <c r="AL317" s="71">
        <v>22670928.000000004</v>
      </c>
      <c r="AM317" s="71">
        <f t="shared" si="212"/>
        <v>25391439.360000007</v>
      </c>
      <c r="AN317" s="71"/>
      <c r="AO317" s="71"/>
      <c r="AP317" s="71">
        <v>23804474.400000002</v>
      </c>
      <c r="AQ317" s="71">
        <f t="shared" ref="AQ317:AQ320" si="225">AP317*1.12</f>
        <v>26661011.328000005</v>
      </c>
      <c r="AR317" s="71"/>
      <c r="AS317" s="71"/>
      <c r="AT317" s="71">
        <v>24994698.120000005</v>
      </c>
      <c r="AU317" s="71">
        <f t="shared" ref="AU317:AU320" si="226">AT317*1.12</f>
        <v>27994061.894400008</v>
      </c>
      <c r="AV317" s="71"/>
      <c r="AW317" s="42">
        <v>0</v>
      </c>
      <c r="AX317" s="42">
        <f t="shared" si="209"/>
        <v>0</v>
      </c>
      <c r="AY317" s="1" t="s">
        <v>129</v>
      </c>
      <c r="AZ317" s="2" t="s">
        <v>734</v>
      </c>
      <c r="BA317" s="2" t="s">
        <v>735</v>
      </c>
      <c r="BB317" s="1"/>
      <c r="BC317" s="1"/>
      <c r="BD317" s="1"/>
      <c r="BE317" s="1"/>
      <c r="BF317" s="1"/>
      <c r="BG317" s="4"/>
      <c r="BH317" s="4"/>
      <c r="BI317" s="4"/>
      <c r="BJ317" s="32"/>
      <c r="BK317" s="28" t="s">
        <v>375</v>
      </c>
    </row>
    <row r="318" spans="1:63" s="187" customFormat="1" ht="12.95" customHeight="1" x14ac:dyDescent="0.25">
      <c r="A318" s="1" t="s">
        <v>217</v>
      </c>
      <c r="B318" s="1"/>
      <c r="C318" s="178" t="s">
        <v>757</v>
      </c>
      <c r="D318" s="1"/>
      <c r="E318" s="1"/>
      <c r="F318" s="2" t="s">
        <v>519</v>
      </c>
      <c r="G318" s="3" t="s">
        <v>520</v>
      </c>
      <c r="H318" s="3" t="s">
        <v>520</v>
      </c>
      <c r="I318" s="4" t="s">
        <v>120</v>
      </c>
      <c r="J318" s="1"/>
      <c r="K318" s="1"/>
      <c r="L318" s="2">
        <v>80</v>
      </c>
      <c r="M318" s="5" t="s">
        <v>122</v>
      </c>
      <c r="N318" s="2" t="s">
        <v>224</v>
      </c>
      <c r="O318" s="1" t="s">
        <v>144</v>
      </c>
      <c r="P318" s="1" t="s">
        <v>125</v>
      </c>
      <c r="Q318" s="9">
        <v>230000000</v>
      </c>
      <c r="R318" s="2" t="s">
        <v>225</v>
      </c>
      <c r="S318" s="1"/>
      <c r="T318" s="2" t="s">
        <v>167</v>
      </c>
      <c r="U318" s="1"/>
      <c r="V318" s="2"/>
      <c r="W318" s="16">
        <v>0</v>
      </c>
      <c r="X318" s="16">
        <v>90</v>
      </c>
      <c r="Y318" s="16">
        <v>10</v>
      </c>
      <c r="Z318" s="1"/>
      <c r="AA318" s="4" t="s">
        <v>138</v>
      </c>
      <c r="AB318" s="71"/>
      <c r="AC318" s="71"/>
      <c r="AD318" s="71">
        <v>17010000.000000004</v>
      </c>
      <c r="AE318" s="71">
        <f t="shared" si="210"/>
        <v>19051200.000000007</v>
      </c>
      <c r="AF318" s="71"/>
      <c r="AG318" s="71"/>
      <c r="AH318" s="71">
        <v>14418000.000000002</v>
      </c>
      <c r="AI318" s="71">
        <f t="shared" si="211"/>
        <v>16148160.000000004</v>
      </c>
      <c r="AJ318" s="71"/>
      <c r="AK318" s="71"/>
      <c r="AL318" s="71">
        <v>15973200.000000002</v>
      </c>
      <c r="AM318" s="71">
        <f t="shared" si="212"/>
        <v>17889984.000000004</v>
      </c>
      <c r="AN318" s="71"/>
      <c r="AO318" s="71"/>
      <c r="AP318" s="71">
        <v>16771860.000000002</v>
      </c>
      <c r="AQ318" s="71">
        <f t="shared" si="225"/>
        <v>18784483.200000003</v>
      </c>
      <c r="AR318" s="71"/>
      <c r="AS318" s="71"/>
      <c r="AT318" s="71">
        <v>17610453.000000004</v>
      </c>
      <c r="AU318" s="71">
        <f t="shared" si="226"/>
        <v>19723707.360000007</v>
      </c>
      <c r="AV318" s="71"/>
      <c r="AW318" s="42">
        <v>0</v>
      </c>
      <c r="AX318" s="42">
        <f t="shared" si="209"/>
        <v>0</v>
      </c>
      <c r="AY318" s="1" t="s">
        <v>129</v>
      </c>
      <c r="AZ318" s="2" t="s">
        <v>736</v>
      </c>
      <c r="BA318" s="2" t="s">
        <v>737</v>
      </c>
      <c r="BB318" s="1"/>
      <c r="BC318" s="1"/>
      <c r="BD318" s="1"/>
      <c r="BE318" s="1"/>
      <c r="BF318" s="1"/>
      <c r="BG318" s="4"/>
      <c r="BH318" s="4"/>
      <c r="BI318" s="4"/>
      <c r="BJ318" s="32"/>
      <c r="BK318" s="28" t="s">
        <v>375</v>
      </c>
    </row>
    <row r="319" spans="1:63" s="187" customFormat="1" ht="12.95" customHeight="1" x14ac:dyDescent="0.25">
      <c r="A319" s="1" t="s">
        <v>217</v>
      </c>
      <c r="B319" s="1"/>
      <c r="C319" s="178" t="s">
        <v>758</v>
      </c>
      <c r="D319" s="1"/>
      <c r="E319" s="1"/>
      <c r="F319" s="2" t="s">
        <v>519</v>
      </c>
      <c r="G319" s="3" t="s">
        <v>520</v>
      </c>
      <c r="H319" s="3" t="s">
        <v>520</v>
      </c>
      <c r="I319" s="4" t="s">
        <v>120</v>
      </c>
      <c r="J319" s="1"/>
      <c r="K319" s="1"/>
      <c r="L319" s="2">
        <v>80</v>
      </c>
      <c r="M319" s="5" t="s">
        <v>122</v>
      </c>
      <c r="N319" s="2" t="s">
        <v>224</v>
      </c>
      <c r="O319" s="1" t="s">
        <v>144</v>
      </c>
      <c r="P319" s="1" t="s">
        <v>125</v>
      </c>
      <c r="Q319" s="9">
        <v>230000000</v>
      </c>
      <c r="R319" s="2" t="s">
        <v>231</v>
      </c>
      <c r="S319" s="1"/>
      <c r="T319" s="2" t="s">
        <v>167</v>
      </c>
      <c r="U319" s="1"/>
      <c r="V319" s="2"/>
      <c r="W319" s="16">
        <v>0</v>
      </c>
      <c r="X319" s="16">
        <v>90</v>
      </c>
      <c r="Y319" s="16">
        <v>10</v>
      </c>
      <c r="Z319" s="1"/>
      <c r="AA319" s="4" t="s">
        <v>138</v>
      </c>
      <c r="AB319" s="71"/>
      <c r="AC319" s="71"/>
      <c r="AD319" s="71">
        <v>30630811.348800004</v>
      </c>
      <c r="AE319" s="71">
        <f t="shared" si="210"/>
        <v>34306508.71065601</v>
      </c>
      <c r="AF319" s="71"/>
      <c r="AG319" s="71"/>
      <c r="AH319" s="71">
        <v>7128000.0000000009</v>
      </c>
      <c r="AI319" s="71">
        <f t="shared" si="211"/>
        <v>7983360.0000000019</v>
      </c>
      <c r="AJ319" s="71"/>
      <c r="AK319" s="71"/>
      <c r="AL319" s="71">
        <v>7128000.0000000009</v>
      </c>
      <c r="AM319" s="71">
        <f t="shared" si="212"/>
        <v>7983360.0000000019</v>
      </c>
      <c r="AN319" s="71"/>
      <c r="AO319" s="71"/>
      <c r="AP319" s="71">
        <v>7128000.0000000009</v>
      </c>
      <c r="AQ319" s="71">
        <f t="shared" si="225"/>
        <v>7983360.0000000019</v>
      </c>
      <c r="AR319" s="71"/>
      <c r="AS319" s="71"/>
      <c r="AT319" s="71">
        <v>7128000.0000000009</v>
      </c>
      <c r="AU319" s="71">
        <f t="shared" si="226"/>
        <v>7983360.0000000019</v>
      </c>
      <c r="AV319" s="71"/>
      <c r="AW319" s="42">
        <v>0</v>
      </c>
      <c r="AX319" s="42">
        <f t="shared" si="209"/>
        <v>0</v>
      </c>
      <c r="AY319" s="1" t="s">
        <v>129</v>
      </c>
      <c r="AZ319" s="2" t="s">
        <v>738</v>
      </c>
      <c r="BA319" s="2" t="s">
        <v>739</v>
      </c>
      <c r="BB319" s="1"/>
      <c r="BC319" s="1"/>
      <c r="BD319" s="1"/>
      <c r="BE319" s="1"/>
      <c r="BF319" s="1"/>
      <c r="BG319" s="4"/>
      <c r="BH319" s="4"/>
      <c r="BI319" s="4"/>
      <c r="BJ319" s="32"/>
      <c r="BK319" s="28" t="s">
        <v>375</v>
      </c>
    </row>
    <row r="320" spans="1:63" s="187" customFormat="1" ht="12.95" customHeight="1" x14ac:dyDescent="0.25">
      <c r="A320" s="1" t="s">
        <v>217</v>
      </c>
      <c r="B320" s="1"/>
      <c r="C320" s="178" t="s">
        <v>759</v>
      </c>
      <c r="D320" s="1"/>
      <c r="E320" s="1"/>
      <c r="F320" s="2" t="s">
        <v>519</v>
      </c>
      <c r="G320" s="3" t="s">
        <v>520</v>
      </c>
      <c r="H320" s="3" t="s">
        <v>520</v>
      </c>
      <c r="I320" s="4" t="s">
        <v>120</v>
      </c>
      <c r="J320" s="1"/>
      <c r="K320" s="1"/>
      <c r="L320" s="2">
        <v>80</v>
      </c>
      <c r="M320" s="5" t="s">
        <v>122</v>
      </c>
      <c r="N320" s="2" t="s">
        <v>224</v>
      </c>
      <c r="O320" s="1" t="s">
        <v>144</v>
      </c>
      <c r="P320" s="1" t="s">
        <v>125</v>
      </c>
      <c r="Q320" s="9">
        <v>230000000</v>
      </c>
      <c r="R320" s="2" t="s">
        <v>511</v>
      </c>
      <c r="S320" s="1"/>
      <c r="T320" s="2" t="s">
        <v>167</v>
      </c>
      <c r="U320" s="1"/>
      <c r="V320" s="2"/>
      <c r="W320" s="16">
        <v>0</v>
      </c>
      <c r="X320" s="16">
        <v>90</v>
      </c>
      <c r="Y320" s="16">
        <v>10</v>
      </c>
      <c r="Z320" s="1"/>
      <c r="AA320" s="4" t="s">
        <v>138</v>
      </c>
      <c r="AB320" s="71"/>
      <c r="AC320" s="71"/>
      <c r="AD320" s="71">
        <v>18625198.320000004</v>
      </c>
      <c r="AE320" s="71">
        <f t="shared" si="210"/>
        <v>20860222.118400007</v>
      </c>
      <c r="AF320" s="71"/>
      <c r="AG320" s="71"/>
      <c r="AH320" s="71">
        <v>8100000.0000000009</v>
      </c>
      <c r="AI320" s="71">
        <f t="shared" si="211"/>
        <v>9072000.0000000019</v>
      </c>
      <c r="AJ320" s="71"/>
      <c r="AK320" s="71"/>
      <c r="AL320" s="71">
        <v>8586000.0000000019</v>
      </c>
      <c r="AM320" s="71">
        <f t="shared" si="212"/>
        <v>9616320.0000000037</v>
      </c>
      <c r="AN320" s="71"/>
      <c r="AO320" s="71"/>
      <c r="AP320" s="71">
        <v>8586000.0000000019</v>
      </c>
      <c r="AQ320" s="71">
        <f t="shared" si="225"/>
        <v>9616320.0000000037</v>
      </c>
      <c r="AR320" s="71"/>
      <c r="AS320" s="71"/>
      <c r="AT320" s="71">
        <v>8586000.0000000019</v>
      </c>
      <c r="AU320" s="71">
        <f t="shared" si="226"/>
        <v>9616320.0000000037</v>
      </c>
      <c r="AV320" s="71"/>
      <c r="AW320" s="42">
        <v>0</v>
      </c>
      <c r="AX320" s="42">
        <f t="shared" si="209"/>
        <v>0</v>
      </c>
      <c r="AY320" s="1" t="s">
        <v>129</v>
      </c>
      <c r="AZ320" s="2" t="s">
        <v>740</v>
      </c>
      <c r="BA320" s="2" t="s">
        <v>741</v>
      </c>
      <c r="BB320" s="1"/>
      <c r="BC320" s="1"/>
      <c r="BD320" s="1"/>
      <c r="BE320" s="1"/>
      <c r="BF320" s="1"/>
      <c r="BG320" s="4"/>
      <c r="BH320" s="4"/>
      <c r="BI320" s="4"/>
      <c r="BJ320" s="32"/>
      <c r="BK320" s="28" t="s">
        <v>375</v>
      </c>
    </row>
    <row r="321" spans="1:66" s="187" customFormat="1" ht="12.75" customHeight="1" x14ac:dyDescent="0.25">
      <c r="A321" s="1" t="s">
        <v>133</v>
      </c>
      <c r="B321" s="1"/>
      <c r="C321" s="178" t="s">
        <v>760</v>
      </c>
      <c r="D321" s="1"/>
      <c r="E321" s="1"/>
      <c r="F321" s="2" t="s">
        <v>237</v>
      </c>
      <c r="G321" s="3" t="s">
        <v>238</v>
      </c>
      <c r="H321" s="3" t="s">
        <v>238</v>
      </c>
      <c r="I321" s="4" t="s">
        <v>120</v>
      </c>
      <c r="J321" s="1"/>
      <c r="K321" s="1"/>
      <c r="L321" s="2">
        <v>100</v>
      </c>
      <c r="M321" s="5">
        <v>230000000</v>
      </c>
      <c r="N321" s="2" t="s">
        <v>137</v>
      </c>
      <c r="O321" s="1" t="s">
        <v>144</v>
      </c>
      <c r="P321" s="1" t="s">
        <v>125</v>
      </c>
      <c r="Q321" s="9">
        <v>230000000</v>
      </c>
      <c r="R321" s="2" t="s">
        <v>174</v>
      </c>
      <c r="S321" s="1"/>
      <c r="T321" s="2" t="s">
        <v>127</v>
      </c>
      <c r="U321" s="1"/>
      <c r="V321" s="2"/>
      <c r="W321" s="16">
        <v>0</v>
      </c>
      <c r="X321" s="16">
        <v>100</v>
      </c>
      <c r="Y321" s="16">
        <v>0</v>
      </c>
      <c r="Z321" s="1"/>
      <c r="AA321" s="4" t="s">
        <v>138</v>
      </c>
      <c r="AB321" s="71"/>
      <c r="AC321" s="71"/>
      <c r="AD321" s="71">
        <v>183877705</v>
      </c>
      <c r="AE321" s="71">
        <f>AD321*1.12</f>
        <v>205943029.60000002</v>
      </c>
      <c r="AF321" s="71"/>
      <c r="AG321" s="71"/>
      <c r="AH321" s="71">
        <v>244204314</v>
      </c>
      <c r="AI321" s="71">
        <v>273508831.68000001</v>
      </c>
      <c r="AJ321" s="71"/>
      <c r="AK321" s="71"/>
      <c r="AL321" s="71">
        <v>244204314</v>
      </c>
      <c r="AM321" s="71">
        <v>273508831.68000001</v>
      </c>
      <c r="AN321" s="71"/>
      <c r="AO321" s="71"/>
      <c r="AP321" s="71"/>
      <c r="AQ321" s="71"/>
      <c r="AR321" s="71"/>
      <c r="AS321" s="71"/>
      <c r="AT321" s="71"/>
      <c r="AU321" s="71"/>
      <c r="AV321" s="71"/>
      <c r="AW321" s="42">
        <v>0</v>
      </c>
      <c r="AX321" s="42">
        <f t="shared" si="209"/>
        <v>0</v>
      </c>
      <c r="AY321" s="1" t="s">
        <v>129</v>
      </c>
      <c r="AZ321" s="2" t="s">
        <v>271</v>
      </c>
      <c r="BA321" s="2" t="s">
        <v>272</v>
      </c>
      <c r="BB321" s="1"/>
      <c r="BC321" s="1"/>
      <c r="BD321" s="1"/>
      <c r="BE321" s="1"/>
      <c r="BF321" s="1"/>
      <c r="BG321" s="4"/>
      <c r="BH321" s="4"/>
      <c r="BI321" s="4"/>
      <c r="BJ321" s="32"/>
      <c r="BK321" s="32"/>
    </row>
    <row r="322" spans="1:66" s="165" customFormat="1" ht="12.95" customHeight="1" x14ac:dyDescent="0.25">
      <c r="A322" s="1" t="s">
        <v>133</v>
      </c>
      <c r="B322" s="1"/>
      <c r="C322" s="174" t="s">
        <v>896</v>
      </c>
      <c r="D322" s="174"/>
      <c r="E322" s="174"/>
      <c r="F322" s="2" t="s">
        <v>237</v>
      </c>
      <c r="G322" s="3" t="s">
        <v>238</v>
      </c>
      <c r="H322" s="3" t="s">
        <v>238</v>
      </c>
      <c r="I322" s="4" t="s">
        <v>120</v>
      </c>
      <c r="J322" s="23"/>
      <c r="K322" s="23"/>
      <c r="L322" s="22">
        <v>100</v>
      </c>
      <c r="M322" s="5">
        <v>230000000</v>
      </c>
      <c r="N322" s="2" t="s">
        <v>137</v>
      </c>
      <c r="O322" s="1" t="s">
        <v>144</v>
      </c>
      <c r="P322" s="1" t="s">
        <v>125</v>
      </c>
      <c r="Q322" s="9">
        <v>230000000</v>
      </c>
      <c r="R322" s="2" t="s">
        <v>174</v>
      </c>
      <c r="S322" s="25"/>
      <c r="T322" s="2" t="s">
        <v>127</v>
      </c>
      <c r="U322" s="5"/>
      <c r="V322" s="23"/>
      <c r="W322" s="16">
        <v>0</v>
      </c>
      <c r="X322" s="16">
        <v>100</v>
      </c>
      <c r="Y322" s="16">
        <v>0</v>
      </c>
      <c r="Z322" s="1"/>
      <c r="AA322" s="4" t="s">
        <v>138</v>
      </c>
      <c r="AB322" s="26"/>
      <c r="AC322" s="26"/>
      <c r="AD322" s="305">
        <v>154278814.19957</v>
      </c>
      <c r="AE322" s="296">
        <f t="shared" ref="AE322" si="227">AD322*1.12</f>
        <v>172792271.90351841</v>
      </c>
      <c r="AF322" s="305"/>
      <c r="AG322" s="305"/>
      <c r="AH322" s="305">
        <v>244204314</v>
      </c>
      <c r="AI322" s="305">
        <v>273508831.68000001</v>
      </c>
      <c r="AJ322" s="71"/>
      <c r="AK322" s="71"/>
      <c r="AL322" s="71">
        <v>244204314</v>
      </c>
      <c r="AM322" s="71">
        <v>273508831.68000001</v>
      </c>
      <c r="AN322" s="19"/>
      <c r="AO322" s="19"/>
      <c r="AP322" s="19"/>
      <c r="AQ322" s="19"/>
      <c r="AR322" s="19"/>
      <c r="AS322" s="19"/>
      <c r="AT322" s="19"/>
      <c r="AU322" s="19"/>
      <c r="AV322" s="19"/>
      <c r="AW322" s="19">
        <v>642687442.19956994</v>
      </c>
      <c r="AX322" s="19">
        <v>719809935.26351845</v>
      </c>
      <c r="AY322" s="19" t="s">
        <v>129</v>
      </c>
      <c r="AZ322" s="41" t="s">
        <v>271</v>
      </c>
      <c r="BA322" s="41" t="s">
        <v>272</v>
      </c>
      <c r="BB322" s="41"/>
      <c r="BC322" s="9"/>
      <c r="BD322" s="2"/>
      <c r="BE322" s="2"/>
      <c r="BF322" s="5"/>
      <c r="BG322" s="5"/>
      <c r="BH322" s="5"/>
      <c r="BI322" s="5"/>
      <c r="BJ322" s="5"/>
      <c r="BK322" s="167" t="s">
        <v>892</v>
      </c>
      <c r="BL322" s="38"/>
      <c r="BM322" s="38"/>
      <c r="BN322" s="38"/>
    </row>
    <row r="323" spans="1:66" s="187" customFormat="1" ht="12.95" customHeight="1" x14ac:dyDescent="0.25">
      <c r="A323" s="1" t="s">
        <v>217</v>
      </c>
      <c r="B323" s="1"/>
      <c r="C323" s="174" t="s">
        <v>786</v>
      </c>
      <c r="D323" s="1"/>
      <c r="E323" s="1"/>
      <c r="F323" s="2" t="s">
        <v>519</v>
      </c>
      <c r="G323" s="3" t="s">
        <v>520</v>
      </c>
      <c r="H323" s="3" t="s">
        <v>520</v>
      </c>
      <c r="I323" s="4" t="s">
        <v>120</v>
      </c>
      <c r="J323" s="1"/>
      <c r="K323" s="1"/>
      <c r="L323" s="2">
        <v>80</v>
      </c>
      <c r="M323" s="5" t="s">
        <v>122</v>
      </c>
      <c r="N323" s="2" t="s">
        <v>224</v>
      </c>
      <c r="O323" s="1" t="s">
        <v>398</v>
      </c>
      <c r="P323" s="1" t="s">
        <v>125</v>
      </c>
      <c r="Q323" s="9">
        <v>230000000</v>
      </c>
      <c r="R323" s="2" t="s">
        <v>521</v>
      </c>
      <c r="S323" s="1"/>
      <c r="T323" s="2" t="s">
        <v>167</v>
      </c>
      <c r="U323" s="1"/>
      <c r="V323" s="2"/>
      <c r="W323" s="16">
        <v>0</v>
      </c>
      <c r="X323" s="16">
        <v>90</v>
      </c>
      <c r="Y323" s="16">
        <v>10</v>
      </c>
      <c r="Z323" s="1"/>
      <c r="AA323" s="4" t="s">
        <v>138</v>
      </c>
      <c r="AB323" s="71"/>
      <c r="AC323" s="71"/>
      <c r="AD323" s="71">
        <v>32400000</v>
      </c>
      <c r="AE323" s="71">
        <f>AD323*1.12</f>
        <v>36288000</v>
      </c>
      <c r="AF323" s="71"/>
      <c r="AG323" s="71"/>
      <c r="AH323" s="71">
        <v>64800000</v>
      </c>
      <c r="AI323" s="71">
        <f t="shared" ref="AI323:AI336" si="228">AH323*1.12</f>
        <v>72576000</v>
      </c>
      <c r="AJ323" s="71"/>
      <c r="AK323" s="71"/>
      <c r="AL323" s="71">
        <v>64800000</v>
      </c>
      <c r="AM323" s="71">
        <f t="shared" ref="AM323:AM336" si="229">AL323*1.12</f>
        <v>72576000</v>
      </c>
      <c r="AN323" s="71"/>
      <c r="AO323" s="71"/>
      <c r="AP323" s="71">
        <v>64800000</v>
      </c>
      <c r="AQ323" s="71">
        <f t="shared" ref="AQ323:AQ336" si="230">AP323*1.12</f>
        <v>72576000</v>
      </c>
      <c r="AR323" s="71"/>
      <c r="AS323" s="71"/>
      <c r="AT323" s="71">
        <v>64800000</v>
      </c>
      <c r="AU323" s="71">
        <f t="shared" ref="AU323:AU336" si="231">AT323*1.12</f>
        <v>72576000</v>
      </c>
      <c r="AV323" s="71"/>
      <c r="AW323" s="42">
        <v>0</v>
      </c>
      <c r="AX323" s="42">
        <f t="shared" si="209"/>
        <v>0</v>
      </c>
      <c r="AY323" s="1" t="s">
        <v>129</v>
      </c>
      <c r="AZ323" s="2" t="s">
        <v>778</v>
      </c>
      <c r="BA323" s="2" t="s">
        <v>779</v>
      </c>
      <c r="BB323" s="1"/>
      <c r="BC323" s="1"/>
      <c r="BD323" s="1"/>
      <c r="BE323" s="1"/>
      <c r="BF323" s="1"/>
      <c r="BG323" s="4"/>
      <c r="BH323" s="4"/>
      <c r="BI323" s="4"/>
      <c r="BJ323" s="32"/>
      <c r="BK323" s="32" t="s">
        <v>403</v>
      </c>
    </row>
    <row r="324" spans="1:66" s="162" customFormat="1" ht="12.95" customHeight="1" x14ac:dyDescent="0.25">
      <c r="A324" s="217" t="s">
        <v>217</v>
      </c>
      <c r="B324" s="217"/>
      <c r="C324" s="232" t="s">
        <v>813</v>
      </c>
      <c r="D324" s="217"/>
      <c r="E324" s="217"/>
      <c r="F324" s="233" t="s">
        <v>519</v>
      </c>
      <c r="G324" s="234" t="s">
        <v>520</v>
      </c>
      <c r="H324" s="234" t="s">
        <v>520</v>
      </c>
      <c r="I324" s="235" t="s">
        <v>120</v>
      </c>
      <c r="J324" s="217"/>
      <c r="K324" s="217"/>
      <c r="L324" s="233">
        <v>80</v>
      </c>
      <c r="M324" s="236" t="s">
        <v>122</v>
      </c>
      <c r="N324" s="233" t="s">
        <v>224</v>
      </c>
      <c r="O324" s="217" t="s">
        <v>694</v>
      </c>
      <c r="P324" s="217" t="s">
        <v>125</v>
      </c>
      <c r="Q324" s="237">
        <v>230000000</v>
      </c>
      <c r="R324" s="233" t="s">
        <v>521</v>
      </c>
      <c r="S324" s="217"/>
      <c r="T324" s="233" t="s">
        <v>167</v>
      </c>
      <c r="U324" s="217"/>
      <c r="V324" s="233"/>
      <c r="W324" s="238">
        <v>0</v>
      </c>
      <c r="X324" s="238">
        <v>90</v>
      </c>
      <c r="Y324" s="238">
        <v>10</v>
      </c>
      <c r="Z324" s="217"/>
      <c r="AA324" s="235" t="s">
        <v>138</v>
      </c>
      <c r="AB324" s="239"/>
      <c r="AC324" s="239"/>
      <c r="AD324" s="239">
        <v>32400000</v>
      </c>
      <c r="AE324" s="239">
        <f>AD324*1.12</f>
        <v>36288000</v>
      </c>
      <c r="AF324" s="239"/>
      <c r="AG324" s="239"/>
      <c r="AH324" s="239">
        <v>64800000</v>
      </c>
      <c r="AI324" s="239">
        <f t="shared" si="228"/>
        <v>72576000</v>
      </c>
      <c r="AJ324" s="239"/>
      <c r="AK324" s="239"/>
      <c r="AL324" s="239">
        <v>64800000</v>
      </c>
      <c r="AM324" s="239">
        <f t="shared" si="229"/>
        <v>72576000</v>
      </c>
      <c r="AN324" s="239"/>
      <c r="AO324" s="239"/>
      <c r="AP324" s="239">
        <v>64800000</v>
      </c>
      <c r="AQ324" s="239">
        <f t="shared" si="230"/>
        <v>72576000</v>
      </c>
      <c r="AR324" s="239"/>
      <c r="AS324" s="239"/>
      <c r="AT324" s="239">
        <v>64800000</v>
      </c>
      <c r="AU324" s="239">
        <f t="shared" si="231"/>
        <v>72576000</v>
      </c>
      <c r="AV324" s="239"/>
      <c r="AW324" s="240">
        <v>0</v>
      </c>
      <c r="AX324" s="240">
        <f t="shared" si="209"/>
        <v>0</v>
      </c>
      <c r="AY324" s="217" t="s">
        <v>129</v>
      </c>
      <c r="AZ324" s="233" t="s">
        <v>778</v>
      </c>
      <c r="BA324" s="233" t="s">
        <v>779</v>
      </c>
      <c r="BB324" s="217"/>
      <c r="BC324" s="217"/>
      <c r="BD324" s="217"/>
      <c r="BE324" s="217"/>
      <c r="BF324" s="217"/>
      <c r="BG324" s="235"/>
      <c r="BH324" s="235"/>
      <c r="BI324" s="235"/>
      <c r="BJ324" s="241"/>
      <c r="BK324" s="241"/>
    </row>
    <row r="325" spans="1:66" ht="12.95" customHeight="1" x14ac:dyDescent="0.25">
      <c r="A325" s="242" t="s">
        <v>217</v>
      </c>
      <c r="B325" s="1"/>
      <c r="C325" s="232" t="s">
        <v>813</v>
      </c>
      <c r="D325" s="28"/>
      <c r="E325" s="1"/>
      <c r="F325" s="2" t="s">
        <v>519</v>
      </c>
      <c r="G325" s="3" t="s">
        <v>520</v>
      </c>
      <c r="H325" s="3" t="s">
        <v>520</v>
      </c>
      <c r="I325" s="4" t="s">
        <v>120</v>
      </c>
      <c r="J325" s="1"/>
      <c r="K325" s="1"/>
      <c r="L325" s="2">
        <v>80</v>
      </c>
      <c r="M325" s="1" t="s">
        <v>122</v>
      </c>
      <c r="N325" s="1" t="s">
        <v>224</v>
      </c>
      <c r="O325" s="242" t="s">
        <v>806</v>
      </c>
      <c r="P325" s="1" t="s">
        <v>125</v>
      </c>
      <c r="Q325" s="1">
        <v>230000000</v>
      </c>
      <c r="R325" s="1" t="s">
        <v>521</v>
      </c>
      <c r="S325" s="1"/>
      <c r="T325" s="1" t="s">
        <v>167</v>
      </c>
      <c r="U325" s="1"/>
      <c r="V325" s="1"/>
      <c r="W325" s="1">
        <v>0</v>
      </c>
      <c r="X325" s="1">
        <v>90</v>
      </c>
      <c r="Y325" s="1">
        <v>10</v>
      </c>
      <c r="Z325" s="1"/>
      <c r="AA325" s="4" t="s">
        <v>138</v>
      </c>
      <c r="AB325" s="21"/>
      <c r="AC325" s="18"/>
      <c r="AD325" s="21">
        <v>32400000</v>
      </c>
      <c r="AE325" s="40">
        <v>36288000</v>
      </c>
      <c r="AF325" s="18"/>
      <c r="AG325" s="18"/>
      <c r="AH325" s="18">
        <v>64800000</v>
      </c>
      <c r="AI325" s="40">
        <v>72576000</v>
      </c>
      <c r="AJ325" s="18"/>
      <c r="AK325" s="18"/>
      <c r="AL325" s="18">
        <v>64800000</v>
      </c>
      <c r="AM325" s="40">
        <v>72576000</v>
      </c>
      <c r="AN325" s="71"/>
      <c r="AO325" s="71"/>
      <c r="AP325" s="71">
        <v>64800000</v>
      </c>
      <c r="AQ325" s="71">
        <v>72576000</v>
      </c>
      <c r="AR325" s="71"/>
      <c r="AS325" s="71"/>
      <c r="AT325" s="71">
        <v>64800000</v>
      </c>
      <c r="AU325" s="71">
        <v>72576000</v>
      </c>
      <c r="AV325" s="85"/>
      <c r="AW325" s="40">
        <v>0</v>
      </c>
      <c r="AX325" s="40">
        <v>0</v>
      </c>
      <c r="AY325" s="6" t="s">
        <v>129</v>
      </c>
      <c r="AZ325" s="6" t="s">
        <v>778</v>
      </c>
      <c r="BA325" s="6" t="s">
        <v>779</v>
      </c>
      <c r="BB325" s="1"/>
      <c r="BC325" s="1"/>
      <c r="BD325" s="1"/>
      <c r="BE325" s="1"/>
      <c r="BF325" s="1"/>
      <c r="BG325" s="1"/>
      <c r="BH325" s="1"/>
      <c r="BI325" s="1"/>
      <c r="BJ325" s="28"/>
      <c r="BK325" s="32" t="s">
        <v>827</v>
      </c>
    </row>
    <row r="326" spans="1:66" ht="12.95" customHeight="1" x14ac:dyDescent="0.25">
      <c r="A326" s="242" t="s">
        <v>217</v>
      </c>
      <c r="B326" s="1"/>
      <c r="C326" s="232" t="s">
        <v>846</v>
      </c>
      <c r="D326" s="28"/>
      <c r="E326" s="1"/>
      <c r="F326" s="2" t="s">
        <v>519</v>
      </c>
      <c r="G326" s="3" t="s">
        <v>520</v>
      </c>
      <c r="H326" s="3" t="s">
        <v>520</v>
      </c>
      <c r="I326" s="4" t="s">
        <v>120</v>
      </c>
      <c r="J326" s="1"/>
      <c r="K326" s="1"/>
      <c r="L326" s="2">
        <v>80</v>
      </c>
      <c r="M326" s="1" t="s">
        <v>122</v>
      </c>
      <c r="N326" s="1" t="s">
        <v>224</v>
      </c>
      <c r="O326" s="233" t="s">
        <v>840</v>
      </c>
      <c r="P326" s="1" t="s">
        <v>125</v>
      </c>
      <c r="Q326" s="1">
        <v>230000000</v>
      </c>
      <c r="R326" s="1" t="s">
        <v>521</v>
      </c>
      <c r="S326" s="1"/>
      <c r="T326" s="1" t="s">
        <v>167</v>
      </c>
      <c r="U326" s="1"/>
      <c r="V326" s="1"/>
      <c r="W326" s="1">
        <v>0</v>
      </c>
      <c r="X326" s="1">
        <v>90</v>
      </c>
      <c r="Y326" s="1">
        <v>10</v>
      </c>
      <c r="Z326" s="1"/>
      <c r="AA326" s="4" t="s">
        <v>138</v>
      </c>
      <c r="AB326" s="21"/>
      <c r="AC326" s="18"/>
      <c r="AD326" s="21">
        <v>32400000</v>
      </c>
      <c r="AE326" s="40">
        <v>36288000</v>
      </c>
      <c r="AF326" s="18"/>
      <c r="AG326" s="18"/>
      <c r="AH326" s="18">
        <v>64800000</v>
      </c>
      <c r="AI326" s="40">
        <v>72576000</v>
      </c>
      <c r="AJ326" s="18"/>
      <c r="AK326" s="18"/>
      <c r="AL326" s="18">
        <v>64800000</v>
      </c>
      <c r="AM326" s="40">
        <v>72576000</v>
      </c>
      <c r="AN326" s="71"/>
      <c r="AO326" s="71"/>
      <c r="AP326" s="71">
        <v>64800000</v>
      </c>
      <c r="AQ326" s="71">
        <v>72576000</v>
      </c>
      <c r="AR326" s="71"/>
      <c r="AS326" s="71"/>
      <c r="AT326" s="71">
        <v>64800000</v>
      </c>
      <c r="AU326" s="71">
        <v>72576000</v>
      </c>
      <c r="AV326" s="85"/>
      <c r="AW326" s="40">
        <v>291600000</v>
      </c>
      <c r="AX326" s="40">
        <v>326592000.00000006</v>
      </c>
      <c r="AY326" s="6" t="s">
        <v>129</v>
      </c>
      <c r="AZ326" s="6" t="s">
        <v>778</v>
      </c>
      <c r="BA326" s="6" t="s">
        <v>779</v>
      </c>
      <c r="BB326" s="1"/>
      <c r="BC326" s="1"/>
      <c r="BD326" s="1"/>
      <c r="BE326" s="1"/>
      <c r="BF326" s="1"/>
      <c r="BG326" s="1"/>
      <c r="BH326" s="1"/>
      <c r="BI326" s="1"/>
      <c r="BJ326" s="28"/>
      <c r="BK326" s="32" t="s">
        <v>827</v>
      </c>
    </row>
    <row r="327" spans="1:66" s="187" customFormat="1" ht="12.95" customHeight="1" x14ac:dyDescent="0.25">
      <c r="A327" s="1" t="s">
        <v>217</v>
      </c>
      <c r="B327" s="1"/>
      <c r="C327" s="174" t="s">
        <v>787</v>
      </c>
      <c r="D327" s="1"/>
      <c r="E327" s="1"/>
      <c r="F327" s="2" t="s">
        <v>519</v>
      </c>
      <c r="G327" s="3" t="s">
        <v>520</v>
      </c>
      <c r="H327" s="3" t="s">
        <v>520</v>
      </c>
      <c r="I327" s="4" t="s">
        <v>120</v>
      </c>
      <c r="J327" s="1"/>
      <c r="K327" s="1"/>
      <c r="L327" s="2">
        <v>80</v>
      </c>
      <c r="M327" s="5" t="s">
        <v>122</v>
      </c>
      <c r="N327" s="2" t="s">
        <v>224</v>
      </c>
      <c r="O327" s="1" t="s">
        <v>398</v>
      </c>
      <c r="P327" s="1" t="s">
        <v>125</v>
      </c>
      <c r="Q327" s="9">
        <v>230000000</v>
      </c>
      <c r="R327" s="2" t="s">
        <v>225</v>
      </c>
      <c r="S327" s="1"/>
      <c r="T327" s="2" t="s">
        <v>167</v>
      </c>
      <c r="U327" s="1"/>
      <c r="V327" s="2"/>
      <c r="W327" s="16">
        <v>0</v>
      </c>
      <c r="X327" s="16">
        <v>90</v>
      </c>
      <c r="Y327" s="16">
        <v>10</v>
      </c>
      <c r="Z327" s="1"/>
      <c r="AA327" s="4" t="s">
        <v>138</v>
      </c>
      <c r="AB327" s="71"/>
      <c r="AC327" s="71"/>
      <c r="AD327" s="71">
        <v>32400000</v>
      </c>
      <c r="AE327" s="71">
        <f t="shared" ref="AE327:AE336" si="232">AD327*1.12</f>
        <v>36288000</v>
      </c>
      <c r="AF327" s="71"/>
      <c r="AG327" s="71"/>
      <c r="AH327" s="71">
        <v>64800000</v>
      </c>
      <c r="AI327" s="71">
        <f t="shared" si="228"/>
        <v>72576000</v>
      </c>
      <c r="AJ327" s="71"/>
      <c r="AK327" s="71"/>
      <c r="AL327" s="71">
        <v>64800000</v>
      </c>
      <c r="AM327" s="71">
        <f t="shared" si="229"/>
        <v>72576000</v>
      </c>
      <c r="AN327" s="71"/>
      <c r="AO327" s="71"/>
      <c r="AP327" s="71">
        <v>64800000</v>
      </c>
      <c r="AQ327" s="71">
        <f t="shared" si="230"/>
        <v>72576000</v>
      </c>
      <c r="AR327" s="71"/>
      <c r="AS327" s="71"/>
      <c r="AT327" s="71">
        <v>64800000</v>
      </c>
      <c r="AU327" s="71">
        <f t="shared" si="231"/>
        <v>72576000</v>
      </c>
      <c r="AV327" s="71"/>
      <c r="AW327" s="42">
        <v>0</v>
      </c>
      <c r="AX327" s="42">
        <f t="shared" ref="AX327" si="233">AW327*1.12</f>
        <v>0</v>
      </c>
      <c r="AY327" s="1" t="s">
        <v>129</v>
      </c>
      <c r="AZ327" s="2" t="s">
        <v>780</v>
      </c>
      <c r="BA327" s="2" t="s">
        <v>781</v>
      </c>
      <c r="BB327" s="1"/>
      <c r="BC327" s="1"/>
      <c r="BD327" s="1"/>
      <c r="BE327" s="1"/>
      <c r="BF327" s="1"/>
      <c r="BG327" s="4"/>
      <c r="BH327" s="4"/>
      <c r="BI327" s="4"/>
      <c r="BJ327" s="32"/>
      <c r="BK327" s="32" t="s">
        <v>403</v>
      </c>
    </row>
    <row r="328" spans="1:66" s="162" customFormat="1" ht="12.95" customHeight="1" x14ac:dyDescent="0.25">
      <c r="A328" s="217" t="s">
        <v>217</v>
      </c>
      <c r="B328" s="217"/>
      <c r="C328" s="232" t="s">
        <v>814</v>
      </c>
      <c r="D328" s="217"/>
      <c r="E328" s="217"/>
      <c r="F328" s="233" t="s">
        <v>519</v>
      </c>
      <c r="G328" s="234" t="s">
        <v>520</v>
      </c>
      <c r="H328" s="234" t="s">
        <v>520</v>
      </c>
      <c r="I328" s="235" t="s">
        <v>120</v>
      </c>
      <c r="J328" s="217"/>
      <c r="K328" s="217"/>
      <c r="L328" s="233">
        <v>80</v>
      </c>
      <c r="M328" s="236" t="s">
        <v>122</v>
      </c>
      <c r="N328" s="233" t="s">
        <v>224</v>
      </c>
      <c r="O328" s="217" t="s">
        <v>694</v>
      </c>
      <c r="P328" s="217" t="s">
        <v>125</v>
      </c>
      <c r="Q328" s="237">
        <v>230000000</v>
      </c>
      <c r="R328" s="233" t="s">
        <v>225</v>
      </c>
      <c r="S328" s="217"/>
      <c r="T328" s="233" t="s">
        <v>167</v>
      </c>
      <c r="U328" s="217"/>
      <c r="V328" s="233"/>
      <c r="W328" s="238">
        <v>0</v>
      </c>
      <c r="X328" s="238">
        <v>90</v>
      </c>
      <c r="Y328" s="238">
        <v>10</v>
      </c>
      <c r="Z328" s="217"/>
      <c r="AA328" s="235" t="s">
        <v>138</v>
      </c>
      <c r="AB328" s="239"/>
      <c r="AC328" s="239"/>
      <c r="AD328" s="239">
        <v>32400000</v>
      </c>
      <c r="AE328" s="239">
        <f t="shared" si="232"/>
        <v>36288000</v>
      </c>
      <c r="AF328" s="239"/>
      <c r="AG328" s="239"/>
      <c r="AH328" s="239">
        <v>64800000</v>
      </c>
      <c r="AI328" s="239">
        <f t="shared" si="228"/>
        <v>72576000</v>
      </c>
      <c r="AJ328" s="239"/>
      <c r="AK328" s="239"/>
      <c r="AL328" s="239">
        <v>64800000</v>
      </c>
      <c r="AM328" s="239">
        <f t="shared" si="229"/>
        <v>72576000</v>
      </c>
      <c r="AN328" s="239"/>
      <c r="AO328" s="239"/>
      <c r="AP328" s="239">
        <v>64800000</v>
      </c>
      <c r="AQ328" s="239">
        <f t="shared" si="230"/>
        <v>72576000</v>
      </c>
      <c r="AR328" s="239"/>
      <c r="AS328" s="239"/>
      <c r="AT328" s="239">
        <v>64800000</v>
      </c>
      <c r="AU328" s="239">
        <f t="shared" si="231"/>
        <v>72576000</v>
      </c>
      <c r="AV328" s="239"/>
      <c r="AW328" s="240">
        <v>0</v>
      </c>
      <c r="AX328" s="240">
        <f t="shared" si="209"/>
        <v>0</v>
      </c>
      <c r="AY328" s="217" t="s">
        <v>129</v>
      </c>
      <c r="AZ328" s="233" t="s">
        <v>780</v>
      </c>
      <c r="BA328" s="233" t="s">
        <v>781</v>
      </c>
      <c r="BB328" s="217"/>
      <c r="BC328" s="217"/>
      <c r="BD328" s="217"/>
      <c r="BE328" s="217"/>
      <c r="BF328" s="217"/>
      <c r="BG328" s="235"/>
      <c r="BH328" s="235"/>
      <c r="BI328" s="235"/>
      <c r="BJ328" s="241"/>
      <c r="BK328" s="241"/>
    </row>
    <row r="329" spans="1:66" s="162" customFormat="1" ht="12.95" customHeight="1" x14ac:dyDescent="0.25">
      <c r="A329" s="242" t="s">
        <v>217</v>
      </c>
      <c r="B329" s="217"/>
      <c r="C329" s="232" t="s">
        <v>814</v>
      </c>
      <c r="D329" s="217"/>
      <c r="E329" s="217"/>
      <c r="F329" s="233" t="s">
        <v>519</v>
      </c>
      <c r="G329" s="234" t="s">
        <v>520</v>
      </c>
      <c r="H329" s="234" t="s">
        <v>520</v>
      </c>
      <c r="I329" s="235" t="s">
        <v>120</v>
      </c>
      <c r="J329" s="217"/>
      <c r="K329" s="217"/>
      <c r="L329" s="233">
        <v>80</v>
      </c>
      <c r="M329" s="236" t="s">
        <v>122</v>
      </c>
      <c r="N329" s="233" t="s">
        <v>224</v>
      </c>
      <c r="O329" s="242" t="s">
        <v>806</v>
      </c>
      <c r="P329" s="217" t="s">
        <v>125</v>
      </c>
      <c r="Q329" s="237">
        <v>230000000</v>
      </c>
      <c r="R329" s="233" t="s">
        <v>225</v>
      </c>
      <c r="S329" s="217"/>
      <c r="T329" s="233" t="s">
        <v>167</v>
      </c>
      <c r="U329" s="217"/>
      <c r="V329" s="233"/>
      <c r="W329" s="238">
        <v>0</v>
      </c>
      <c r="X329" s="238">
        <v>90</v>
      </c>
      <c r="Y329" s="238">
        <v>10</v>
      </c>
      <c r="Z329" s="217"/>
      <c r="AA329" s="235" t="s">
        <v>138</v>
      </c>
      <c r="AB329" s="239"/>
      <c r="AC329" s="239"/>
      <c r="AD329" s="239">
        <v>32400000</v>
      </c>
      <c r="AE329" s="239">
        <v>36288000</v>
      </c>
      <c r="AF329" s="239"/>
      <c r="AG329" s="239"/>
      <c r="AH329" s="239">
        <v>64800000</v>
      </c>
      <c r="AI329" s="239">
        <v>72576000</v>
      </c>
      <c r="AJ329" s="239"/>
      <c r="AK329" s="239"/>
      <c r="AL329" s="239">
        <v>64800000</v>
      </c>
      <c r="AM329" s="239">
        <v>72576000</v>
      </c>
      <c r="AN329" s="239"/>
      <c r="AO329" s="239"/>
      <c r="AP329" s="239">
        <v>64800000</v>
      </c>
      <c r="AQ329" s="239">
        <v>72576000</v>
      </c>
      <c r="AR329" s="239"/>
      <c r="AS329" s="239"/>
      <c r="AT329" s="239">
        <v>64800000</v>
      </c>
      <c r="AU329" s="239">
        <v>72576000</v>
      </c>
      <c r="AV329" s="239"/>
      <c r="AW329" s="239">
        <v>0</v>
      </c>
      <c r="AX329" s="239">
        <v>0</v>
      </c>
      <c r="AY329" s="217" t="s">
        <v>129</v>
      </c>
      <c r="AZ329" s="233" t="s">
        <v>780</v>
      </c>
      <c r="BA329" s="233" t="s">
        <v>781</v>
      </c>
      <c r="BB329" s="217"/>
      <c r="BC329" s="217"/>
      <c r="BD329" s="217"/>
      <c r="BE329" s="217"/>
      <c r="BF329" s="217"/>
      <c r="BG329" s="235"/>
      <c r="BH329" s="235"/>
      <c r="BI329" s="235"/>
      <c r="BJ329" s="241"/>
      <c r="BK329" s="241" t="s">
        <v>827</v>
      </c>
    </row>
    <row r="330" spans="1:66" s="162" customFormat="1" ht="12.95" customHeight="1" x14ac:dyDescent="0.25">
      <c r="A330" s="242" t="s">
        <v>217</v>
      </c>
      <c r="B330" s="217"/>
      <c r="C330" s="232" t="s">
        <v>847</v>
      </c>
      <c r="D330" s="217"/>
      <c r="E330" s="217"/>
      <c r="F330" s="233" t="s">
        <v>519</v>
      </c>
      <c r="G330" s="234" t="s">
        <v>520</v>
      </c>
      <c r="H330" s="234" t="s">
        <v>520</v>
      </c>
      <c r="I330" s="235" t="s">
        <v>120</v>
      </c>
      <c r="J330" s="217"/>
      <c r="K330" s="217"/>
      <c r="L330" s="233">
        <v>80</v>
      </c>
      <c r="M330" s="236" t="s">
        <v>122</v>
      </c>
      <c r="N330" s="233" t="s">
        <v>224</v>
      </c>
      <c r="O330" s="233" t="s">
        <v>840</v>
      </c>
      <c r="P330" s="217" t="s">
        <v>125</v>
      </c>
      <c r="Q330" s="237">
        <v>230000000</v>
      </c>
      <c r="R330" s="233" t="s">
        <v>225</v>
      </c>
      <c r="S330" s="217"/>
      <c r="T330" s="233" t="s">
        <v>167</v>
      </c>
      <c r="U330" s="217"/>
      <c r="V330" s="233"/>
      <c r="W330" s="238">
        <v>0</v>
      </c>
      <c r="X330" s="238">
        <v>90</v>
      </c>
      <c r="Y330" s="238">
        <v>10</v>
      </c>
      <c r="Z330" s="217"/>
      <c r="AA330" s="235" t="s">
        <v>138</v>
      </c>
      <c r="AB330" s="239"/>
      <c r="AC330" s="239"/>
      <c r="AD330" s="239">
        <v>32400000</v>
      </c>
      <c r="AE330" s="239">
        <v>36288000</v>
      </c>
      <c r="AF330" s="239"/>
      <c r="AG330" s="239"/>
      <c r="AH330" s="239">
        <v>64800000</v>
      </c>
      <c r="AI330" s="239">
        <v>72576000</v>
      </c>
      <c r="AJ330" s="239"/>
      <c r="AK330" s="239"/>
      <c r="AL330" s="239">
        <v>64800000</v>
      </c>
      <c r="AM330" s="239">
        <v>72576000</v>
      </c>
      <c r="AN330" s="239"/>
      <c r="AO330" s="239"/>
      <c r="AP330" s="239">
        <v>64800000</v>
      </c>
      <c r="AQ330" s="239">
        <v>72576000</v>
      </c>
      <c r="AR330" s="239"/>
      <c r="AS330" s="239"/>
      <c r="AT330" s="239">
        <v>64800000</v>
      </c>
      <c r="AU330" s="239">
        <v>72576000</v>
      </c>
      <c r="AV330" s="239"/>
      <c r="AW330" s="239">
        <v>291600000</v>
      </c>
      <c r="AX330" s="239">
        <v>326592000.00000006</v>
      </c>
      <c r="AY330" s="217" t="s">
        <v>129</v>
      </c>
      <c r="AZ330" s="233" t="s">
        <v>780</v>
      </c>
      <c r="BA330" s="233" t="s">
        <v>781</v>
      </c>
      <c r="BB330" s="217"/>
      <c r="BC330" s="217"/>
      <c r="BD330" s="217"/>
      <c r="BE330" s="217"/>
      <c r="BF330" s="217"/>
      <c r="BG330" s="235"/>
      <c r="BH330" s="235"/>
      <c r="BI330" s="235"/>
      <c r="BJ330" s="241"/>
      <c r="BK330" s="241" t="s">
        <v>827</v>
      </c>
    </row>
    <row r="331" spans="1:66" s="187" customFormat="1" ht="12.95" customHeight="1" x14ac:dyDescent="0.25">
      <c r="A331" s="1" t="s">
        <v>217</v>
      </c>
      <c r="B331" s="1"/>
      <c r="C331" s="174" t="s">
        <v>788</v>
      </c>
      <c r="D331" s="1"/>
      <c r="E331" s="1"/>
      <c r="F331" s="2" t="s">
        <v>519</v>
      </c>
      <c r="G331" s="3" t="s">
        <v>520</v>
      </c>
      <c r="H331" s="3" t="s">
        <v>520</v>
      </c>
      <c r="I331" s="4" t="s">
        <v>120</v>
      </c>
      <c r="J331" s="1"/>
      <c r="K331" s="1"/>
      <c r="L331" s="2">
        <v>80</v>
      </c>
      <c r="M331" s="5" t="s">
        <v>122</v>
      </c>
      <c r="N331" s="2" t="s">
        <v>224</v>
      </c>
      <c r="O331" s="1" t="s">
        <v>398</v>
      </c>
      <c r="P331" s="1" t="s">
        <v>125</v>
      </c>
      <c r="Q331" s="9">
        <v>230000000</v>
      </c>
      <c r="R331" s="2" t="s">
        <v>231</v>
      </c>
      <c r="S331" s="1"/>
      <c r="T331" s="2" t="s">
        <v>167</v>
      </c>
      <c r="U331" s="1"/>
      <c r="V331" s="2"/>
      <c r="W331" s="16">
        <v>0</v>
      </c>
      <c r="X331" s="16">
        <v>90</v>
      </c>
      <c r="Y331" s="16">
        <v>10</v>
      </c>
      <c r="Z331" s="1"/>
      <c r="AA331" s="4" t="s">
        <v>138</v>
      </c>
      <c r="AB331" s="71"/>
      <c r="AC331" s="71"/>
      <c r="AD331" s="71">
        <v>32400000</v>
      </c>
      <c r="AE331" s="71">
        <f t="shared" si="232"/>
        <v>36288000</v>
      </c>
      <c r="AF331" s="71"/>
      <c r="AG331" s="71"/>
      <c r="AH331" s="71">
        <v>64800000</v>
      </c>
      <c r="AI331" s="71">
        <f t="shared" si="228"/>
        <v>72576000</v>
      </c>
      <c r="AJ331" s="71"/>
      <c r="AK331" s="71"/>
      <c r="AL331" s="71">
        <v>64800000</v>
      </c>
      <c r="AM331" s="71">
        <f t="shared" si="229"/>
        <v>72576000</v>
      </c>
      <c r="AN331" s="71"/>
      <c r="AO331" s="71"/>
      <c r="AP331" s="71">
        <v>64800000</v>
      </c>
      <c r="AQ331" s="71">
        <f t="shared" si="230"/>
        <v>72576000</v>
      </c>
      <c r="AR331" s="71"/>
      <c r="AS331" s="71"/>
      <c r="AT331" s="71">
        <v>64800000</v>
      </c>
      <c r="AU331" s="71">
        <f t="shared" si="231"/>
        <v>72576000</v>
      </c>
      <c r="AV331" s="71"/>
      <c r="AW331" s="42">
        <v>0</v>
      </c>
      <c r="AX331" s="42">
        <f t="shared" ref="AX331" si="234">AW331*1.12</f>
        <v>0</v>
      </c>
      <c r="AY331" s="1" t="s">
        <v>129</v>
      </c>
      <c r="AZ331" s="2" t="s">
        <v>782</v>
      </c>
      <c r="BA331" s="2" t="s">
        <v>783</v>
      </c>
      <c r="BB331" s="1"/>
      <c r="BC331" s="1"/>
      <c r="BD331" s="1"/>
      <c r="BE331" s="1"/>
      <c r="BF331" s="1"/>
      <c r="BG331" s="4"/>
      <c r="BH331" s="4"/>
      <c r="BI331" s="4"/>
      <c r="BJ331" s="32"/>
      <c r="BK331" s="32" t="s">
        <v>403</v>
      </c>
    </row>
    <row r="332" spans="1:66" s="162" customFormat="1" ht="12.95" customHeight="1" x14ac:dyDescent="0.25">
      <c r="A332" s="217" t="s">
        <v>217</v>
      </c>
      <c r="B332" s="217"/>
      <c r="C332" s="232" t="s">
        <v>815</v>
      </c>
      <c r="D332" s="217"/>
      <c r="E332" s="217"/>
      <c r="F332" s="233" t="s">
        <v>519</v>
      </c>
      <c r="G332" s="234" t="s">
        <v>520</v>
      </c>
      <c r="H332" s="234" t="s">
        <v>520</v>
      </c>
      <c r="I332" s="235" t="s">
        <v>120</v>
      </c>
      <c r="J332" s="217"/>
      <c r="K332" s="217"/>
      <c r="L332" s="233">
        <v>80</v>
      </c>
      <c r="M332" s="236" t="s">
        <v>122</v>
      </c>
      <c r="N332" s="233" t="s">
        <v>224</v>
      </c>
      <c r="O332" s="217" t="s">
        <v>694</v>
      </c>
      <c r="P332" s="217" t="s">
        <v>125</v>
      </c>
      <c r="Q332" s="237">
        <v>230000000</v>
      </c>
      <c r="R332" s="233" t="s">
        <v>231</v>
      </c>
      <c r="S332" s="217"/>
      <c r="T332" s="233" t="s">
        <v>167</v>
      </c>
      <c r="U332" s="217"/>
      <c r="V332" s="233"/>
      <c r="W332" s="238">
        <v>0</v>
      </c>
      <c r="X332" s="238">
        <v>90</v>
      </c>
      <c r="Y332" s="238">
        <v>10</v>
      </c>
      <c r="Z332" s="217"/>
      <c r="AA332" s="235" t="s">
        <v>138</v>
      </c>
      <c r="AB332" s="239"/>
      <c r="AC332" s="239"/>
      <c r="AD332" s="239">
        <v>32400000</v>
      </c>
      <c r="AE332" s="239">
        <f t="shared" si="232"/>
        <v>36288000</v>
      </c>
      <c r="AF332" s="239"/>
      <c r="AG332" s="239"/>
      <c r="AH332" s="239">
        <v>64800000</v>
      </c>
      <c r="AI332" s="239">
        <f t="shared" si="228"/>
        <v>72576000</v>
      </c>
      <c r="AJ332" s="239"/>
      <c r="AK332" s="239"/>
      <c r="AL332" s="239">
        <v>64800000</v>
      </c>
      <c r="AM332" s="239">
        <f t="shared" si="229"/>
        <v>72576000</v>
      </c>
      <c r="AN332" s="239"/>
      <c r="AO332" s="239"/>
      <c r="AP332" s="239">
        <v>64800000</v>
      </c>
      <c r="AQ332" s="239">
        <f t="shared" si="230"/>
        <v>72576000</v>
      </c>
      <c r="AR332" s="239"/>
      <c r="AS332" s="239"/>
      <c r="AT332" s="239">
        <v>64800000</v>
      </c>
      <c r="AU332" s="239">
        <f t="shared" si="231"/>
        <v>72576000</v>
      </c>
      <c r="AV332" s="239"/>
      <c r="AW332" s="240">
        <v>0</v>
      </c>
      <c r="AX332" s="240">
        <f t="shared" si="209"/>
        <v>0</v>
      </c>
      <c r="AY332" s="217" t="s">
        <v>129</v>
      </c>
      <c r="AZ332" s="233" t="s">
        <v>782</v>
      </c>
      <c r="BA332" s="233" t="s">
        <v>783</v>
      </c>
      <c r="BB332" s="217"/>
      <c r="BC332" s="217"/>
      <c r="BD332" s="217"/>
      <c r="BE332" s="217"/>
      <c r="BF332" s="217"/>
      <c r="BG332" s="235"/>
      <c r="BH332" s="235"/>
      <c r="BI332" s="235"/>
      <c r="BJ332" s="241"/>
      <c r="BK332" s="241"/>
    </row>
    <row r="333" spans="1:66" s="162" customFormat="1" ht="12.95" customHeight="1" x14ac:dyDescent="0.25">
      <c r="A333" s="242" t="s">
        <v>217</v>
      </c>
      <c r="B333" s="217"/>
      <c r="C333" s="232" t="s">
        <v>815</v>
      </c>
      <c r="D333" s="217"/>
      <c r="E333" s="217"/>
      <c r="F333" s="233" t="s">
        <v>519</v>
      </c>
      <c r="G333" s="234" t="s">
        <v>520</v>
      </c>
      <c r="H333" s="234" t="s">
        <v>520</v>
      </c>
      <c r="I333" s="235" t="s">
        <v>120</v>
      </c>
      <c r="J333" s="217"/>
      <c r="K333" s="217"/>
      <c r="L333" s="233">
        <v>80</v>
      </c>
      <c r="M333" s="236" t="s">
        <v>122</v>
      </c>
      <c r="N333" s="233" t="s">
        <v>224</v>
      </c>
      <c r="O333" s="242" t="s">
        <v>806</v>
      </c>
      <c r="P333" s="217" t="s">
        <v>125</v>
      </c>
      <c r="Q333" s="237">
        <v>230000000</v>
      </c>
      <c r="R333" s="233" t="s">
        <v>231</v>
      </c>
      <c r="S333" s="217"/>
      <c r="T333" s="233" t="s">
        <v>167</v>
      </c>
      <c r="U333" s="217"/>
      <c r="V333" s="233"/>
      <c r="W333" s="238">
        <v>0</v>
      </c>
      <c r="X333" s="238">
        <v>90</v>
      </c>
      <c r="Y333" s="238">
        <v>10</v>
      </c>
      <c r="Z333" s="217"/>
      <c r="AA333" s="235" t="s">
        <v>138</v>
      </c>
      <c r="AB333" s="239"/>
      <c r="AC333" s="239"/>
      <c r="AD333" s="239">
        <v>32400000</v>
      </c>
      <c r="AE333" s="239">
        <v>36288000</v>
      </c>
      <c r="AF333" s="239"/>
      <c r="AG333" s="239"/>
      <c r="AH333" s="239">
        <v>64800000</v>
      </c>
      <c r="AI333" s="239">
        <v>72576000</v>
      </c>
      <c r="AJ333" s="239"/>
      <c r="AK333" s="239"/>
      <c r="AL333" s="239">
        <v>64800000</v>
      </c>
      <c r="AM333" s="239">
        <v>72576000</v>
      </c>
      <c r="AN333" s="239"/>
      <c r="AO333" s="239"/>
      <c r="AP333" s="239">
        <v>64800000</v>
      </c>
      <c r="AQ333" s="239">
        <v>72576000</v>
      </c>
      <c r="AR333" s="239"/>
      <c r="AS333" s="239"/>
      <c r="AT333" s="239">
        <v>64800000</v>
      </c>
      <c r="AU333" s="239">
        <v>72576000</v>
      </c>
      <c r="AV333" s="239"/>
      <c r="AW333" s="239">
        <v>0</v>
      </c>
      <c r="AX333" s="239">
        <v>0</v>
      </c>
      <c r="AY333" s="217" t="s">
        <v>129</v>
      </c>
      <c r="AZ333" s="233" t="s">
        <v>782</v>
      </c>
      <c r="BA333" s="233" t="s">
        <v>783</v>
      </c>
      <c r="BB333" s="217"/>
      <c r="BC333" s="217"/>
      <c r="BD333" s="217"/>
      <c r="BE333" s="217"/>
      <c r="BF333" s="217"/>
      <c r="BG333" s="235"/>
      <c r="BH333" s="235"/>
      <c r="BI333" s="235"/>
      <c r="BJ333" s="241"/>
      <c r="BK333" s="241" t="s">
        <v>827</v>
      </c>
    </row>
    <row r="334" spans="1:66" s="162" customFormat="1" ht="12.95" customHeight="1" x14ac:dyDescent="0.25">
      <c r="A334" s="242" t="s">
        <v>217</v>
      </c>
      <c r="B334" s="217"/>
      <c r="C334" s="232" t="s">
        <v>848</v>
      </c>
      <c r="D334" s="217"/>
      <c r="E334" s="217"/>
      <c r="F334" s="233" t="s">
        <v>519</v>
      </c>
      <c r="G334" s="234" t="s">
        <v>520</v>
      </c>
      <c r="H334" s="234" t="s">
        <v>520</v>
      </c>
      <c r="I334" s="235" t="s">
        <v>120</v>
      </c>
      <c r="J334" s="217"/>
      <c r="K334" s="217"/>
      <c r="L334" s="233">
        <v>80</v>
      </c>
      <c r="M334" s="236" t="s">
        <v>122</v>
      </c>
      <c r="N334" s="233" t="s">
        <v>224</v>
      </c>
      <c r="O334" s="233" t="s">
        <v>840</v>
      </c>
      <c r="P334" s="217" t="s">
        <v>125</v>
      </c>
      <c r="Q334" s="237">
        <v>230000000</v>
      </c>
      <c r="R334" s="233" t="s">
        <v>231</v>
      </c>
      <c r="S334" s="217"/>
      <c r="T334" s="233" t="s">
        <v>167</v>
      </c>
      <c r="U334" s="217"/>
      <c r="V334" s="233"/>
      <c r="W334" s="238">
        <v>0</v>
      </c>
      <c r="X334" s="238">
        <v>90</v>
      </c>
      <c r="Y334" s="238">
        <v>10</v>
      </c>
      <c r="Z334" s="217"/>
      <c r="AA334" s="235" t="s">
        <v>138</v>
      </c>
      <c r="AB334" s="239"/>
      <c r="AC334" s="239"/>
      <c r="AD334" s="239">
        <v>32400000</v>
      </c>
      <c r="AE334" s="239">
        <v>36288000</v>
      </c>
      <c r="AF334" s="239"/>
      <c r="AG334" s="239"/>
      <c r="AH334" s="239">
        <v>64800000</v>
      </c>
      <c r="AI334" s="239">
        <v>72576000</v>
      </c>
      <c r="AJ334" s="239"/>
      <c r="AK334" s="239"/>
      <c r="AL334" s="239">
        <v>64800000</v>
      </c>
      <c r="AM334" s="239">
        <v>72576000</v>
      </c>
      <c r="AN334" s="239"/>
      <c r="AO334" s="239"/>
      <c r="AP334" s="239">
        <v>64800000</v>
      </c>
      <c r="AQ334" s="239">
        <v>72576000</v>
      </c>
      <c r="AR334" s="239"/>
      <c r="AS334" s="239"/>
      <c r="AT334" s="239">
        <v>64800000</v>
      </c>
      <c r="AU334" s="239">
        <v>72576000</v>
      </c>
      <c r="AV334" s="239"/>
      <c r="AW334" s="239">
        <v>291600000</v>
      </c>
      <c r="AX334" s="239">
        <v>326592000.00000006</v>
      </c>
      <c r="AY334" s="217" t="s">
        <v>129</v>
      </c>
      <c r="AZ334" s="233" t="s">
        <v>782</v>
      </c>
      <c r="BA334" s="233" t="s">
        <v>783</v>
      </c>
      <c r="BB334" s="217"/>
      <c r="BC334" s="217"/>
      <c r="BD334" s="217"/>
      <c r="BE334" s="217"/>
      <c r="BF334" s="217"/>
      <c r="BG334" s="235"/>
      <c r="BH334" s="235"/>
      <c r="BI334" s="235"/>
      <c r="BJ334" s="241"/>
      <c r="BK334" s="241" t="s">
        <v>827</v>
      </c>
    </row>
    <row r="335" spans="1:66" s="187" customFormat="1" ht="12.95" customHeight="1" x14ac:dyDescent="0.25">
      <c r="A335" s="1" t="s">
        <v>217</v>
      </c>
      <c r="B335" s="1"/>
      <c r="C335" s="174" t="s">
        <v>789</v>
      </c>
      <c r="D335" s="1"/>
      <c r="E335" s="1"/>
      <c r="F335" s="2" t="s">
        <v>519</v>
      </c>
      <c r="G335" s="3" t="s">
        <v>520</v>
      </c>
      <c r="H335" s="3" t="s">
        <v>520</v>
      </c>
      <c r="I335" s="4" t="s">
        <v>120</v>
      </c>
      <c r="J335" s="1"/>
      <c r="K335" s="1"/>
      <c r="L335" s="2">
        <v>80</v>
      </c>
      <c r="M335" s="5" t="s">
        <v>122</v>
      </c>
      <c r="N335" s="2" t="s">
        <v>224</v>
      </c>
      <c r="O335" s="1" t="s">
        <v>398</v>
      </c>
      <c r="P335" s="1" t="s">
        <v>125</v>
      </c>
      <c r="Q335" s="9">
        <v>230000000</v>
      </c>
      <c r="R335" s="2" t="s">
        <v>511</v>
      </c>
      <c r="S335" s="1"/>
      <c r="T335" s="2" t="s">
        <v>167</v>
      </c>
      <c r="U335" s="1"/>
      <c r="V335" s="2"/>
      <c r="W335" s="16">
        <v>0</v>
      </c>
      <c r="X335" s="16">
        <v>90</v>
      </c>
      <c r="Y335" s="16">
        <v>10</v>
      </c>
      <c r="Z335" s="1"/>
      <c r="AA335" s="4" t="s">
        <v>138</v>
      </c>
      <c r="AB335" s="71"/>
      <c r="AC335" s="71"/>
      <c r="AD335" s="71">
        <v>32400000</v>
      </c>
      <c r="AE335" s="71">
        <f t="shared" si="232"/>
        <v>36288000</v>
      </c>
      <c r="AF335" s="71"/>
      <c r="AG335" s="71"/>
      <c r="AH335" s="71">
        <v>64800000</v>
      </c>
      <c r="AI335" s="71">
        <f t="shared" si="228"/>
        <v>72576000</v>
      </c>
      <c r="AJ335" s="71"/>
      <c r="AK335" s="71"/>
      <c r="AL335" s="71">
        <v>64800000</v>
      </c>
      <c r="AM335" s="71">
        <f t="shared" si="229"/>
        <v>72576000</v>
      </c>
      <c r="AN335" s="71"/>
      <c r="AO335" s="71"/>
      <c r="AP335" s="71">
        <v>64800000</v>
      </c>
      <c r="AQ335" s="71">
        <f t="shared" si="230"/>
        <v>72576000</v>
      </c>
      <c r="AR335" s="71"/>
      <c r="AS335" s="71"/>
      <c r="AT335" s="71">
        <v>64800000</v>
      </c>
      <c r="AU335" s="71">
        <f t="shared" si="231"/>
        <v>72576000</v>
      </c>
      <c r="AV335" s="71"/>
      <c r="AW335" s="42">
        <v>0</v>
      </c>
      <c r="AX335" s="42">
        <f t="shared" ref="AX335" si="235">AW335*1.12</f>
        <v>0</v>
      </c>
      <c r="AY335" s="1" t="s">
        <v>129</v>
      </c>
      <c r="AZ335" s="2" t="s">
        <v>784</v>
      </c>
      <c r="BA335" s="2" t="s">
        <v>785</v>
      </c>
      <c r="BB335" s="1"/>
      <c r="BC335" s="1"/>
      <c r="BD335" s="1"/>
      <c r="BE335" s="1"/>
      <c r="BF335" s="1"/>
      <c r="BG335" s="4"/>
      <c r="BH335" s="4"/>
      <c r="BI335" s="4"/>
      <c r="BJ335" s="32"/>
      <c r="BK335" s="32" t="s">
        <v>403</v>
      </c>
    </row>
    <row r="336" spans="1:66" s="162" customFormat="1" ht="12.95" customHeight="1" x14ac:dyDescent="0.25">
      <c r="A336" s="217" t="s">
        <v>217</v>
      </c>
      <c r="B336" s="217"/>
      <c r="C336" s="232" t="s">
        <v>816</v>
      </c>
      <c r="D336" s="217"/>
      <c r="E336" s="217"/>
      <c r="F336" s="233" t="s">
        <v>519</v>
      </c>
      <c r="G336" s="234" t="s">
        <v>520</v>
      </c>
      <c r="H336" s="234" t="s">
        <v>520</v>
      </c>
      <c r="I336" s="235" t="s">
        <v>120</v>
      </c>
      <c r="J336" s="217"/>
      <c r="K336" s="217"/>
      <c r="L336" s="233">
        <v>80</v>
      </c>
      <c r="M336" s="236" t="s">
        <v>122</v>
      </c>
      <c r="N336" s="233" t="s">
        <v>224</v>
      </c>
      <c r="O336" s="217" t="s">
        <v>694</v>
      </c>
      <c r="P336" s="217" t="s">
        <v>125</v>
      </c>
      <c r="Q336" s="237">
        <v>230000000</v>
      </c>
      <c r="R336" s="233" t="s">
        <v>511</v>
      </c>
      <c r="S336" s="217"/>
      <c r="T336" s="233" t="s">
        <v>167</v>
      </c>
      <c r="U336" s="217"/>
      <c r="V336" s="233"/>
      <c r="W336" s="238">
        <v>0</v>
      </c>
      <c r="X336" s="238">
        <v>90</v>
      </c>
      <c r="Y336" s="238">
        <v>10</v>
      </c>
      <c r="Z336" s="217"/>
      <c r="AA336" s="235" t="s">
        <v>138</v>
      </c>
      <c r="AB336" s="239"/>
      <c r="AC336" s="239"/>
      <c r="AD336" s="239">
        <v>32400000</v>
      </c>
      <c r="AE336" s="239">
        <f t="shared" si="232"/>
        <v>36288000</v>
      </c>
      <c r="AF336" s="239"/>
      <c r="AG336" s="239"/>
      <c r="AH336" s="239">
        <v>64800000</v>
      </c>
      <c r="AI336" s="239">
        <f t="shared" si="228"/>
        <v>72576000</v>
      </c>
      <c r="AJ336" s="239"/>
      <c r="AK336" s="239"/>
      <c r="AL336" s="239">
        <v>64800000</v>
      </c>
      <c r="AM336" s="239">
        <f t="shared" si="229"/>
        <v>72576000</v>
      </c>
      <c r="AN336" s="239"/>
      <c r="AO336" s="239"/>
      <c r="AP336" s="239">
        <v>64800000</v>
      </c>
      <c r="AQ336" s="239">
        <f t="shared" si="230"/>
        <v>72576000</v>
      </c>
      <c r="AR336" s="239"/>
      <c r="AS336" s="239"/>
      <c r="AT336" s="239">
        <v>64800000</v>
      </c>
      <c r="AU336" s="239">
        <f t="shared" si="231"/>
        <v>72576000</v>
      </c>
      <c r="AV336" s="239"/>
      <c r="AW336" s="240">
        <v>0</v>
      </c>
      <c r="AX336" s="240">
        <f t="shared" si="209"/>
        <v>0</v>
      </c>
      <c r="AY336" s="217" t="s">
        <v>129</v>
      </c>
      <c r="AZ336" s="233" t="s">
        <v>784</v>
      </c>
      <c r="BA336" s="233" t="s">
        <v>785</v>
      </c>
      <c r="BB336" s="217"/>
      <c r="BC336" s="217"/>
      <c r="BD336" s="217"/>
      <c r="BE336" s="217"/>
      <c r="BF336" s="217"/>
      <c r="BG336" s="235"/>
      <c r="BH336" s="235"/>
      <c r="BI336" s="235"/>
      <c r="BJ336" s="241"/>
      <c r="BK336" s="241"/>
    </row>
    <row r="337" spans="1:64" s="162" customFormat="1" ht="12.95" customHeight="1" x14ac:dyDescent="0.25">
      <c r="A337" s="242" t="s">
        <v>217</v>
      </c>
      <c r="B337" s="217"/>
      <c r="C337" s="232" t="s">
        <v>816</v>
      </c>
      <c r="D337" s="217"/>
      <c r="E337" s="217"/>
      <c r="F337" s="233" t="s">
        <v>519</v>
      </c>
      <c r="G337" s="234" t="s">
        <v>520</v>
      </c>
      <c r="H337" s="234" t="s">
        <v>520</v>
      </c>
      <c r="I337" s="235" t="s">
        <v>120</v>
      </c>
      <c r="J337" s="217"/>
      <c r="K337" s="217"/>
      <c r="L337" s="233">
        <v>80</v>
      </c>
      <c r="M337" s="236" t="s">
        <v>122</v>
      </c>
      <c r="N337" s="233" t="s">
        <v>224</v>
      </c>
      <c r="O337" s="242" t="s">
        <v>806</v>
      </c>
      <c r="P337" s="217" t="s">
        <v>125</v>
      </c>
      <c r="Q337" s="237">
        <v>230000000</v>
      </c>
      <c r="R337" s="233" t="s">
        <v>511</v>
      </c>
      <c r="S337" s="217"/>
      <c r="T337" s="233" t="s">
        <v>167</v>
      </c>
      <c r="U337" s="217"/>
      <c r="V337" s="233"/>
      <c r="W337" s="238">
        <v>0</v>
      </c>
      <c r="X337" s="238">
        <v>90</v>
      </c>
      <c r="Y337" s="238">
        <v>10</v>
      </c>
      <c r="Z337" s="217"/>
      <c r="AA337" s="235" t="s">
        <v>138</v>
      </c>
      <c r="AB337" s="239"/>
      <c r="AC337" s="239"/>
      <c r="AD337" s="239">
        <v>32400000</v>
      </c>
      <c r="AE337" s="239">
        <v>36288000</v>
      </c>
      <c r="AF337" s="239"/>
      <c r="AG337" s="239"/>
      <c r="AH337" s="239">
        <v>64800000</v>
      </c>
      <c r="AI337" s="239">
        <v>72576000</v>
      </c>
      <c r="AJ337" s="239"/>
      <c r="AK337" s="239"/>
      <c r="AL337" s="239">
        <v>64800000</v>
      </c>
      <c r="AM337" s="239">
        <v>72576000</v>
      </c>
      <c r="AN337" s="239"/>
      <c r="AO337" s="239"/>
      <c r="AP337" s="239">
        <v>64800000</v>
      </c>
      <c r="AQ337" s="239">
        <v>72576000</v>
      </c>
      <c r="AR337" s="239"/>
      <c r="AS337" s="239"/>
      <c r="AT337" s="239">
        <v>64800000</v>
      </c>
      <c r="AU337" s="239">
        <v>72576000</v>
      </c>
      <c r="AV337" s="239"/>
      <c r="AW337" s="239">
        <v>0</v>
      </c>
      <c r="AX337" s="239">
        <v>0</v>
      </c>
      <c r="AY337" s="217" t="s">
        <v>129</v>
      </c>
      <c r="AZ337" s="233" t="s">
        <v>784</v>
      </c>
      <c r="BA337" s="233" t="s">
        <v>785</v>
      </c>
      <c r="BB337" s="217"/>
      <c r="BC337" s="217"/>
      <c r="BD337" s="217"/>
      <c r="BE337" s="217"/>
      <c r="BF337" s="217"/>
      <c r="BG337" s="235"/>
      <c r="BH337" s="235"/>
      <c r="BI337" s="235"/>
      <c r="BJ337" s="241"/>
      <c r="BK337" s="241" t="s">
        <v>827</v>
      </c>
    </row>
    <row r="338" spans="1:64" s="162" customFormat="1" ht="12.95" customHeight="1" x14ac:dyDescent="0.25">
      <c r="A338" s="242" t="s">
        <v>217</v>
      </c>
      <c r="B338" s="217"/>
      <c r="C338" s="232" t="s">
        <v>849</v>
      </c>
      <c r="D338" s="217"/>
      <c r="E338" s="217"/>
      <c r="F338" s="233" t="s">
        <v>519</v>
      </c>
      <c r="G338" s="234" t="s">
        <v>520</v>
      </c>
      <c r="H338" s="234" t="s">
        <v>520</v>
      </c>
      <c r="I338" s="235" t="s">
        <v>120</v>
      </c>
      <c r="J338" s="217"/>
      <c r="K338" s="217"/>
      <c r="L338" s="233">
        <v>80</v>
      </c>
      <c r="M338" s="236" t="s">
        <v>122</v>
      </c>
      <c r="N338" s="233" t="s">
        <v>224</v>
      </c>
      <c r="O338" s="233" t="s">
        <v>840</v>
      </c>
      <c r="P338" s="217" t="s">
        <v>125</v>
      </c>
      <c r="Q338" s="237">
        <v>230000000</v>
      </c>
      <c r="R338" s="233" t="s">
        <v>511</v>
      </c>
      <c r="S338" s="217"/>
      <c r="T338" s="233" t="s">
        <v>167</v>
      </c>
      <c r="U338" s="217"/>
      <c r="V338" s="233"/>
      <c r="W338" s="238">
        <v>0</v>
      </c>
      <c r="X338" s="238">
        <v>90</v>
      </c>
      <c r="Y338" s="238">
        <v>10</v>
      </c>
      <c r="Z338" s="217"/>
      <c r="AA338" s="235" t="s">
        <v>138</v>
      </c>
      <c r="AB338" s="239"/>
      <c r="AC338" s="239"/>
      <c r="AD338" s="239">
        <v>32400000</v>
      </c>
      <c r="AE338" s="239">
        <v>36288000</v>
      </c>
      <c r="AF338" s="239"/>
      <c r="AG338" s="239"/>
      <c r="AH338" s="239">
        <v>64800000</v>
      </c>
      <c r="AI338" s="239">
        <v>72576000</v>
      </c>
      <c r="AJ338" s="239"/>
      <c r="AK338" s="239"/>
      <c r="AL338" s="239">
        <v>64800000</v>
      </c>
      <c r="AM338" s="239">
        <v>72576000</v>
      </c>
      <c r="AN338" s="239"/>
      <c r="AO338" s="239"/>
      <c r="AP338" s="239">
        <v>64800000</v>
      </c>
      <c r="AQ338" s="239">
        <v>72576000</v>
      </c>
      <c r="AR338" s="239"/>
      <c r="AS338" s="239"/>
      <c r="AT338" s="239">
        <v>64800000</v>
      </c>
      <c r="AU338" s="239">
        <v>72576000</v>
      </c>
      <c r="AV338" s="239"/>
      <c r="AW338" s="239">
        <v>291600000</v>
      </c>
      <c r="AX338" s="239">
        <v>326592000.00000006</v>
      </c>
      <c r="AY338" s="217" t="s">
        <v>129</v>
      </c>
      <c r="AZ338" s="233" t="s">
        <v>784</v>
      </c>
      <c r="BA338" s="233" t="s">
        <v>785</v>
      </c>
      <c r="BB338" s="217"/>
      <c r="BC338" s="217"/>
      <c r="BD338" s="217"/>
      <c r="BE338" s="217"/>
      <c r="BF338" s="217"/>
      <c r="BG338" s="235"/>
      <c r="BH338" s="235"/>
      <c r="BI338" s="235"/>
      <c r="BJ338" s="241"/>
      <c r="BK338" s="241" t="s">
        <v>827</v>
      </c>
    </row>
    <row r="339" spans="1:64" s="165" customFormat="1" ht="12.95" customHeight="1" x14ac:dyDescent="0.25">
      <c r="A339" s="15" t="s">
        <v>150</v>
      </c>
      <c r="B339" s="6"/>
      <c r="C339" s="15" t="s">
        <v>809</v>
      </c>
      <c r="D339" s="15"/>
      <c r="E339" s="15"/>
      <c r="F339" s="200" t="s">
        <v>804</v>
      </c>
      <c r="G339" s="200" t="s">
        <v>805</v>
      </c>
      <c r="H339" s="200" t="s">
        <v>805</v>
      </c>
      <c r="I339" s="12" t="s">
        <v>143</v>
      </c>
      <c r="J339" s="6" t="s">
        <v>149</v>
      </c>
      <c r="K339" s="12"/>
      <c r="L339" s="12">
        <v>100</v>
      </c>
      <c r="M339" s="6">
        <v>230000000</v>
      </c>
      <c r="N339" s="6" t="s">
        <v>137</v>
      </c>
      <c r="O339" s="69" t="s">
        <v>806</v>
      </c>
      <c r="P339" s="6" t="s">
        <v>125</v>
      </c>
      <c r="Q339" s="6" t="s">
        <v>122</v>
      </c>
      <c r="R339" s="6" t="s">
        <v>174</v>
      </c>
      <c r="S339" s="6"/>
      <c r="T339" s="6" t="s">
        <v>127</v>
      </c>
      <c r="U339" s="6"/>
      <c r="V339" s="6"/>
      <c r="W339" s="17">
        <v>100</v>
      </c>
      <c r="X339" s="17">
        <v>0</v>
      </c>
      <c r="Y339" s="17">
        <v>0</v>
      </c>
      <c r="Z339" s="12"/>
      <c r="AA339" s="6" t="s">
        <v>138</v>
      </c>
      <c r="AB339" s="17"/>
      <c r="AC339" s="8"/>
      <c r="AD339" s="71">
        <v>237308230</v>
      </c>
      <c r="AE339" s="71">
        <f>AD339*1.12</f>
        <v>265785217.60000002</v>
      </c>
      <c r="AF339" s="19"/>
      <c r="AG339" s="19"/>
      <c r="AH339" s="71">
        <v>237308230</v>
      </c>
      <c r="AI339" s="71">
        <f>AH339*1.12</f>
        <v>265785217.60000002</v>
      </c>
      <c r="AJ339" s="19"/>
      <c r="AK339" s="19"/>
      <c r="AL339" s="71">
        <v>237308230</v>
      </c>
      <c r="AM339" s="71">
        <f>AL339*1.12</f>
        <v>265785217.60000002</v>
      </c>
      <c r="AN339" s="71"/>
      <c r="AO339" s="19"/>
      <c r="AP339" s="19"/>
      <c r="AQ339" s="19"/>
      <c r="AR339" s="71"/>
      <c r="AS339" s="19"/>
      <c r="AT339" s="19"/>
      <c r="AU339" s="19"/>
      <c r="AV339" s="19"/>
      <c r="AW339" s="41">
        <v>0</v>
      </c>
      <c r="AX339" s="41">
        <f>AW339*1.12</f>
        <v>0</v>
      </c>
      <c r="AY339" s="6" t="s">
        <v>129</v>
      </c>
      <c r="AZ339" s="6" t="s">
        <v>807</v>
      </c>
      <c r="BA339" s="6" t="s">
        <v>808</v>
      </c>
      <c r="BB339" s="6"/>
      <c r="BC339" s="6"/>
      <c r="BD339" s="6"/>
      <c r="BE339" s="6"/>
      <c r="BF339" s="6"/>
      <c r="BG339" s="6"/>
      <c r="BH339" s="6"/>
      <c r="BI339" s="6"/>
      <c r="BJ339" s="6"/>
      <c r="BK339" s="27" t="s">
        <v>403</v>
      </c>
    </row>
    <row r="340" spans="1:64" s="162" customFormat="1" ht="12.95" customHeight="1" x14ac:dyDescent="0.25">
      <c r="A340" s="245" t="s">
        <v>150</v>
      </c>
      <c r="B340" s="222"/>
      <c r="C340" s="276" t="s">
        <v>842</v>
      </c>
      <c r="D340" s="243"/>
      <c r="E340" s="243"/>
      <c r="F340" s="277" t="s">
        <v>804</v>
      </c>
      <c r="G340" s="243" t="s">
        <v>805</v>
      </c>
      <c r="H340" s="243" t="s">
        <v>805</v>
      </c>
      <c r="I340" s="107" t="s">
        <v>143</v>
      </c>
      <c r="J340" s="278" t="s">
        <v>149</v>
      </c>
      <c r="K340" s="272"/>
      <c r="L340" s="243">
        <v>100</v>
      </c>
      <c r="M340" s="243" t="s">
        <v>197</v>
      </c>
      <c r="N340" s="279" t="s">
        <v>843</v>
      </c>
      <c r="O340" s="272" t="s">
        <v>840</v>
      </c>
      <c r="P340" s="243" t="s">
        <v>125</v>
      </c>
      <c r="Q340" s="272" t="s">
        <v>122</v>
      </c>
      <c r="R340" s="243" t="s">
        <v>174</v>
      </c>
      <c r="S340" s="272"/>
      <c r="T340" s="280" t="s">
        <v>127</v>
      </c>
      <c r="U340" s="280"/>
      <c r="V340" s="280"/>
      <c r="W340" s="243">
        <v>30</v>
      </c>
      <c r="X340" s="273">
        <v>0</v>
      </c>
      <c r="Y340" s="281">
        <v>70</v>
      </c>
      <c r="Z340" s="282"/>
      <c r="AA340" s="282" t="s">
        <v>138</v>
      </c>
      <c r="AB340" s="282"/>
      <c r="AC340" s="282"/>
      <c r="AD340" s="282">
        <v>237308230</v>
      </c>
      <c r="AE340" s="282">
        <v>265785217.60000002</v>
      </c>
      <c r="AF340" s="282">
        <v>1</v>
      </c>
      <c r="AG340" s="282"/>
      <c r="AH340" s="282">
        <v>237308230</v>
      </c>
      <c r="AI340" s="282">
        <f>237308230*1.12</f>
        <v>265785217.60000002</v>
      </c>
      <c r="AJ340" s="282">
        <v>1</v>
      </c>
      <c r="AK340" s="282"/>
      <c r="AL340" s="282">
        <v>237308230</v>
      </c>
      <c r="AM340" s="282">
        <f>237308230*1.12</f>
        <v>265785217.60000002</v>
      </c>
      <c r="AN340" s="282"/>
      <c r="AO340" s="282"/>
      <c r="AP340" s="282"/>
      <c r="AQ340" s="282"/>
      <c r="AR340" s="282"/>
      <c r="AS340" s="282"/>
      <c r="AT340" s="282"/>
      <c r="AU340" s="282"/>
      <c r="AV340" s="282"/>
      <c r="AW340" s="282">
        <v>711924690</v>
      </c>
      <c r="AX340" s="283">
        <v>797355652.80000007</v>
      </c>
      <c r="AY340" s="282" t="s">
        <v>203</v>
      </c>
      <c r="AZ340" s="243" t="s">
        <v>807</v>
      </c>
      <c r="BA340" s="272" t="s">
        <v>808</v>
      </c>
      <c r="BB340" s="272"/>
      <c r="BC340" s="243"/>
      <c r="BD340" s="243"/>
      <c r="BE340" s="243"/>
      <c r="BF340" s="243"/>
      <c r="BG340" s="243"/>
      <c r="BH340" s="273"/>
      <c r="BI340" s="273"/>
      <c r="BJ340" s="273"/>
      <c r="BK340" s="241" t="s">
        <v>844</v>
      </c>
    </row>
    <row r="341" spans="1:64" s="162" customFormat="1" ht="12.95" customHeight="1" x14ac:dyDescent="0.25">
      <c r="A341" s="243" t="s">
        <v>169</v>
      </c>
      <c r="B341" s="243"/>
      <c r="C341" s="232" t="s">
        <v>834</v>
      </c>
      <c r="D341" s="217"/>
      <c r="E341" s="217"/>
      <c r="F341" s="234" t="s">
        <v>170</v>
      </c>
      <c r="G341" s="235" t="s">
        <v>171</v>
      </c>
      <c r="H341" s="217" t="s">
        <v>171</v>
      </c>
      <c r="I341" s="217" t="s">
        <v>172</v>
      </c>
      <c r="J341" s="233" t="s">
        <v>358</v>
      </c>
      <c r="K341" s="236"/>
      <c r="L341" s="233">
        <v>100</v>
      </c>
      <c r="M341" s="217">
        <v>230000000</v>
      </c>
      <c r="N341" s="217" t="s">
        <v>165</v>
      </c>
      <c r="O341" s="237" t="s">
        <v>806</v>
      </c>
      <c r="P341" s="233" t="s">
        <v>125</v>
      </c>
      <c r="Q341" s="217">
        <v>230000000</v>
      </c>
      <c r="R341" s="233" t="s">
        <v>174</v>
      </c>
      <c r="S341" s="217"/>
      <c r="T341" s="233"/>
      <c r="U341" s="238" t="s">
        <v>695</v>
      </c>
      <c r="V341" s="238" t="s">
        <v>167</v>
      </c>
      <c r="W341" s="238">
        <v>0</v>
      </c>
      <c r="X341" s="217">
        <v>100</v>
      </c>
      <c r="Y341" s="235">
        <v>0</v>
      </c>
      <c r="Z341" s="239"/>
      <c r="AA341" s="239" t="s">
        <v>138</v>
      </c>
      <c r="AB341" s="239"/>
      <c r="AC341" s="239"/>
      <c r="AD341" s="239"/>
      <c r="AE341" s="239"/>
      <c r="AF341" s="239"/>
      <c r="AG341" s="239"/>
      <c r="AH341" s="239">
        <v>18475721</v>
      </c>
      <c r="AI341" s="239">
        <f>AH341*1.12</f>
        <v>20692807.520000003</v>
      </c>
      <c r="AJ341" s="239"/>
      <c r="AK341" s="239"/>
      <c r="AL341" s="239">
        <v>19214749.84</v>
      </c>
      <c r="AM341" s="239">
        <f>AL341*1.12</f>
        <v>21520519.820800003</v>
      </c>
      <c r="AN341" s="239"/>
      <c r="AO341" s="239"/>
      <c r="AP341" s="239">
        <v>19983339.829999998</v>
      </c>
      <c r="AQ341" s="239">
        <f>AP341*1.12</f>
        <v>22381340.6096</v>
      </c>
      <c r="AR341" s="239"/>
      <c r="AS341" s="239"/>
      <c r="AT341" s="239">
        <v>20782673.43</v>
      </c>
      <c r="AU341" s="239">
        <f>AT341*1.12</f>
        <v>23276594.241600003</v>
      </c>
      <c r="AV341" s="239"/>
      <c r="AW341" s="239">
        <v>0</v>
      </c>
      <c r="AX341" s="239">
        <f>AW341*1.12</f>
        <v>0</v>
      </c>
      <c r="AY341" s="244">
        <v>120240021112</v>
      </c>
      <c r="AZ341" s="239" t="s">
        <v>835</v>
      </c>
      <c r="BA341" s="217" t="s">
        <v>836</v>
      </c>
      <c r="BB341" s="233"/>
      <c r="BC341" s="233"/>
      <c r="BD341" s="217"/>
      <c r="BE341" s="217"/>
      <c r="BF341" s="217"/>
      <c r="BG341" s="217"/>
      <c r="BH341" s="217"/>
      <c r="BI341" s="235"/>
      <c r="BJ341" s="235"/>
      <c r="BK341" s="241" t="s">
        <v>837</v>
      </c>
    </row>
    <row r="342" spans="1:64" ht="12.95" customHeight="1" x14ac:dyDescent="0.25">
      <c r="A342" s="306" t="s">
        <v>169</v>
      </c>
      <c r="B342" s="307"/>
      <c r="C342" s="232" t="s">
        <v>845</v>
      </c>
      <c r="D342" s="28"/>
      <c r="E342" s="1"/>
      <c r="F342" s="2" t="s">
        <v>170</v>
      </c>
      <c r="G342" s="3" t="s">
        <v>171</v>
      </c>
      <c r="H342" s="3" t="s">
        <v>171</v>
      </c>
      <c r="I342" s="4" t="s">
        <v>172</v>
      </c>
      <c r="J342" s="1" t="s">
        <v>358</v>
      </c>
      <c r="K342" s="1"/>
      <c r="L342" s="2">
        <v>100</v>
      </c>
      <c r="M342" s="1">
        <v>230000000</v>
      </c>
      <c r="N342" s="1" t="s">
        <v>165</v>
      </c>
      <c r="O342" s="233" t="s">
        <v>840</v>
      </c>
      <c r="P342" s="1" t="s">
        <v>125</v>
      </c>
      <c r="Q342" s="1">
        <v>230000000</v>
      </c>
      <c r="R342" s="1" t="s">
        <v>174</v>
      </c>
      <c r="S342" s="1"/>
      <c r="T342" s="1"/>
      <c r="U342" s="1" t="s">
        <v>695</v>
      </c>
      <c r="V342" s="1" t="s">
        <v>167</v>
      </c>
      <c r="W342" s="1">
        <v>0</v>
      </c>
      <c r="X342" s="1">
        <v>100</v>
      </c>
      <c r="Y342" s="1">
        <v>0</v>
      </c>
      <c r="Z342" s="1"/>
      <c r="AA342" s="4" t="s">
        <v>138</v>
      </c>
      <c r="AB342" s="21"/>
      <c r="AC342" s="18"/>
      <c r="AD342" s="21"/>
      <c r="AE342" s="40"/>
      <c r="AF342" s="18"/>
      <c r="AG342" s="18"/>
      <c r="AH342" s="18">
        <v>18475721</v>
      </c>
      <c r="AI342" s="40">
        <v>20692807.520000003</v>
      </c>
      <c r="AJ342" s="18"/>
      <c r="AK342" s="18"/>
      <c r="AL342" s="18">
        <v>19214749.84</v>
      </c>
      <c r="AM342" s="40">
        <v>21520519.820800003</v>
      </c>
      <c r="AN342" s="71"/>
      <c r="AO342" s="71"/>
      <c r="AP342" s="71">
        <v>19983339.829999998</v>
      </c>
      <c r="AQ342" s="71">
        <v>22381340.6096</v>
      </c>
      <c r="AR342" s="71"/>
      <c r="AS342" s="71"/>
      <c r="AT342" s="71">
        <v>20782673.43</v>
      </c>
      <c r="AU342" s="71">
        <v>23276594.241600003</v>
      </c>
      <c r="AV342" s="85"/>
      <c r="AW342" s="40">
        <v>0</v>
      </c>
      <c r="AX342" s="40">
        <v>0</v>
      </c>
      <c r="AY342" s="6" t="s">
        <v>129</v>
      </c>
      <c r="AZ342" s="6" t="s">
        <v>835</v>
      </c>
      <c r="BA342" s="6" t="s">
        <v>836</v>
      </c>
      <c r="BB342" s="1"/>
      <c r="BC342" s="1"/>
      <c r="BD342" s="1"/>
      <c r="BE342" s="1"/>
      <c r="BF342" s="1"/>
      <c r="BG342" s="1"/>
      <c r="BH342" s="1"/>
      <c r="BI342" s="1"/>
      <c r="BJ342" s="28"/>
      <c r="BK342" s="32" t="s">
        <v>905</v>
      </c>
    </row>
    <row r="343" spans="1:64" ht="12.95" customHeight="1" x14ac:dyDescent="0.25">
      <c r="A343" s="172" t="s">
        <v>856</v>
      </c>
      <c r="B343" s="172"/>
      <c r="C343" s="158" t="s">
        <v>857</v>
      </c>
      <c r="D343" s="158"/>
      <c r="E343" s="158"/>
      <c r="F343" s="158" t="s">
        <v>858</v>
      </c>
      <c r="G343" s="152" t="s">
        <v>859</v>
      </c>
      <c r="H343" s="158" t="s">
        <v>859</v>
      </c>
      <c r="I343" s="158" t="s">
        <v>172</v>
      </c>
      <c r="J343" s="158" t="s">
        <v>173</v>
      </c>
      <c r="K343" s="152"/>
      <c r="L343" s="152">
        <v>100</v>
      </c>
      <c r="M343" s="158">
        <v>230000000</v>
      </c>
      <c r="N343" s="181" t="s">
        <v>123</v>
      </c>
      <c r="O343" s="152" t="s">
        <v>854</v>
      </c>
      <c r="P343" s="152" t="s">
        <v>125</v>
      </c>
      <c r="Q343" s="152" t="s">
        <v>122</v>
      </c>
      <c r="R343" s="152" t="s">
        <v>382</v>
      </c>
      <c r="S343" s="158"/>
      <c r="T343" s="158"/>
      <c r="U343" s="152" t="s">
        <v>695</v>
      </c>
      <c r="V343" s="152" t="s">
        <v>860</v>
      </c>
      <c r="W343" s="152">
        <v>100</v>
      </c>
      <c r="X343" s="158">
        <v>0</v>
      </c>
      <c r="Y343" s="156">
        <v>0</v>
      </c>
      <c r="Z343" s="158"/>
      <c r="AA343" s="158" t="s">
        <v>861</v>
      </c>
      <c r="AB343" s="152"/>
      <c r="AC343" s="158"/>
      <c r="AD343" s="284"/>
      <c r="AE343" s="284"/>
      <c r="AF343" s="158"/>
      <c r="AG343" s="158">
        <v>2447380140.4345975</v>
      </c>
      <c r="AH343" s="284">
        <v>2447380140.4345975</v>
      </c>
      <c r="AI343" s="284">
        <v>2447380140.4345975</v>
      </c>
      <c r="AJ343" s="284"/>
      <c r="AK343" s="158">
        <v>2314576290.9670248</v>
      </c>
      <c r="AL343" s="284">
        <v>2314576290.9670248</v>
      </c>
      <c r="AM343" s="284">
        <v>2314576290.9670248</v>
      </c>
      <c r="AN343" s="284"/>
      <c r="AO343" s="158">
        <v>2294005113.4155335</v>
      </c>
      <c r="AP343" s="284">
        <v>2294005113.4155335</v>
      </c>
      <c r="AQ343" s="284">
        <v>2294005113.4155335</v>
      </c>
      <c r="AR343" s="284"/>
      <c r="AS343" s="152"/>
      <c r="AT343" s="152"/>
      <c r="AU343" s="152"/>
      <c r="AV343" s="152"/>
      <c r="AW343" s="285">
        <v>7055961544.8171558</v>
      </c>
      <c r="AX343" s="286">
        <v>7055961544.8171558</v>
      </c>
      <c r="AY343" s="287">
        <v>120240021112</v>
      </c>
      <c r="AZ343" s="156" t="s">
        <v>862</v>
      </c>
      <c r="BA343" s="288" t="s">
        <v>863</v>
      </c>
      <c r="BB343" s="158"/>
      <c r="BC343" s="158"/>
      <c r="BD343" s="158"/>
      <c r="BE343" s="158"/>
      <c r="BF343" s="158"/>
      <c r="BG343" s="158"/>
      <c r="BH343" s="152"/>
      <c r="BI343" s="152"/>
      <c r="BJ343" s="152"/>
      <c r="BK343" s="28" t="s">
        <v>864</v>
      </c>
    </row>
    <row r="344" spans="1:64" ht="12.95" customHeight="1" x14ac:dyDescent="0.25">
      <c r="A344" s="172" t="s">
        <v>856</v>
      </c>
      <c r="B344" s="172"/>
      <c r="C344" s="158" t="s">
        <v>865</v>
      </c>
      <c r="D344" s="158"/>
      <c r="E344" s="158"/>
      <c r="F344" s="158" t="s">
        <v>858</v>
      </c>
      <c r="G344" s="152" t="s">
        <v>859</v>
      </c>
      <c r="H344" s="158" t="s">
        <v>859</v>
      </c>
      <c r="I344" s="158" t="s">
        <v>172</v>
      </c>
      <c r="J344" s="158" t="s">
        <v>173</v>
      </c>
      <c r="K344" s="152"/>
      <c r="L344" s="152">
        <v>100</v>
      </c>
      <c r="M344" s="158">
        <v>230000000</v>
      </c>
      <c r="N344" s="181" t="s">
        <v>123</v>
      </c>
      <c r="O344" s="152" t="s">
        <v>854</v>
      </c>
      <c r="P344" s="152" t="s">
        <v>125</v>
      </c>
      <c r="Q344" s="152" t="s">
        <v>122</v>
      </c>
      <c r="R344" s="152" t="s">
        <v>382</v>
      </c>
      <c r="S344" s="158"/>
      <c r="T344" s="158"/>
      <c r="U344" s="152" t="s">
        <v>695</v>
      </c>
      <c r="V344" s="152" t="s">
        <v>860</v>
      </c>
      <c r="W344" s="152">
        <v>100</v>
      </c>
      <c r="X344" s="158">
        <v>0</v>
      </c>
      <c r="Y344" s="156">
        <v>0</v>
      </c>
      <c r="Z344" s="158"/>
      <c r="AA344" s="158" t="s">
        <v>138</v>
      </c>
      <c r="AB344" s="152"/>
      <c r="AC344" s="158"/>
      <c r="AD344" s="284"/>
      <c r="AE344" s="284"/>
      <c r="AF344" s="158"/>
      <c r="AG344" s="158">
        <v>4262005309.8349009</v>
      </c>
      <c r="AH344" s="284">
        <v>4262005309.8349009</v>
      </c>
      <c r="AI344" s="284">
        <v>4773445947.015089</v>
      </c>
      <c r="AJ344" s="284"/>
      <c r="AK344" s="158">
        <v>4339892030.2599792</v>
      </c>
      <c r="AL344" s="284">
        <v>4339892030.2599792</v>
      </c>
      <c r="AM344" s="284">
        <v>4860679073.8911772</v>
      </c>
      <c r="AN344" s="284"/>
      <c r="AO344" s="158">
        <v>4286880227.6742163</v>
      </c>
      <c r="AP344" s="284">
        <v>4286880227.6742163</v>
      </c>
      <c r="AQ344" s="284">
        <v>4801305854.9951229</v>
      </c>
      <c r="AR344" s="284"/>
      <c r="AS344" s="152"/>
      <c r="AT344" s="152"/>
      <c r="AU344" s="152"/>
      <c r="AV344" s="152"/>
      <c r="AW344" s="285">
        <v>12888777567.769096</v>
      </c>
      <c r="AX344" s="286">
        <v>14435430875.901388</v>
      </c>
      <c r="AY344" s="287">
        <v>120240021112</v>
      </c>
      <c r="AZ344" s="156" t="s">
        <v>866</v>
      </c>
      <c r="BA344" s="288" t="s">
        <v>867</v>
      </c>
      <c r="BB344" s="158"/>
      <c r="BC344" s="158"/>
      <c r="BD344" s="158"/>
      <c r="BE344" s="158"/>
      <c r="BF344" s="158"/>
      <c r="BG344" s="158"/>
      <c r="BH344" s="152"/>
      <c r="BI344" s="152"/>
      <c r="BJ344" s="152"/>
      <c r="BK344" s="28" t="s">
        <v>864</v>
      </c>
    </row>
    <row r="345" spans="1:64" ht="12.95" customHeight="1" x14ac:dyDescent="0.25">
      <c r="A345" s="172" t="s">
        <v>856</v>
      </c>
      <c r="B345" s="172"/>
      <c r="C345" s="158" t="s">
        <v>868</v>
      </c>
      <c r="D345" s="158"/>
      <c r="E345" s="158"/>
      <c r="F345" s="158" t="s">
        <v>858</v>
      </c>
      <c r="G345" s="152" t="s">
        <v>859</v>
      </c>
      <c r="H345" s="158" t="s">
        <v>859</v>
      </c>
      <c r="I345" s="158" t="s">
        <v>172</v>
      </c>
      <c r="J345" s="158" t="s">
        <v>173</v>
      </c>
      <c r="K345" s="152"/>
      <c r="L345" s="152">
        <v>100</v>
      </c>
      <c r="M345" s="158">
        <v>230000000</v>
      </c>
      <c r="N345" s="181" t="s">
        <v>137</v>
      </c>
      <c r="O345" s="152" t="s">
        <v>854</v>
      </c>
      <c r="P345" s="152" t="s">
        <v>869</v>
      </c>
      <c r="Q345" s="152">
        <v>396653000</v>
      </c>
      <c r="R345" s="152" t="s">
        <v>870</v>
      </c>
      <c r="S345" s="158"/>
      <c r="T345" s="158"/>
      <c r="U345" s="152" t="s">
        <v>695</v>
      </c>
      <c r="V345" s="152" t="s">
        <v>860</v>
      </c>
      <c r="W345" s="152">
        <v>100</v>
      </c>
      <c r="X345" s="158">
        <v>0</v>
      </c>
      <c r="Y345" s="156">
        <v>0</v>
      </c>
      <c r="Z345" s="158"/>
      <c r="AA345" s="158" t="s">
        <v>861</v>
      </c>
      <c r="AB345" s="152"/>
      <c r="AC345" s="158"/>
      <c r="AD345" s="284"/>
      <c r="AE345" s="284"/>
      <c r="AF345" s="158"/>
      <c r="AG345" s="158">
        <v>3537604413.056901</v>
      </c>
      <c r="AH345" s="284">
        <v>3537604413.056901</v>
      </c>
      <c r="AI345" s="284">
        <v>3537604413.056901</v>
      </c>
      <c r="AJ345" s="284"/>
      <c r="AK345" s="158">
        <v>3343804040.1937017</v>
      </c>
      <c r="AL345" s="284">
        <v>3343804040.1937017</v>
      </c>
      <c r="AM345" s="284">
        <v>3343804040.1937017</v>
      </c>
      <c r="AN345" s="284"/>
      <c r="AO345" s="158">
        <v>3312400587.486084</v>
      </c>
      <c r="AP345" s="284">
        <v>3312400587.486084</v>
      </c>
      <c r="AQ345" s="284">
        <v>3312400587.486084</v>
      </c>
      <c r="AR345" s="284"/>
      <c r="AS345" s="152"/>
      <c r="AT345" s="152"/>
      <c r="AU345" s="152"/>
      <c r="AV345" s="152"/>
      <c r="AW345" s="285">
        <v>10193809040.736687</v>
      </c>
      <c r="AX345" s="286">
        <v>10193809040.736687</v>
      </c>
      <c r="AY345" s="287">
        <v>120240021112</v>
      </c>
      <c r="AZ345" s="156" t="s">
        <v>871</v>
      </c>
      <c r="BA345" s="158" t="s">
        <v>872</v>
      </c>
      <c r="BB345" s="158"/>
      <c r="BC345" s="158"/>
      <c r="BD345" s="158"/>
      <c r="BE345" s="158"/>
      <c r="BF345" s="158"/>
      <c r="BG345" s="158"/>
      <c r="BH345" s="152"/>
      <c r="BI345" s="152"/>
      <c r="BJ345" s="152"/>
      <c r="BK345" s="28" t="s">
        <v>864</v>
      </c>
    </row>
    <row r="346" spans="1:64" ht="12.95" customHeight="1" x14ac:dyDescent="0.25">
      <c r="A346" s="172" t="s">
        <v>856</v>
      </c>
      <c r="B346" s="172"/>
      <c r="C346" s="158" t="s">
        <v>873</v>
      </c>
      <c r="D346" s="158"/>
      <c r="E346" s="158"/>
      <c r="F346" s="158" t="s">
        <v>858</v>
      </c>
      <c r="G346" s="152" t="s">
        <v>859</v>
      </c>
      <c r="H346" s="158" t="s">
        <v>859</v>
      </c>
      <c r="I346" s="158" t="s">
        <v>172</v>
      </c>
      <c r="J346" s="158" t="s">
        <v>173</v>
      </c>
      <c r="K346" s="152"/>
      <c r="L346" s="152">
        <v>100</v>
      </c>
      <c r="M346" s="158">
        <v>230000000</v>
      </c>
      <c r="N346" s="181" t="s">
        <v>123</v>
      </c>
      <c r="O346" s="152" t="s">
        <v>854</v>
      </c>
      <c r="P346" s="152" t="s">
        <v>125</v>
      </c>
      <c r="Q346" s="152" t="s">
        <v>197</v>
      </c>
      <c r="R346" s="152" t="s">
        <v>874</v>
      </c>
      <c r="S346" s="158"/>
      <c r="T346" s="158"/>
      <c r="U346" s="152" t="s">
        <v>695</v>
      </c>
      <c r="V346" s="152" t="s">
        <v>860</v>
      </c>
      <c r="W346" s="152">
        <v>100</v>
      </c>
      <c r="X346" s="158">
        <v>0</v>
      </c>
      <c r="Y346" s="156">
        <v>0</v>
      </c>
      <c r="Z346" s="158"/>
      <c r="AA346" s="158" t="s">
        <v>138</v>
      </c>
      <c r="AB346" s="152"/>
      <c r="AC346" s="158"/>
      <c r="AD346" s="284"/>
      <c r="AE346" s="284"/>
      <c r="AF346" s="158"/>
      <c r="AG346" s="158">
        <v>18780124.550000001</v>
      </c>
      <c r="AH346" s="284">
        <v>18780124.550000001</v>
      </c>
      <c r="AI346" s="284">
        <v>21033739.496000003</v>
      </c>
      <c r="AJ346" s="284"/>
      <c r="AK346" s="158">
        <v>17751294.099999998</v>
      </c>
      <c r="AL346" s="284">
        <v>17751294.099999998</v>
      </c>
      <c r="AM346" s="284">
        <v>19881449.392000001</v>
      </c>
      <c r="AN346" s="284"/>
      <c r="AO346" s="158">
        <v>17584582.199999999</v>
      </c>
      <c r="AP346" s="284">
        <v>17584582.199999999</v>
      </c>
      <c r="AQ346" s="284">
        <v>19694732.063999999</v>
      </c>
      <c r="AR346" s="284"/>
      <c r="AS346" s="152"/>
      <c r="AT346" s="152"/>
      <c r="AU346" s="152"/>
      <c r="AV346" s="152"/>
      <c r="AW346" s="285">
        <v>54116000.849999994</v>
      </c>
      <c r="AX346" s="286">
        <v>60609920.952000007</v>
      </c>
      <c r="AY346" s="287">
        <v>120240021112</v>
      </c>
      <c r="AZ346" s="156" t="s">
        <v>875</v>
      </c>
      <c r="BA346" s="158" t="s">
        <v>876</v>
      </c>
      <c r="BB346" s="158"/>
      <c r="BC346" s="158"/>
      <c r="BD346" s="158"/>
      <c r="BE346" s="158"/>
      <c r="BF346" s="158"/>
      <c r="BG346" s="158"/>
      <c r="BH346" s="152"/>
      <c r="BI346" s="152"/>
      <c r="BJ346" s="152"/>
      <c r="BK346" s="28" t="s">
        <v>864</v>
      </c>
    </row>
    <row r="347" spans="1:64" ht="12.95" customHeight="1" x14ac:dyDescent="0.25">
      <c r="A347" s="172" t="s">
        <v>856</v>
      </c>
      <c r="B347" s="172"/>
      <c r="C347" s="158" t="s">
        <v>877</v>
      </c>
      <c r="D347" s="158"/>
      <c r="E347" s="158"/>
      <c r="F347" s="158" t="s">
        <v>858</v>
      </c>
      <c r="G347" s="152" t="s">
        <v>859</v>
      </c>
      <c r="H347" s="158" t="s">
        <v>859</v>
      </c>
      <c r="I347" s="158" t="s">
        <v>172</v>
      </c>
      <c r="J347" s="158" t="s">
        <v>173</v>
      </c>
      <c r="K347" s="152"/>
      <c r="L347" s="152">
        <v>100</v>
      </c>
      <c r="M347" s="158">
        <v>230000000</v>
      </c>
      <c r="N347" s="181" t="s">
        <v>123</v>
      </c>
      <c r="O347" s="152" t="s">
        <v>854</v>
      </c>
      <c r="P347" s="152" t="s">
        <v>125</v>
      </c>
      <c r="Q347" s="152" t="s">
        <v>122</v>
      </c>
      <c r="R347" s="152" t="s">
        <v>382</v>
      </c>
      <c r="S347" s="158"/>
      <c r="T347" s="158"/>
      <c r="U347" s="152" t="s">
        <v>695</v>
      </c>
      <c r="V347" s="152" t="s">
        <v>860</v>
      </c>
      <c r="W347" s="152">
        <v>100</v>
      </c>
      <c r="X347" s="158">
        <v>0</v>
      </c>
      <c r="Y347" s="156">
        <v>0</v>
      </c>
      <c r="Z347" s="158"/>
      <c r="AA347" s="158" t="s">
        <v>138</v>
      </c>
      <c r="AB347" s="152"/>
      <c r="AC347" s="158"/>
      <c r="AD347" s="284"/>
      <c r="AE347" s="284"/>
      <c r="AF347" s="158"/>
      <c r="AG347" s="158">
        <v>418096097.8696</v>
      </c>
      <c r="AH347" s="284">
        <v>418096097.8696</v>
      </c>
      <c r="AI347" s="284">
        <v>468267629.61395204</v>
      </c>
      <c r="AJ347" s="284"/>
      <c r="AK347" s="158">
        <v>438051178.89359999</v>
      </c>
      <c r="AL347" s="284">
        <v>438051178.89359999</v>
      </c>
      <c r="AM347" s="284">
        <v>490617320.36083204</v>
      </c>
      <c r="AN347" s="284"/>
      <c r="AO347" s="158">
        <v>427113034.74720001</v>
      </c>
      <c r="AP347" s="284">
        <v>427113034.74720001</v>
      </c>
      <c r="AQ347" s="284">
        <v>478366598.91686404</v>
      </c>
      <c r="AR347" s="284"/>
      <c r="AS347" s="152"/>
      <c r="AT347" s="152"/>
      <c r="AU347" s="152"/>
      <c r="AV347" s="152"/>
      <c r="AW347" s="285">
        <v>1283260311.5104001</v>
      </c>
      <c r="AX347" s="286">
        <v>1437251548.8916483</v>
      </c>
      <c r="AY347" s="287">
        <v>120240021112</v>
      </c>
      <c r="AZ347" s="156" t="s">
        <v>878</v>
      </c>
      <c r="BA347" s="158" t="s">
        <v>879</v>
      </c>
      <c r="BB347" s="158"/>
      <c r="BC347" s="158"/>
      <c r="BD347" s="158"/>
      <c r="BE347" s="158"/>
      <c r="BF347" s="158"/>
      <c r="BG347" s="158"/>
      <c r="BH347" s="152"/>
      <c r="BI347" s="152"/>
      <c r="BJ347" s="152"/>
      <c r="BK347" s="28" t="s">
        <v>864</v>
      </c>
    </row>
    <row r="348" spans="1:64" ht="12.95" customHeight="1" x14ac:dyDescent="0.25">
      <c r="A348" s="172" t="s">
        <v>856</v>
      </c>
      <c r="B348" s="172"/>
      <c r="C348" s="158" t="s">
        <v>880</v>
      </c>
      <c r="D348" s="158"/>
      <c r="E348" s="158"/>
      <c r="F348" s="158" t="s">
        <v>858</v>
      </c>
      <c r="G348" s="152" t="s">
        <v>859</v>
      </c>
      <c r="H348" s="158" t="s">
        <v>859</v>
      </c>
      <c r="I348" s="158" t="s">
        <v>172</v>
      </c>
      <c r="J348" s="158" t="s">
        <v>173</v>
      </c>
      <c r="K348" s="152"/>
      <c r="L348" s="152">
        <v>100</v>
      </c>
      <c r="M348" s="158">
        <v>230000000</v>
      </c>
      <c r="N348" s="181" t="s">
        <v>123</v>
      </c>
      <c r="O348" s="152" t="s">
        <v>854</v>
      </c>
      <c r="P348" s="152" t="s">
        <v>125</v>
      </c>
      <c r="Q348" s="152" t="s">
        <v>122</v>
      </c>
      <c r="R348" s="152" t="s">
        <v>382</v>
      </c>
      <c r="S348" s="158"/>
      <c r="T348" s="158"/>
      <c r="U348" s="152" t="s">
        <v>695</v>
      </c>
      <c r="V348" s="152" t="s">
        <v>860</v>
      </c>
      <c r="W348" s="152">
        <v>100</v>
      </c>
      <c r="X348" s="158">
        <v>0</v>
      </c>
      <c r="Y348" s="156">
        <v>0</v>
      </c>
      <c r="Z348" s="158"/>
      <c r="AA348" s="158" t="s">
        <v>138</v>
      </c>
      <c r="AB348" s="152"/>
      <c r="AC348" s="158"/>
      <c r="AD348" s="284"/>
      <c r="AE348" s="284"/>
      <c r="AF348" s="158"/>
      <c r="AG348" s="158">
        <v>1905806400.7950001</v>
      </c>
      <c r="AH348" s="284">
        <v>1905806400.7950001</v>
      </c>
      <c r="AI348" s="284">
        <v>2134503168.8904002</v>
      </c>
      <c r="AJ348" s="284"/>
      <c r="AK348" s="158">
        <v>1935438405.905</v>
      </c>
      <c r="AL348" s="284">
        <v>1935438405.905</v>
      </c>
      <c r="AM348" s="284">
        <v>2167691014.6136003</v>
      </c>
      <c r="AN348" s="284"/>
      <c r="AO348" s="158">
        <v>1897659304.9925001</v>
      </c>
      <c r="AP348" s="284">
        <v>1897659304.9925001</v>
      </c>
      <c r="AQ348" s="284">
        <v>2125378421.5916002</v>
      </c>
      <c r="AR348" s="284"/>
      <c r="AS348" s="152"/>
      <c r="AT348" s="152"/>
      <c r="AU348" s="152"/>
      <c r="AV348" s="152"/>
      <c r="AW348" s="285">
        <v>5738904111.6925001</v>
      </c>
      <c r="AX348" s="286">
        <v>6427572605.0956001</v>
      </c>
      <c r="AY348" s="287">
        <v>120240021112</v>
      </c>
      <c r="AZ348" s="156" t="s">
        <v>881</v>
      </c>
      <c r="BA348" s="158" t="s">
        <v>882</v>
      </c>
      <c r="BB348" s="158"/>
      <c r="BC348" s="158"/>
      <c r="BD348" s="158"/>
      <c r="BE348" s="158"/>
      <c r="BF348" s="158"/>
      <c r="BG348" s="158"/>
      <c r="BH348" s="152"/>
      <c r="BI348" s="152"/>
      <c r="BJ348" s="152"/>
      <c r="BK348" s="28" t="s">
        <v>864</v>
      </c>
    </row>
    <row r="349" spans="1:64" ht="12.95" customHeight="1" x14ac:dyDescent="0.25">
      <c r="A349" s="172" t="s">
        <v>856</v>
      </c>
      <c r="B349" s="172"/>
      <c r="C349" s="158" t="s">
        <v>883</v>
      </c>
      <c r="D349" s="158"/>
      <c r="E349" s="158"/>
      <c r="F349" s="158" t="s">
        <v>884</v>
      </c>
      <c r="G349" s="152" t="s">
        <v>885</v>
      </c>
      <c r="H349" s="158" t="s">
        <v>886</v>
      </c>
      <c r="I349" s="158" t="s">
        <v>172</v>
      </c>
      <c r="J349" s="158" t="s">
        <v>173</v>
      </c>
      <c r="K349" s="152"/>
      <c r="L349" s="152">
        <v>100</v>
      </c>
      <c r="M349" s="158">
        <v>230000000</v>
      </c>
      <c r="N349" s="181" t="s">
        <v>123</v>
      </c>
      <c r="O349" s="152" t="s">
        <v>854</v>
      </c>
      <c r="P349" s="152" t="s">
        <v>125</v>
      </c>
      <c r="Q349" s="152" t="s">
        <v>197</v>
      </c>
      <c r="R349" s="152" t="s">
        <v>874</v>
      </c>
      <c r="S349" s="158"/>
      <c r="T349" s="158"/>
      <c r="U349" s="152" t="s">
        <v>695</v>
      </c>
      <c r="V349" s="152" t="s">
        <v>860</v>
      </c>
      <c r="W349" s="152">
        <v>0</v>
      </c>
      <c r="X349" s="156">
        <v>100</v>
      </c>
      <c r="Y349" s="156">
        <v>0</v>
      </c>
      <c r="Z349" s="158"/>
      <c r="AA349" s="158" t="s">
        <v>138</v>
      </c>
      <c r="AB349" s="152"/>
      <c r="AC349" s="158"/>
      <c r="AD349" s="284"/>
      <c r="AE349" s="284"/>
      <c r="AF349" s="158"/>
      <c r="AG349" s="158">
        <v>117145422.5</v>
      </c>
      <c r="AH349" s="284">
        <v>117145422.5</v>
      </c>
      <c r="AI349" s="284">
        <v>131202873.20000002</v>
      </c>
      <c r="AJ349" s="284"/>
      <c r="AK349" s="158">
        <v>114083950</v>
      </c>
      <c r="AL349" s="284">
        <v>114083950</v>
      </c>
      <c r="AM349" s="284">
        <v>127774024.00000001</v>
      </c>
      <c r="AN349" s="284"/>
      <c r="AO349" s="158">
        <v>113416192.5</v>
      </c>
      <c r="AP349" s="284">
        <v>113416192.5</v>
      </c>
      <c r="AQ349" s="284">
        <v>127026135.60000001</v>
      </c>
      <c r="AR349" s="284"/>
      <c r="AS349" s="152"/>
      <c r="AT349" s="152"/>
      <c r="AU349" s="152"/>
      <c r="AV349" s="152"/>
      <c r="AW349" s="285">
        <v>344645565</v>
      </c>
      <c r="AX349" s="286">
        <v>386003032.80000007</v>
      </c>
      <c r="AY349" s="287">
        <v>120240021112</v>
      </c>
      <c r="AZ349" s="156" t="s">
        <v>887</v>
      </c>
      <c r="BA349" s="158" t="s">
        <v>888</v>
      </c>
      <c r="BB349" s="158"/>
      <c r="BC349" s="158"/>
      <c r="BD349" s="158"/>
      <c r="BE349" s="158"/>
      <c r="BF349" s="158"/>
      <c r="BG349" s="158"/>
      <c r="BH349" s="152"/>
      <c r="BI349" s="152"/>
      <c r="BJ349" s="152"/>
      <c r="BK349" s="28" t="s">
        <v>864</v>
      </c>
    </row>
    <row r="350" spans="1:64" ht="12.95" customHeight="1" x14ac:dyDescent="0.25">
      <c r="A350" s="330" t="s">
        <v>217</v>
      </c>
      <c r="B350" s="331"/>
      <c r="C350" s="332" t="s">
        <v>926</v>
      </c>
      <c r="D350" s="332"/>
      <c r="E350" s="332"/>
      <c r="F350" s="332" t="s">
        <v>519</v>
      </c>
      <c r="G350" s="333" t="s">
        <v>520</v>
      </c>
      <c r="H350" s="332" t="s">
        <v>520</v>
      </c>
      <c r="I350" s="332" t="s">
        <v>120</v>
      </c>
      <c r="J350" s="332"/>
      <c r="K350" s="333"/>
      <c r="L350" s="333">
        <v>80</v>
      </c>
      <c r="M350" s="332" t="s">
        <v>122</v>
      </c>
      <c r="N350" s="334" t="s">
        <v>224</v>
      </c>
      <c r="O350" s="333" t="s">
        <v>907</v>
      </c>
      <c r="P350" s="333" t="s">
        <v>125</v>
      </c>
      <c r="Q350" s="333">
        <v>230000000</v>
      </c>
      <c r="R350" s="333" t="s">
        <v>174</v>
      </c>
      <c r="S350" s="332"/>
      <c r="T350" s="332" t="s">
        <v>146</v>
      </c>
      <c r="U350" s="333"/>
      <c r="V350" s="333"/>
      <c r="W350" s="333">
        <v>0</v>
      </c>
      <c r="X350" s="335">
        <v>90</v>
      </c>
      <c r="Y350" s="335">
        <v>10</v>
      </c>
      <c r="Z350" s="332"/>
      <c r="AA350" s="332" t="s">
        <v>138</v>
      </c>
      <c r="AB350" s="333"/>
      <c r="AC350" s="332"/>
      <c r="AD350" s="336">
        <v>5133786</v>
      </c>
      <c r="AE350" s="336">
        <v>5749840.3200000003</v>
      </c>
      <c r="AF350" s="332"/>
      <c r="AG350" s="332"/>
      <c r="AH350" s="336">
        <v>16172217</v>
      </c>
      <c r="AI350" s="336">
        <v>18112883.040000003</v>
      </c>
      <c r="AJ350" s="336"/>
      <c r="AK350" s="332"/>
      <c r="AL350" s="336"/>
      <c r="AM350" s="336"/>
      <c r="AN350" s="336"/>
      <c r="AO350" s="332"/>
      <c r="AP350" s="336"/>
      <c r="AQ350" s="336"/>
      <c r="AR350" s="336"/>
      <c r="AS350" s="333"/>
      <c r="AT350" s="333"/>
      <c r="AU350" s="333"/>
      <c r="AV350" s="333"/>
      <c r="AW350" s="337">
        <v>21306003</v>
      </c>
      <c r="AX350" s="338">
        <v>23862723.360000003</v>
      </c>
      <c r="AY350" s="339" t="s">
        <v>129</v>
      </c>
      <c r="AZ350" s="335" t="s">
        <v>913</v>
      </c>
      <c r="BA350" s="332" t="s">
        <v>914</v>
      </c>
      <c r="BB350" s="332"/>
      <c r="BC350" s="332"/>
      <c r="BD350" s="332"/>
      <c r="BE350" s="332"/>
      <c r="BF350" s="332"/>
      <c r="BG350" s="332"/>
      <c r="BH350" s="333"/>
      <c r="BI350" s="333"/>
      <c r="BJ350" s="340"/>
      <c r="BK350" s="28" t="s">
        <v>864</v>
      </c>
    </row>
    <row r="351" spans="1:64" ht="12.95" customHeight="1" x14ac:dyDescent="0.25">
      <c r="A351" s="330" t="s">
        <v>217</v>
      </c>
      <c r="B351" s="331"/>
      <c r="C351" s="332" t="s">
        <v>927</v>
      </c>
      <c r="D351" s="332"/>
      <c r="E351" s="332"/>
      <c r="F351" s="332" t="s">
        <v>519</v>
      </c>
      <c r="G351" s="333" t="s">
        <v>520</v>
      </c>
      <c r="H351" s="332" t="s">
        <v>520</v>
      </c>
      <c r="I351" s="332" t="s">
        <v>143</v>
      </c>
      <c r="J351" s="332" t="s">
        <v>651</v>
      </c>
      <c r="K351" s="333"/>
      <c r="L351" s="333">
        <v>80</v>
      </c>
      <c r="M351" s="332" t="s">
        <v>122</v>
      </c>
      <c r="N351" s="334" t="s">
        <v>224</v>
      </c>
      <c r="O351" s="333" t="s">
        <v>907</v>
      </c>
      <c r="P351" s="333" t="s">
        <v>125</v>
      </c>
      <c r="Q351" s="333">
        <v>230000000</v>
      </c>
      <c r="R351" s="333" t="s">
        <v>174</v>
      </c>
      <c r="S351" s="332"/>
      <c r="T351" s="332" t="s">
        <v>146</v>
      </c>
      <c r="U351" s="333"/>
      <c r="V351" s="333"/>
      <c r="W351" s="333">
        <v>0</v>
      </c>
      <c r="X351" s="335">
        <v>90</v>
      </c>
      <c r="Y351" s="335">
        <v>10</v>
      </c>
      <c r="Z351" s="332"/>
      <c r="AA351" s="332" t="s">
        <v>138</v>
      </c>
      <c r="AB351" s="333"/>
      <c r="AC351" s="332"/>
      <c r="AD351" s="336">
        <v>1774642</v>
      </c>
      <c r="AE351" s="336">
        <v>1987599.0400000003</v>
      </c>
      <c r="AF351" s="332"/>
      <c r="AG351" s="332"/>
      <c r="AH351" s="336">
        <v>5590396</v>
      </c>
      <c r="AI351" s="336">
        <v>6261243.5200000005</v>
      </c>
      <c r="AJ351" s="336"/>
      <c r="AK351" s="332"/>
      <c r="AL351" s="336"/>
      <c r="AM351" s="336">
        <v>0</v>
      </c>
      <c r="AN351" s="336"/>
      <c r="AO351" s="332"/>
      <c r="AP351" s="336"/>
      <c r="AQ351" s="336">
        <v>0</v>
      </c>
      <c r="AR351" s="336"/>
      <c r="AS351" s="333"/>
      <c r="AT351" s="333"/>
      <c r="AU351" s="333">
        <v>0</v>
      </c>
      <c r="AV351" s="333"/>
      <c r="AW351" s="337">
        <v>0</v>
      </c>
      <c r="AX351" s="338">
        <v>0</v>
      </c>
      <c r="AY351" s="339" t="s">
        <v>129</v>
      </c>
      <c r="AZ351" s="335" t="s">
        <v>915</v>
      </c>
      <c r="BA351" s="332" t="s">
        <v>916</v>
      </c>
      <c r="BB351" s="332"/>
      <c r="BC351" s="332"/>
      <c r="BD351" s="332"/>
      <c r="BE351" s="332"/>
      <c r="BF351" s="332"/>
      <c r="BG351" s="332"/>
      <c r="BH351" s="333"/>
      <c r="BI351" s="333"/>
      <c r="BJ351" s="340"/>
      <c r="BK351" s="28" t="s">
        <v>864</v>
      </c>
    </row>
    <row r="352" spans="1:64" s="348" customFormat="1" ht="12.95" customHeight="1" x14ac:dyDescent="0.25">
      <c r="A352" s="158" t="s">
        <v>217</v>
      </c>
      <c r="B352" s="148"/>
      <c r="C352" s="148" t="s">
        <v>930</v>
      </c>
      <c r="D352" s="178"/>
      <c r="E352" s="178"/>
      <c r="F352" s="341" t="s">
        <v>519</v>
      </c>
      <c r="G352" s="341" t="s">
        <v>520</v>
      </c>
      <c r="H352" s="341" t="s">
        <v>520</v>
      </c>
      <c r="I352" s="341" t="s">
        <v>143</v>
      </c>
      <c r="J352" s="342" t="s">
        <v>931</v>
      </c>
      <c r="K352" s="341"/>
      <c r="L352" s="343">
        <v>80</v>
      </c>
      <c r="M352" s="341" t="s">
        <v>122</v>
      </c>
      <c r="N352" s="341" t="s">
        <v>224</v>
      </c>
      <c r="O352" s="341" t="s">
        <v>921</v>
      </c>
      <c r="P352" s="341" t="s">
        <v>125</v>
      </c>
      <c r="Q352" s="341">
        <v>230000000</v>
      </c>
      <c r="R352" s="341" t="s">
        <v>174</v>
      </c>
      <c r="S352" s="341"/>
      <c r="T352" s="344" t="s">
        <v>146</v>
      </c>
      <c r="U352" s="341"/>
      <c r="V352" s="341"/>
      <c r="W352" s="343">
        <v>0</v>
      </c>
      <c r="X352" s="343">
        <v>100</v>
      </c>
      <c r="Y352" s="343">
        <v>0</v>
      </c>
      <c r="Z352" s="345"/>
      <c r="AA352" s="341" t="s">
        <v>138</v>
      </c>
      <c r="AB352" s="341"/>
      <c r="AC352" s="341"/>
      <c r="AD352" s="345">
        <v>1774642</v>
      </c>
      <c r="AE352" s="345">
        <f>AD352*1.12</f>
        <v>1987599.0400000003</v>
      </c>
      <c r="AF352" s="345"/>
      <c r="AG352" s="345"/>
      <c r="AH352" s="345">
        <v>5590396</v>
      </c>
      <c r="AI352" s="345">
        <f>AH352*1.12</f>
        <v>6261243.5200000005</v>
      </c>
      <c r="AJ352" s="345"/>
      <c r="AK352" s="345"/>
      <c r="AL352" s="345"/>
      <c r="AM352" s="345">
        <f>AL352*1.12</f>
        <v>0</v>
      </c>
      <c r="AN352" s="345"/>
      <c r="AO352" s="345"/>
      <c r="AP352" s="345"/>
      <c r="AQ352" s="345">
        <f>AP352*1.12</f>
        <v>0</v>
      </c>
      <c r="AR352" s="345"/>
      <c r="AS352" s="345"/>
      <c r="AT352" s="345"/>
      <c r="AU352" s="345">
        <f>AT352*1.12</f>
        <v>0</v>
      </c>
      <c r="AV352" s="341" t="s">
        <v>716</v>
      </c>
      <c r="AW352" s="345">
        <v>0</v>
      </c>
      <c r="AX352" s="345">
        <f>AW352*1.12</f>
        <v>0</v>
      </c>
      <c r="AY352" s="341" t="s">
        <v>129</v>
      </c>
      <c r="AZ352" s="341" t="s">
        <v>915</v>
      </c>
      <c r="BA352" s="341" t="s">
        <v>916</v>
      </c>
      <c r="BB352" s="346"/>
      <c r="BC352" s="346"/>
      <c r="BD352" s="346"/>
      <c r="BE352" s="346"/>
      <c r="BF352" s="346"/>
      <c r="BG352" s="346"/>
      <c r="BH352" s="346"/>
      <c r="BI352" s="346"/>
      <c r="BJ352" s="347"/>
      <c r="BK352" s="294"/>
      <c r="BL352" s="165"/>
    </row>
    <row r="353" spans="1:64" s="378" customFormat="1" ht="12.95" customHeight="1" x14ac:dyDescent="0.25">
      <c r="A353" s="367" t="s">
        <v>217</v>
      </c>
      <c r="B353" s="368"/>
      <c r="C353" s="368" t="s">
        <v>954</v>
      </c>
      <c r="D353" s="369"/>
      <c r="E353" s="369"/>
      <c r="F353" s="324" t="s">
        <v>519</v>
      </c>
      <c r="G353" s="324" t="s">
        <v>520</v>
      </c>
      <c r="H353" s="324" t="s">
        <v>520</v>
      </c>
      <c r="I353" s="324" t="s">
        <v>143</v>
      </c>
      <c r="J353" s="370" t="s">
        <v>651</v>
      </c>
      <c r="K353" s="324"/>
      <c r="L353" s="371">
        <v>80</v>
      </c>
      <c r="M353" s="324" t="s">
        <v>122</v>
      </c>
      <c r="N353" s="324" t="s">
        <v>224</v>
      </c>
      <c r="O353" s="324" t="s">
        <v>955</v>
      </c>
      <c r="P353" s="324" t="s">
        <v>125</v>
      </c>
      <c r="Q353" s="324">
        <v>230000000</v>
      </c>
      <c r="R353" s="324" t="s">
        <v>174</v>
      </c>
      <c r="S353" s="324"/>
      <c r="T353" s="372" t="s">
        <v>146</v>
      </c>
      <c r="U353" s="324"/>
      <c r="V353" s="324"/>
      <c r="W353" s="371">
        <v>0</v>
      </c>
      <c r="X353" s="371">
        <v>100</v>
      </c>
      <c r="Y353" s="371">
        <v>0</v>
      </c>
      <c r="Z353" s="373"/>
      <c r="AA353" s="324" t="s">
        <v>138</v>
      </c>
      <c r="AB353" s="324"/>
      <c r="AC353" s="324"/>
      <c r="AD353" s="373">
        <v>1774642</v>
      </c>
      <c r="AE353" s="373">
        <f>AD353*1.12</f>
        <v>1987599.0400000003</v>
      </c>
      <c r="AF353" s="373"/>
      <c r="AG353" s="373"/>
      <c r="AH353" s="373">
        <v>5590396</v>
      </c>
      <c r="AI353" s="373">
        <f>AH353*1.12</f>
        <v>6261243.5200000005</v>
      </c>
      <c r="AJ353" s="373"/>
      <c r="AK353" s="373"/>
      <c r="AL353" s="373"/>
      <c r="AM353" s="373">
        <f>AL353*1.12</f>
        <v>0</v>
      </c>
      <c r="AN353" s="373"/>
      <c r="AO353" s="373"/>
      <c r="AP353" s="373"/>
      <c r="AQ353" s="373">
        <f>AP353*1.12</f>
        <v>0</v>
      </c>
      <c r="AR353" s="373"/>
      <c r="AS353" s="373"/>
      <c r="AT353" s="373"/>
      <c r="AU353" s="373">
        <f>AT353*1.12</f>
        <v>0</v>
      </c>
      <c r="AV353" s="324" t="s">
        <v>716</v>
      </c>
      <c r="AW353" s="373">
        <f>AD353+AH353</f>
        <v>7365038</v>
      </c>
      <c r="AX353" s="373">
        <f>AW353*1.12</f>
        <v>8248842.5600000005</v>
      </c>
      <c r="AY353" s="324" t="s">
        <v>129</v>
      </c>
      <c r="AZ353" s="324" t="s">
        <v>915</v>
      </c>
      <c r="BA353" s="324" t="s">
        <v>916</v>
      </c>
      <c r="BB353" s="374"/>
      <c r="BC353" s="374"/>
      <c r="BD353" s="374"/>
      <c r="BE353" s="374"/>
      <c r="BF353" s="374"/>
      <c r="BG353" s="374"/>
      <c r="BH353" s="374"/>
      <c r="BI353" s="374"/>
      <c r="BJ353" s="375"/>
      <c r="BK353" s="376"/>
      <c r="BL353" s="377"/>
    </row>
    <row r="354" spans="1:64" ht="12.95" customHeight="1" x14ac:dyDescent="0.25">
      <c r="A354" s="330" t="s">
        <v>917</v>
      </c>
      <c r="B354" s="331"/>
      <c r="C354" s="332" t="s">
        <v>928</v>
      </c>
      <c r="D354" s="332"/>
      <c r="E354" s="332"/>
      <c r="F354" s="332" t="s">
        <v>918</v>
      </c>
      <c r="G354" s="333" t="s">
        <v>919</v>
      </c>
      <c r="H354" s="332" t="s">
        <v>920</v>
      </c>
      <c r="I354" s="332" t="s">
        <v>643</v>
      </c>
      <c r="J354" s="332" t="s">
        <v>380</v>
      </c>
      <c r="K354" s="333"/>
      <c r="L354" s="333">
        <v>70</v>
      </c>
      <c r="M354" s="332">
        <v>230000000</v>
      </c>
      <c r="N354" s="334" t="s">
        <v>224</v>
      </c>
      <c r="O354" s="333" t="s">
        <v>907</v>
      </c>
      <c r="P354" s="333" t="s">
        <v>125</v>
      </c>
      <c r="Q354" s="333" t="s">
        <v>122</v>
      </c>
      <c r="R354" s="333" t="s">
        <v>382</v>
      </c>
      <c r="S354" s="332"/>
      <c r="T354" s="332"/>
      <c r="U354" s="333" t="s">
        <v>921</v>
      </c>
      <c r="V354" s="333" t="s">
        <v>127</v>
      </c>
      <c r="W354" s="333">
        <v>0</v>
      </c>
      <c r="X354" s="335">
        <v>100</v>
      </c>
      <c r="Y354" s="335">
        <v>0</v>
      </c>
      <c r="Z354" s="332"/>
      <c r="AA354" s="332" t="s">
        <v>138</v>
      </c>
      <c r="AB354" s="333"/>
      <c r="AC354" s="332"/>
      <c r="AD354" s="336">
        <v>1519314558.7331002</v>
      </c>
      <c r="AE354" s="336">
        <v>1701632305.7810724</v>
      </c>
      <c r="AF354" s="332"/>
      <c r="AG354" s="332"/>
      <c r="AH354" s="336">
        <v>4537099049.8887997</v>
      </c>
      <c r="AI354" s="336">
        <v>5081550935.8754559</v>
      </c>
      <c r="AJ354" s="336"/>
      <c r="AK354" s="332"/>
      <c r="AL354" s="336">
        <v>4651742676.4190006</v>
      </c>
      <c r="AM354" s="336">
        <v>5209951797.5892811</v>
      </c>
      <c r="AN354" s="336"/>
      <c r="AO354" s="332"/>
      <c r="AP354" s="336"/>
      <c r="AQ354" s="336"/>
      <c r="AR354" s="336"/>
      <c r="AS354" s="333"/>
      <c r="AT354" s="333"/>
      <c r="AU354" s="333"/>
      <c r="AV354" s="333"/>
      <c r="AW354" s="337">
        <v>10708156285.040901</v>
      </c>
      <c r="AX354" s="338">
        <v>11993135039.24581</v>
      </c>
      <c r="AY354" s="339" t="s">
        <v>129</v>
      </c>
      <c r="AZ354" s="335" t="s">
        <v>922</v>
      </c>
      <c r="BA354" s="332" t="s">
        <v>923</v>
      </c>
      <c r="BB354" s="332"/>
      <c r="BC354" s="332"/>
      <c r="BD354" s="332"/>
      <c r="BE354" s="332"/>
      <c r="BF354" s="332"/>
      <c r="BG354" s="332"/>
      <c r="BH354" s="333"/>
      <c r="BI354" s="333"/>
      <c r="BJ354" s="340"/>
      <c r="BK354" s="28" t="s">
        <v>864</v>
      </c>
    </row>
    <row r="355" spans="1:64" ht="12.95" customHeight="1" x14ac:dyDescent="0.25">
      <c r="A355" s="349" t="s">
        <v>932</v>
      </c>
      <c r="B355" s="349"/>
      <c r="C355" s="4" t="s">
        <v>947</v>
      </c>
      <c r="D355" s="107"/>
      <c r="E355" s="107"/>
      <c r="F355" s="107" t="s">
        <v>933</v>
      </c>
      <c r="G355" s="107" t="s">
        <v>934</v>
      </c>
      <c r="H355" s="107" t="s">
        <v>935</v>
      </c>
      <c r="I355" s="107" t="s">
        <v>172</v>
      </c>
      <c r="J355" s="307" t="s">
        <v>173</v>
      </c>
      <c r="K355" s="307"/>
      <c r="L355" s="107">
        <v>100</v>
      </c>
      <c r="M355" s="346">
        <v>230000000</v>
      </c>
      <c r="N355" s="307" t="s">
        <v>123</v>
      </c>
      <c r="O355" s="307" t="s">
        <v>921</v>
      </c>
      <c r="P355" s="307" t="s">
        <v>125</v>
      </c>
      <c r="Q355" s="307" t="s">
        <v>122</v>
      </c>
      <c r="R355" s="107" t="s">
        <v>382</v>
      </c>
      <c r="S355" s="107"/>
      <c r="T355" s="307"/>
      <c r="U355" s="307" t="s">
        <v>695</v>
      </c>
      <c r="V355" s="307" t="s">
        <v>860</v>
      </c>
      <c r="W355" s="107">
        <v>0</v>
      </c>
      <c r="X355" s="350">
        <v>100</v>
      </c>
      <c r="Y355" s="107">
        <v>0</v>
      </c>
      <c r="Z355" s="107"/>
      <c r="AA355" s="307" t="s">
        <v>861</v>
      </c>
      <c r="AB355" s="107"/>
      <c r="AC355" s="351">
        <v>20791294200</v>
      </c>
      <c r="AD355" s="351">
        <f>AC355</f>
        <v>20791294200</v>
      </c>
      <c r="AE355" s="351">
        <f>AD355</f>
        <v>20791294200</v>
      </c>
      <c r="AF355" s="107"/>
      <c r="AG355" s="351">
        <v>20719905600</v>
      </c>
      <c r="AH355" s="351">
        <f>AG355</f>
        <v>20719905600</v>
      </c>
      <c r="AI355" s="351">
        <f>AH355</f>
        <v>20719905600</v>
      </c>
      <c r="AJ355" s="107"/>
      <c r="AK355" s="351">
        <v>20692411400</v>
      </c>
      <c r="AL355" s="351">
        <f>AK355</f>
        <v>20692411400</v>
      </c>
      <c r="AM355" s="351">
        <f>AL355</f>
        <v>20692411400</v>
      </c>
      <c r="AN355" s="107"/>
      <c r="AO355" s="351"/>
      <c r="AP355" s="351"/>
      <c r="AQ355" s="350"/>
      <c r="AR355" s="352"/>
      <c r="AS355" s="107"/>
      <c r="AT355" s="107"/>
      <c r="AU355" s="107"/>
      <c r="AV355" s="307"/>
      <c r="AW355" s="353">
        <v>0</v>
      </c>
      <c r="AX355" s="353">
        <v>0</v>
      </c>
      <c r="AY355" s="350">
        <v>120240021112</v>
      </c>
      <c r="AZ355" s="352" t="s">
        <v>936</v>
      </c>
      <c r="BA355" s="107" t="s">
        <v>937</v>
      </c>
      <c r="BB355" s="107"/>
      <c r="BC355" s="107"/>
      <c r="BD355" s="107"/>
      <c r="BE355" s="107"/>
      <c r="BF355" s="107"/>
      <c r="BG355" s="307"/>
      <c r="BH355" s="307"/>
    </row>
    <row r="356" spans="1:64" ht="12.95" customHeight="1" x14ac:dyDescent="0.25">
      <c r="A356" s="21" t="s">
        <v>932</v>
      </c>
      <c r="B356" s="21"/>
      <c r="C356" s="4" t="s">
        <v>950</v>
      </c>
      <c r="D356" s="4"/>
      <c r="E356" s="4"/>
      <c r="F356" s="4" t="s">
        <v>933</v>
      </c>
      <c r="G356" s="4" t="s">
        <v>934</v>
      </c>
      <c r="H356" s="4" t="s">
        <v>935</v>
      </c>
      <c r="I356" s="4" t="s">
        <v>172</v>
      </c>
      <c r="J356" s="1" t="s">
        <v>173</v>
      </c>
      <c r="K356" s="1"/>
      <c r="L356" s="4">
        <v>100</v>
      </c>
      <c r="M356" s="5">
        <v>230000000</v>
      </c>
      <c r="N356" s="1" t="s">
        <v>123</v>
      </c>
      <c r="O356" s="1" t="s">
        <v>921</v>
      </c>
      <c r="P356" s="1" t="s">
        <v>125</v>
      </c>
      <c r="Q356" s="1" t="s">
        <v>122</v>
      </c>
      <c r="R356" s="4" t="s">
        <v>382</v>
      </c>
      <c r="S356" s="4"/>
      <c r="T356" s="1"/>
      <c r="U356" s="1" t="s">
        <v>695</v>
      </c>
      <c r="V356" s="1" t="s">
        <v>860</v>
      </c>
      <c r="W356" s="4">
        <v>0</v>
      </c>
      <c r="X356" s="16">
        <v>100</v>
      </c>
      <c r="Y356" s="4">
        <v>0</v>
      </c>
      <c r="Z356" s="4"/>
      <c r="AA356" s="1" t="s">
        <v>861</v>
      </c>
      <c r="AB356" s="4"/>
      <c r="AC356" s="40"/>
      <c r="AD356" s="40"/>
      <c r="AE356" s="40"/>
      <c r="AF356" s="4"/>
      <c r="AG356" s="40">
        <v>20791294200</v>
      </c>
      <c r="AH356" s="40">
        <f>AG356</f>
        <v>20791294200</v>
      </c>
      <c r="AI356" s="40">
        <f>AH356</f>
        <v>20791294200</v>
      </c>
      <c r="AJ356" s="4"/>
      <c r="AK356" s="40">
        <v>20719905600</v>
      </c>
      <c r="AL356" s="40">
        <f>AK356</f>
        <v>20719905600</v>
      </c>
      <c r="AM356" s="40">
        <f>AL356</f>
        <v>20719905600</v>
      </c>
      <c r="AN356" s="4"/>
      <c r="AO356" s="40">
        <v>20692411400</v>
      </c>
      <c r="AP356" s="40">
        <f>AO356</f>
        <v>20692411400</v>
      </c>
      <c r="AQ356" s="40">
        <f>AP356</f>
        <v>20692411400</v>
      </c>
      <c r="AR356" s="365"/>
      <c r="AS356" s="4"/>
      <c r="AT356" s="4"/>
      <c r="AU356" s="4"/>
      <c r="AV356" s="1"/>
      <c r="AW356" s="366">
        <v>62203611200</v>
      </c>
      <c r="AX356" s="366">
        <v>62203611200</v>
      </c>
      <c r="AY356" s="16">
        <v>120240021112</v>
      </c>
      <c r="AZ356" s="365" t="s">
        <v>936</v>
      </c>
      <c r="BA356" s="4" t="s">
        <v>937</v>
      </c>
      <c r="BB356" s="4"/>
      <c r="BC356" s="4"/>
      <c r="BD356" s="4"/>
      <c r="BE356" s="4"/>
      <c r="BF356" s="4"/>
      <c r="BG356" s="1"/>
      <c r="BH356" s="1"/>
    </row>
    <row r="357" spans="1:64" ht="12.95" customHeight="1" x14ac:dyDescent="0.25">
      <c r="A357" s="349" t="s">
        <v>932</v>
      </c>
      <c r="B357" s="349"/>
      <c r="C357" s="4" t="s">
        <v>948</v>
      </c>
      <c r="D357" s="107"/>
      <c r="E357" s="107"/>
      <c r="F357" s="107" t="s">
        <v>933</v>
      </c>
      <c r="G357" s="107" t="s">
        <v>934</v>
      </c>
      <c r="H357" s="107" t="s">
        <v>935</v>
      </c>
      <c r="I357" s="107" t="s">
        <v>172</v>
      </c>
      <c r="J357" s="307" t="s">
        <v>173</v>
      </c>
      <c r="K357" s="307"/>
      <c r="L357" s="107">
        <v>100</v>
      </c>
      <c r="M357" s="346">
        <v>230000000</v>
      </c>
      <c r="N357" s="307" t="s">
        <v>123</v>
      </c>
      <c r="O357" s="307" t="s">
        <v>921</v>
      </c>
      <c r="P357" s="307" t="s">
        <v>125</v>
      </c>
      <c r="Q357" s="307" t="s">
        <v>122</v>
      </c>
      <c r="R357" s="107" t="s">
        <v>382</v>
      </c>
      <c r="S357" s="107"/>
      <c r="T357" s="307"/>
      <c r="U357" s="307" t="s">
        <v>695</v>
      </c>
      <c r="V357" s="307" t="s">
        <v>860</v>
      </c>
      <c r="W357" s="107">
        <v>0</v>
      </c>
      <c r="X357" s="350">
        <v>100</v>
      </c>
      <c r="Y357" s="107">
        <v>0</v>
      </c>
      <c r="Z357" s="107"/>
      <c r="AA357" s="307" t="s">
        <v>138</v>
      </c>
      <c r="AB357" s="107"/>
      <c r="AC357" s="351">
        <v>15540000.000000002</v>
      </c>
      <c r="AD357" s="351">
        <f t="shared" ref="AD357" si="236">AC357</f>
        <v>15540000.000000002</v>
      </c>
      <c r="AE357" s="351">
        <f>AD357*1.12</f>
        <v>17404800.000000004</v>
      </c>
      <c r="AF357" s="107"/>
      <c r="AG357" s="351">
        <v>15540000.000000002</v>
      </c>
      <c r="AH357" s="351">
        <f>AG357</f>
        <v>15540000.000000002</v>
      </c>
      <c r="AI357" s="351">
        <f>AH357*1.12</f>
        <v>17404800.000000004</v>
      </c>
      <c r="AJ357" s="107"/>
      <c r="AK357" s="351">
        <v>15540000.000000002</v>
      </c>
      <c r="AL357" s="351">
        <f t="shared" ref="AL357" si="237">AK357</f>
        <v>15540000.000000002</v>
      </c>
      <c r="AM357" s="351">
        <f>AL357*1.12</f>
        <v>17404800.000000004</v>
      </c>
      <c r="AN357" s="107"/>
      <c r="AO357" s="351"/>
      <c r="AP357" s="351"/>
      <c r="AQ357" s="350"/>
      <c r="AR357" s="352"/>
      <c r="AS357" s="107"/>
      <c r="AT357" s="107"/>
      <c r="AU357" s="107"/>
      <c r="AV357" s="307"/>
      <c r="AW357" s="353">
        <v>0</v>
      </c>
      <c r="AX357" s="353">
        <v>0</v>
      </c>
      <c r="AY357" s="350">
        <v>120240021112</v>
      </c>
      <c r="AZ357" s="352" t="s">
        <v>938</v>
      </c>
      <c r="BA357" s="107" t="s">
        <v>939</v>
      </c>
      <c r="BB357" s="107"/>
      <c r="BC357" s="107"/>
      <c r="BD357" s="107"/>
      <c r="BE357" s="107"/>
      <c r="BF357" s="107"/>
      <c r="BG357" s="307"/>
      <c r="BH357" s="307"/>
    </row>
    <row r="358" spans="1:64" ht="12.95" customHeight="1" x14ac:dyDescent="0.25">
      <c r="A358" s="21" t="s">
        <v>932</v>
      </c>
      <c r="B358" s="21"/>
      <c r="C358" s="4" t="s">
        <v>951</v>
      </c>
      <c r="D358" s="4"/>
      <c r="E358" s="4"/>
      <c r="F358" s="4" t="s">
        <v>933</v>
      </c>
      <c r="G358" s="4" t="s">
        <v>934</v>
      </c>
      <c r="H358" s="4" t="s">
        <v>935</v>
      </c>
      <c r="I358" s="4" t="s">
        <v>172</v>
      </c>
      <c r="J358" s="1" t="s">
        <v>173</v>
      </c>
      <c r="K358" s="1"/>
      <c r="L358" s="4">
        <v>100</v>
      </c>
      <c r="M358" s="5">
        <v>230000000</v>
      </c>
      <c r="N358" s="1" t="s">
        <v>123</v>
      </c>
      <c r="O358" s="1" t="s">
        <v>921</v>
      </c>
      <c r="P358" s="1" t="s">
        <v>125</v>
      </c>
      <c r="Q358" s="1" t="s">
        <v>122</v>
      </c>
      <c r="R358" s="4" t="s">
        <v>382</v>
      </c>
      <c r="S358" s="4"/>
      <c r="T358" s="1"/>
      <c r="U358" s="1" t="s">
        <v>695</v>
      </c>
      <c r="V358" s="1" t="s">
        <v>860</v>
      </c>
      <c r="W358" s="4">
        <v>0</v>
      </c>
      <c r="X358" s="16">
        <v>100</v>
      </c>
      <c r="Y358" s="4">
        <v>0</v>
      </c>
      <c r="Z358" s="4"/>
      <c r="AA358" s="1" t="s">
        <v>138</v>
      </c>
      <c r="AB358" s="4"/>
      <c r="AC358" s="40"/>
      <c r="AD358" s="40"/>
      <c r="AE358" s="40"/>
      <c r="AF358" s="4"/>
      <c r="AG358" s="40">
        <v>15540000.000000002</v>
      </c>
      <c r="AH358" s="40">
        <f t="shared" ref="AH358" si="238">AG358</f>
        <v>15540000.000000002</v>
      </c>
      <c r="AI358" s="40">
        <f>AH358*1.12</f>
        <v>17404800.000000004</v>
      </c>
      <c r="AJ358" s="4"/>
      <c r="AK358" s="40">
        <v>15540000.000000002</v>
      </c>
      <c r="AL358" s="40">
        <f>AK358</f>
        <v>15540000.000000002</v>
      </c>
      <c r="AM358" s="40">
        <f>AL358*1.12</f>
        <v>17404800.000000004</v>
      </c>
      <c r="AN358" s="4"/>
      <c r="AO358" s="40">
        <v>15540000.000000002</v>
      </c>
      <c r="AP358" s="40">
        <f t="shared" ref="AP358" si="239">AO358</f>
        <v>15540000.000000002</v>
      </c>
      <c r="AQ358" s="40">
        <f>AP358*1.12</f>
        <v>17404800.000000004</v>
      </c>
      <c r="AR358" s="365"/>
      <c r="AS358" s="4"/>
      <c r="AT358" s="4"/>
      <c r="AU358" s="4"/>
      <c r="AV358" s="1"/>
      <c r="AW358" s="366">
        <v>46620000.000000007</v>
      </c>
      <c r="AX358" s="366">
        <v>52214400.000000015</v>
      </c>
      <c r="AY358" s="16">
        <v>120240021112</v>
      </c>
      <c r="AZ358" s="365" t="s">
        <v>938</v>
      </c>
      <c r="BA358" s="4" t="s">
        <v>939</v>
      </c>
      <c r="BB358" s="4"/>
      <c r="BC358" s="4"/>
      <c r="BD358" s="4"/>
      <c r="BE358" s="4"/>
      <c r="BF358" s="4"/>
      <c r="BG358" s="1"/>
      <c r="BH358" s="1"/>
    </row>
    <row r="359" spans="1:64" s="364" customFormat="1" ht="12.95" customHeight="1" x14ac:dyDescent="0.2">
      <c r="A359" s="294" t="s">
        <v>150</v>
      </c>
      <c r="B359" s="354"/>
      <c r="C359" s="355" t="s">
        <v>943</v>
      </c>
      <c r="D359" s="243"/>
      <c r="E359" s="355"/>
      <c r="F359" s="356" t="s">
        <v>944</v>
      </c>
      <c r="G359" s="356" t="s">
        <v>945</v>
      </c>
      <c r="H359" s="356" t="s">
        <v>946</v>
      </c>
      <c r="I359" s="354" t="s">
        <v>172</v>
      </c>
      <c r="J359" s="354" t="s">
        <v>173</v>
      </c>
      <c r="K359" s="354"/>
      <c r="L359" s="109">
        <v>100</v>
      </c>
      <c r="M359" s="357">
        <v>230000000</v>
      </c>
      <c r="N359" s="357" t="s">
        <v>137</v>
      </c>
      <c r="O359" s="357" t="s">
        <v>921</v>
      </c>
      <c r="P359" s="357" t="s">
        <v>125</v>
      </c>
      <c r="Q359" s="357" t="s">
        <v>122</v>
      </c>
      <c r="R359" s="357" t="s">
        <v>174</v>
      </c>
      <c r="S359" s="354"/>
      <c r="T359" s="354"/>
      <c r="U359" s="354" t="s">
        <v>921</v>
      </c>
      <c r="V359" s="354" t="s">
        <v>127</v>
      </c>
      <c r="W359" s="358">
        <v>0</v>
      </c>
      <c r="X359" s="358">
        <v>100</v>
      </c>
      <c r="Y359" s="358">
        <v>0</v>
      </c>
      <c r="Z359" s="354"/>
      <c r="AA359" s="354" t="s">
        <v>138</v>
      </c>
      <c r="AB359" s="358">
        <v>1</v>
      </c>
      <c r="AC359" s="359">
        <v>58857325.310000002</v>
      </c>
      <c r="AD359" s="359">
        <f>AC359</f>
        <v>58857325.310000002</v>
      </c>
      <c r="AE359" s="359">
        <f>AD359*1.12</f>
        <v>65920204.347200006</v>
      </c>
      <c r="AF359" s="358">
        <v>1</v>
      </c>
      <c r="AG359" s="359">
        <v>235429301.25</v>
      </c>
      <c r="AH359" s="359">
        <f>AG359</f>
        <v>235429301.25</v>
      </c>
      <c r="AI359" s="359">
        <f>AH359*1.12</f>
        <v>263680817.40000004</v>
      </c>
      <c r="AJ359" s="358">
        <v>1</v>
      </c>
      <c r="AK359" s="359">
        <v>235429301.25</v>
      </c>
      <c r="AL359" s="359">
        <f>AK359</f>
        <v>235429301.25</v>
      </c>
      <c r="AM359" s="359">
        <f>AL359*1.12</f>
        <v>263680817.40000004</v>
      </c>
      <c r="AN359" s="360"/>
      <c r="AO359" s="361"/>
      <c r="AP359" s="361"/>
      <c r="AQ359" s="359"/>
      <c r="AR359" s="360"/>
      <c r="AS359" s="361"/>
      <c r="AT359" s="361"/>
      <c r="AU359" s="359"/>
      <c r="AV359" s="352"/>
      <c r="AW359" s="359">
        <f>AD359+AH359+AL359</f>
        <v>529715927.81</v>
      </c>
      <c r="AX359" s="359">
        <f>AW359*1.12</f>
        <v>593281839.14720011</v>
      </c>
      <c r="AY359" s="362" t="s">
        <v>129</v>
      </c>
      <c r="AZ359" s="352" t="s">
        <v>940</v>
      </c>
      <c r="BA359" s="352" t="s">
        <v>941</v>
      </c>
      <c r="BB359" s="354"/>
      <c r="BC359" s="354"/>
      <c r="BD359" s="357"/>
      <c r="BE359" s="354"/>
      <c r="BF359" s="363"/>
      <c r="BG359" s="294" t="s">
        <v>942</v>
      </c>
    </row>
    <row r="360" spans="1:64" s="384" customFormat="1" ht="12.95" customHeight="1" x14ac:dyDescent="0.25">
      <c r="A360" s="379" t="s">
        <v>361</v>
      </c>
      <c r="B360" s="380"/>
      <c r="C360" s="235" t="s">
        <v>953</v>
      </c>
      <c r="D360" s="380"/>
      <c r="E360" s="380"/>
      <c r="F360" s="379" t="s">
        <v>363</v>
      </c>
      <c r="G360" s="379" t="s">
        <v>364</v>
      </c>
      <c r="H360" s="379" t="s">
        <v>364</v>
      </c>
      <c r="I360" s="379" t="s">
        <v>120</v>
      </c>
      <c r="J360" s="379"/>
      <c r="K360" s="379"/>
      <c r="L360" s="381">
        <v>100</v>
      </c>
      <c r="M360" s="381" t="s">
        <v>197</v>
      </c>
      <c r="N360" s="379" t="s">
        <v>365</v>
      </c>
      <c r="O360" s="379" t="s">
        <v>921</v>
      </c>
      <c r="P360" s="379" t="s">
        <v>125</v>
      </c>
      <c r="Q360" s="379" t="s">
        <v>122</v>
      </c>
      <c r="R360" s="379" t="s">
        <v>382</v>
      </c>
      <c r="S360" s="379"/>
      <c r="T360" s="379" t="s">
        <v>127</v>
      </c>
      <c r="U360" s="379"/>
      <c r="V360" s="379"/>
      <c r="W360" s="381">
        <v>0</v>
      </c>
      <c r="X360" s="381">
        <v>90</v>
      </c>
      <c r="Y360" s="381">
        <v>10</v>
      </c>
      <c r="Z360" s="379"/>
      <c r="AA360" s="379" t="s">
        <v>138</v>
      </c>
      <c r="AB360" s="382"/>
      <c r="AC360" s="382"/>
      <c r="AD360" s="382"/>
      <c r="AE360" s="382"/>
      <c r="AF360" s="382"/>
      <c r="AG360" s="382"/>
      <c r="AH360" s="382">
        <f>906931.66264*1000</f>
        <v>906931662.63999999</v>
      </c>
      <c r="AI360" s="383">
        <f>AH360*1.12</f>
        <v>1015763462.1568</v>
      </c>
      <c r="AJ360" s="382"/>
      <c r="AK360" s="382">
        <f>943638.62497*1000</f>
        <v>943638624.97000003</v>
      </c>
      <c r="AL360" s="383">
        <f>AK360*1.12</f>
        <v>1056875259.9664001</v>
      </c>
      <c r="AM360" s="382"/>
      <c r="AN360" s="382"/>
      <c r="AO360" s="382"/>
      <c r="AP360" s="382"/>
      <c r="AQ360" s="382"/>
      <c r="AR360" s="382"/>
      <c r="AS360" s="382"/>
      <c r="AT360" s="382"/>
      <c r="AU360" s="382"/>
      <c r="AV360" s="382"/>
      <c r="AW360" s="382">
        <v>0</v>
      </c>
      <c r="AX360" s="382">
        <f>AW360*1.12</f>
        <v>0</v>
      </c>
      <c r="AY360" s="379" t="s">
        <v>203</v>
      </c>
      <c r="AZ360" s="379" t="s">
        <v>366</v>
      </c>
      <c r="BA360" s="379" t="s">
        <v>367</v>
      </c>
      <c r="BB360" s="380"/>
      <c r="BC360" s="380"/>
      <c r="BD360" s="380"/>
      <c r="BE360" s="380"/>
      <c r="BF360" s="380"/>
      <c r="BG360" s="380"/>
      <c r="BH360" s="380"/>
      <c r="BI360" s="380"/>
      <c r="BJ360" s="380"/>
      <c r="BK360" s="235"/>
    </row>
    <row r="361" spans="1:64" s="384" customFormat="1" ht="12.95" customHeight="1" x14ac:dyDescent="0.25">
      <c r="A361" s="385" t="s">
        <v>361</v>
      </c>
      <c r="B361" s="386"/>
      <c r="C361" s="387" t="s">
        <v>957</v>
      </c>
      <c r="D361" s="386"/>
      <c r="E361" s="386"/>
      <c r="F361" s="385" t="s">
        <v>363</v>
      </c>
      <c r="G361" s="385" t="s">
        <v>364</v>
      </c>
      <c r="H361" s="385" t="s">
        <v>364</v>
      </c>
      <c r="I361" s="385" t="s">
        <v>120</v>
      </c>
      <c r="J361" s="385"/>
      <c r="K361" s="385"/>
      <c r="L361" s="388">
        <v>100</v>
      </c>
      <c r="M361" s="388" t="s">
        <v>197</v>
      </c>
      <c r="N361" s="385" t="s">
        <v>365</v>
      </c>
      <c r="O361" s="385" t="s">
        <v>955</v>
      </c>
      <c r="P361" s="385" t="s">
        <v>125</v>
      </c>
      <c r="Q361" s="385" t="s">
        <v>122</v>
      </c>
      <c r="R361" s="385" t="s">
        <v>382</v>
      </c>
      <c r="S361" s="385"/>
      <c r="T361" s="385" t="s">
        <v>127</v>
      </c>
      <c r="U361" s="385"/>
      <c r="V361" s="385"/>
      <c r="W361" s="388">
        <v>0</v>
      </c>
      <c r="X361" s="388">
        <v>90</v>
      </c>
      <c r="Y361" s="388">
        <v>10</v>
      </c>
      <c r="Z361" s="385"/>
      <c r="AA361" s="385" t="s">
        <v>138</v>
      </c>
      <c r="AB361" s="389"/>
      <c r="AC361" s="389"/>
      <c r="AD361" s="389"/>
      <c r="AE361" s="389"/>
      <c r="AF361" s="389"/>
      <c r="AG361" s="389"/>
      <c r="AH361" s="389">
        <f>906931.66264*1000</f>
        <v>906931662.63999999</v>
      </c>
      <c r="AI361" s="390">
        <f>AH361*1.12</f>
        <v>1015763462.1568</v>
      </c>
      <c r="AJ361" s="389"/>
      <c r="AK361" s="389">
        <f>943638.62497*1000</f>
        <v>943638624.97000003</v>
      </c>
      <c r="AL361" s="390">
        <f>AK361*1.12</f>
        <v>1056875259.9664001</v>
      </c>
      <c r="AM361" s="389"/>
      <c r="AN361" s="389"/>
      <c r="AO361" s="389"/>
      <c r="AP361" s="389"/>
      <c r="AQ361" s="389"/>
      <c r="AR361" s="389"/>
      <c r="AS361" s="389"/>
      <c r="AT361" s="389"/>
      <c r="AU361" s="389"/>
      <c r="AV361" s="389"/>
      <c r="AW361" s="389">
        <v>0</v>
      </c>
      <c r="AX361" s="389">
        <f>AW361*1.12</f>
        <v>0</v>
      </c>
      <c r="AY361" s="385" t="s">
        <v>203</v>
      </c>
      <c r="AZ361" s="385" t="s">
        <v>366</v>
      </c>
      <c r="BA361" s="385" t="s">
        <v>367</v>
      </c>
      <c r="BB361" s="386"/>
      <c r="BC361" s="386"/>
      <c r="BD361" s="386"/>
      <c r="BE361" s="386"/>
      <c r="BF361" s="386"/>
      <c r="BG361" s="386"/>
      <c r="BH361" s="386"/>
      <c r="BI361" s="386"/>
      <c r="BJ361" s="386"/>
      <c r="BK361" s="387" t="s">
        <v>963</v>
      </c>
    </row>
    <row r="362" spans="1:64" ht="12.95" customHeight="1" x14ac:dyDescent="0.25">
      <c r="A362" s="139"/>
      <c r="B362" s="135"/>
      <c r="C362" s="135"/>
      <c r="D362" s="135"/>
      <c r="E362" s="215" t="s">
        <v>370</v>
      </c>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40"/>
      <c r="AD362" s="140"/>
      <c r="AE362" s="140"/>
      <c r="AF362" s="140"/>
      <c r="AG362" s="140"/>
      <c r="AH362" s="140"/>
      <c r="AI362" s="140"/>
      <c r="AJ362" s="140"/>
      <c r="AK362" s="140"/>
      <c r="AL362" s="140"/>
      <c r="AM362" s="140"/>
      <c r="AN362" s="140"/>
      <c r="AO362" s="140"/>
      <c r="AP362" s="140"/>
      <c r="AQ362" s="140"/>
      <c r="AR362" s="140"/>
      <c r="AS362" s="140"/>
      <c r="AT362" s="140"/>
      <c r="AU362" s="140"/>
      <c r="AV362" s="136"/>
      <c r="AW362" s="125">
        <f>SUM(AW213:AW361)</f>
        <v>145248659742.56125</v>
      </c>
      <c r="AX362" s="125">
        <f>SUM(AX213:AX360)</f>
        <v>153144093097.40213</v>
      </c>
      <c r="AY362" s="135"/>
      <c r="AZ362" s="135"/>
      <c r="BA362" s="135"/>
      <c r="BB362" s="135"/>
      <c r="BC362" s="135"/>
      <c r="BD362" s="135"/>
      <c r="BE362" s="135"/>
      <c r="BF362" s="135"/>
      <c r="BG362" s="135"/>
      <c r="BH362" s="135"/>
      <c r="BI362" s="135"/>
      <c r="BJ362" s="141"/>
      <c r="BK362" s="141"/>
    </row>
    <row r="363" spans="1:64" ht="12.95" customHeight="1" thickBot="1" x14ac:dyDescent="0.3">
      <c r="A363" s="144"/>
      <c r="B363" s="145"/>
      <c r="C363" s="145"/>
      <c r="D363" s="145"/>
      <c r="E363" s="218" t="s">
        <v>371</v>
      </c>
      <c r="F363" s="145"/>
      <c r="G363" s="145"/>
      <c r="H363" s="145"/>
      <c r="I363" s="145"/>
      <c r="J363" s="145"/>
      <c r="K363" s="145"/>
      <c r="L363" s="145"/>
      <c r="M363" s="145"/>
      <c r="N363" s="145"/>
      <c r="O363" s="145"/>
      <c r="P363" s="145"/>
      <c r="Q363" s="145"/>
      <c r="R363" s="145"/>
      <c r="S363" s="145"/>
      <c r="T363" s="145"/>
      <c r="U363" s="145"/>
      <c r="V363" s="145"/>
      <c r="W363" s="145"/>
      <c r="X363" s="145"/>
      <c r="Y363" s="145"/>
      <c r="Z363" s="145"/>
      <c r="AA363" s="145"/>
      <c r="AB363" s="145"/>
      <c r="AC363" s="146"/>
      <c r="AD363" s="146"/>
      <c r="AE363" s="146"/>
      <c r="AF363" s="146"/>
      <c r="AG363" s="146"/>
      <c r="AH363" s="146"/>
      <c r="AI363" s="146"/>
      <c r="AJ363" s="146"/>
      <c r="AK363" s="146"/>
      <c r="AL363" s="146"/>
      <c r="AM363" s="146"/>
      <c r="AN363" s="146"/>
      <c r="AO363" s="146"/>
      <c r="AP363" s="146"/>
      <c r="AQ363" s="146"/>
      <c r="AR363" s="146"/>
      <c r="AS363" s="146"/>
      <c r="AT363" s="146"/>
      <c r="AU363" s="146"/>
      <c r="AV363" s="147"/>
      <c r="AW363" s="129">
        <f>AW164+AW211+AW362</f>
        <v>164247550769.74854</v>
      </c>
      <c r="AX363" s="129">
        <f>AX164+AX211+AX362</f>
        <v>174422851047.8519</v>
      </c>
      <c r="AY363" s="135"/>
      <c r="AZ363" s="135"/>
      <c r="BA363" s="135"/>
      <c r="BB363" s="135"/>
      <c r="BC363" s="135"/>
      <c r="BD363" s="135"/>
      <c r="BE363" s="135"/>
      <c r="BF363" s="135"/>
      <c r="BG363" s="135"/>
      <c r="BH363" s="135"/>
      <c r="BI363" s="135"/>
      <c r="BJ363" s="141"/>
      <c r="BK363" s="141"/>
    </row>
  </sheetData>
  <protectedRanges>
    <protectedRange sqref="G177" name="Диапазон3_27_1_2_1_1_1_24_1_1_1" securityDescriptor="O:WDG:WDD:(A;;CC;;;S-1-5-21-1281035640-548247933-376692995-11259)(A;;CC;;;S-1-5-21-1281035640-548247933-376692995-11258)(A;;CC;;;S-1-5-21-1281035640-548247933-376692995-5864)"/>
    <protectedRange sqref="H177" name="Диапазон3_27_1_2_2_1_1_24_1_1_1" securityDescriptor="O:WDG:WDD:(A;;CC;;;S-1-5-21-1281035640-548247933-376692995-11259)(A;;CC;;;S-1-5-21-1281035640-548247933-376692995-11258)(A;;CC;;;S-1-5-21-1281035640-548247933-376692995-5864)"/>
    <protectedRange sqref="I265" name="Диапазон3_74_5_1_5_2_1_1_1_1_1_2" securityDescriptor="O:WDG:WDD:(A;;CC;;;S-1-5-21-1281035640-548247933-376692995-11259)(A;;CC;;;S-1-5-21-1281035640-548247933-376692995-11258)(A;;CC;;;S-1-5-21-1281035640-548247933-376692995-5864)"/>
    <protectedRange sqref="I266" name="Диапазон3_74_5_1_5_2_1_1_1_1_1_2_4_1" securityDescriptor="O:WDG:WDD:(A;;CC;;;S-1-5-21-1281035640-548247933-376692995-11259)(A;;CC;;;S-1-5-21-1281035640-548247933-376692995-11258)(A;;CC;;;S-1-5-21-1281035640-548247933-376692995-5864)"/>
    <protectedRange sqref="J235" name="Диапазон3_74_5_1_5_2_1_1_1_1_1_2_5_1_1_1" securityDescriptor="O:WDG:WDD:(A;;CC;;;S-1-5-21-1281035640-548247933-376692995-11259)(A;;CC;;;S-1-5-21-1281035640-548247933-376692995-11258)(A;;CC;;;S-1-5-21-1281035640-548247933-376692995-5864)"/>
    <protectedRange sqref="K270" name="Диапазон3_74_5_1_5_2_1_1_1_1_1_2_5_2_1_1_1" securityDescriptor="O:WDG:WDD:(A;;CC;;;S-1-5-21-1281035640-548247933-376692995-11259)(A;;CC;;;S-1-5-21-1281035640-548247933-376692995-11258)(A;;CC;;;S-1-5-21-1281035640-548247933-376692995-5864)"/>
    <protectedRange sqref="K274" name="Диапазон3_74_5_1_5_2_1_1_1_1_1_2_5_2_1_2_1" securityDescriptor="O:WDG:WDD:(A;;CC;;;S-1-5-21-1281035640-548247933-376692995-11259)(A;;CC;;;S-1-5-21-1281035640-548247933-376692995-11258)(A;;CC;;;S-1-5-21-1281035640-548247933-376692995-5864)"/>
    <protectedRange sqref="K278" name="Диапазон3_74_5_1_5_2_1_1_1_1_1_2_5_2_1_3_1" securityDescriptor="O:WDG:WDD:(A;;CC;;;S-1-5-21-1281035640-548247933-376692995-11259)(A;;CC;;;S-1-5-21-1281035640-548247933-376692995-11258)(A;;CC;;;S-1-5-21-1281035640-548247933-376692995-5864)"/>
    <protectedRange sqref="K282" name="Диапазон3_74_5_1_5_2_1_1_1_1_1_2_5_2_1_4_1" securityDescriptor="O:WDG:WDD:(A;;CC;;;S-1-5-21-1281035640-548247933-376692995-11259)(A;;CC;;;S-1-5-21-1281035640-548247933-376692995-11258)(A;;CC;;;S-1-5-21-1281035640-548247933-376692995-5864)"/>
    <protectedRange sqref="G282" name="Диапазон3_27_1_2_1_1_1_89_1_1_1" securityDescriptor="O:WDG:WDD:(A;;CC;;;S-1-5-21-1281035640-548247933-376692995-11259)(A;;CC;;;S-1-5-21-1281035640-548247933-376692995-11258)(A;;CC;;;S-1-5-21-1281035640-548247933-376692995-5864)"/>
    <protectedRange sqref="H282" name="Диапазон3_27_1_2_2_1_1_89_1_1_1" securityDescriptor="O:WDG:WDD:(A;;CC;;;S-1-5-21-1281035640-548247933-376692995-11259)(A;;CC;;;S-1-5-21-1281035640-548247933-376692995-11258)(A;;CC;;;S-1-5-21-1281035640-548247933-376692995-5864)"/>
    <protectedRange sqref="J236" name="Диапазон3_74_5_1_5_2_1_1_1_1_1_2_5_1_1_1_1_1" securityDescriptor="O:WDG:WDD:(A;;CC;;;S-1-5-21-1281035640-548247933-376692995-11259)(A;;CC;;;S-1-5-21-1281035640-548247933-376692995-11258)(A;;CC;;;S-1-5-21-1281035640-548247933-376692995-5864)"/>
    <protectedRange sqref="K286" name="Диапазон3_74_5_1_5_2_1_1_1_1_1_2_5_2_1_4_1_1" securityDescriptor="O:WDG:WDD:(A;;CC;;;S-1-5-21-1281035640-548247933-376692995-11259)(A;;CC;;;S-1-5-21-1281035640-548247933-376692995-11258)(A;;CC;;;S-1-5-21-1281035640-548247933-376692995-5864)"/>
    <protectedRange sqref="G286" name="Диапазон3_27_1_2_1_1_1_89_1_1_1_1" securityDescriptor="O:WDG:WDD:(A;;CC;;;S-1-5-21-1281035640-548247933-376692995-11259)(A;;CC;;;S-1-5-21-1281035640-548247933-376692995-11258)(A;;CC;;;S-1-5-21-1281035640-548247933-376692995-5864)"/>
    <protectedRange sqref="H286" name="Диапазон3_27_1_2_2_1_1_89_1_1_1_1" securityDescriptor="O:WDG:WDD:(A;;CC;;;S-1-5-21-1281035640-548247933-376692995-11259)(A;;CC;;;S-1-5-21-1281035640-548247933-376692995-11258)(A;;CC;;;S-1-5-21-1281035640-548247933-376692995-5864)"/>
    <protectedRange sqref="G179 G184 G187 G190" name="Диапазон3_27_1_2_1_1_1_24_1_1_1_1" securityDescriptor="O:WDG:WDD:(A;;CC;;;S-1-5-21-1281035640-548247933-376692995-11259)(A;;CC;;;S-1-5-21-1281035640-548247933-376692995-11258)(A;;CC;;;S-1-5-21-1281035640-548247933-376692995-5864)"/>
    <protectedRange sqref="H179 H184 H187 H190" name="Диапазон3_27_1_2_2_1_1_24_1_1_1_1" securityDescriptor="O:WDG:WDD:(A;;CC;;;S-1-5-21-1281035640-548247933-376692995-11259)(A;;CC;;;S-1-5-21-1281035640-548247933-376692995-11258)(A;;CC;;;S-1-5-21-1281035640-548247933-376692995-5864)"/>
    <protectedRange sqref="K279" name="Диапазон3_74_5_1_5_2_1_1_1_1_1_2_5_2_1_3_1_1" securityDescriptor="O:WDG:WDD:(A;;CC;;;S-1-5-21-1281035640-548247933-376692995-11259)(A;;CC;;;S-1-5-21-1281035640-548247933-376692995-11258)(A;;CC;;;S-1-5-21-1281035640-548247933-376692995-5864)"/>
    <protectedRange sqref="K275" name="Диапазон3_74_5_1_5_2_1_1_1_1_1_2_5_2_1_2_1_1" securityDescriptor="O:WDG:WDD:(A;;CC;;;S-1-5-21-1281035640-548247933-376692995-11259)(A;;CC;;;S-1-5-21-1281035640-548247933-376692995-11258)(A;;CC;;;S-1-5-21-1281035640-548247933-376692995-5864)"/>
    <protectedRange sqref="J237" name="Диапазон3_74_5_1_5_2_1_1_1_1_1_2_5_1_1_1_1_1_1" securityDescriptor="O:WDG:WDD:(A;;CC;;;S-1-5-21-1281035640-548247933-376692995-11259)(A;;CC;;;S-1-5-21-1281035640-548247933-376692995-11258)(A;;CC;;;S-1-5-21-1281035640-548247933-376692995-5864)"/>
    <protectedRange sqref="J301:J303" name="Диапазон3_74_5_1_5_2_1_1_1_1_1_2_5_1_1_1_1_1_1_1" securityDescriptor="O:WDG:WDD:(A;;CC;;;S-1-5-21-1281035640-548247933-376692995-11259)(A;;CC;;;S-1-5-21-1281035640-548247933-376692995-11258)(A;;CC;;;S-1-5-21-1281035640-548247933-376692995-5864)"/>
    <protectedRange sqref="K276" name="Диапазон3_74_5_1_5_2_1_1_1_1_1_2_5_2_1_2_1_1_1" securityDescriptor="O:WDG:WDD:(A;;CC;;;S-1-5-21-1281035640-548247933-376692995-11259)(A;;CC;;;S-1-5-21-1281035640-548247933-376692995-11258)(A;;CC;;;S-1-5-21-1281035640-548247933-376692995-5864)"/>
    <protectedRange sqref="G180" name="Диапазон3_27_1_2_1_1_1_24_1_1_1_1_1" securityDescriptor="O:WDG:WDD:(A;;CC;;;S-1-5-21-1281035640-548247933-376692995-11259)(A;;CC;;;S-1-5-21-1281035640-548247933-376692995-11258)(A;;CC;;;S-1-5-21-1281035640-548247933-376692995-5864)"/>
    <protectedRange sqref="H180" name="Диапазон3_27_1_2_2_1_1_24_1_1_1_1_1" securityDescriptor="O:WDG:WDD:(A;;CC;;;S-1-5-21-1281035640-548247933-376692995-11259)(A;;CC;;;S-1-5-21-1281035640-548247933-376692995-11258)(A;;CC;;;S-1-5-21-1281035640-548247933-376692995-5864)"/>
    <protectedRange sqref="G185" name="Диапазон3_27_1_2_1_1_1_24_1_1_1_1_2" securityDescriptor="O:WDG:WDD:(A;;CC;;;S-1-5-21-1281035640-548247933-376692995-11259)(A;;CC;;;S-1-5-21-1281035640-548247933-376692995-11258)(A;;CC;;;S-1-5-21-1281035640-548247933-376692995-5864)"/>
    <protectedRange sqref="H185" name="Диапазон3_27_1_2_2_1_1_24_1_1_1_1_2" securityDescriptor="O:WDG:WDD:(A;;CC;;;S-1-5-21-1281035640-548247933-376692995-11259)(A;;CC;;;S-1-5-21-1281035640-548247933-376692995-11258)(A;;CC;;;S-1-5-21-1281035640-548247933-376692995-5864)"/>
    <protectedRange sqref="G188" name="Диапазон3_27_1_2_1_1_1_24_1_1_1_1_3" securityDescriptor="O:WDG:WDD:(A;;CC;;;S-1-5-21-1281035640-548247933-376692995-11259)(A;;CC;;;S-1-5-21-1281035640-548247933-376692995-11258)(A;;CC;;;S-1-5-21-1281035640-548247933-376692995-5864)"/>
    <protectedRange sqref="H188" name="Диапазон3_27_1_2_2_1_1_24_1_1_1_1_3" securityDescriptor="O:WDG:WDD:(A;;CC;;;S-1-5-21-1281035640-548247933-376692995-11259)(A;;CC;;;S-1-5-21-1281035640-548247933-376692995-11258)(A;;CC;;;S-1-5-21-1281035640-548247933-376692995-5864)"/>
    <protectedRange sqref="G191" name="Диапазон3_27_1_2_1_1_1_24_1_1_1_1_4" securityDescriptor="O:WDG:WDD:(A;;CC;;;S-1-5-21-1281035640-548247933-376692995-11259)(A;;CC;;;S-1-5-21-1281035640-548247933-376692995-11258)(A;;CC;;;S-1-5-21-1281035640-548247933-376692995-5864)"/>
    <protectedRange sqref="H191" name="Диапазон3_27_1_2_2_1_1_24_1_1_1_1_4" securityDescriptor="O:WDG:WDD:(A;;CC;;;S-1-5-21-1281035640-548247933-376692995-11259)(A;;CC;;;S-1-5-21-1281035640-548247933-376692995-11258)(A;;CC;;;S-1-5-21-1281035640-548247933-376692995-5864)"/>
    <protectedRange sqref="G193" name="Диапазон3_27_1_2_1_1_1_24_1_1_1_2" securityDescriptor="O:WDG:WDD:(A;;CC;;;S-1-5-21-1281035640-548247933-376692995-11259)(A;;CC;;;S-1-5-21-1281035640-548247933-376692995-11258)(A;;CC;;;S-1-5-21-1281035640-548247933-376692995-5864)"/>
    <protectedRange sqref="H193" name="Диапазон3_27_1_2_2_1_1_24_1_1_1_2" securityDescriptor="O:WDG:WDD:(A;;CC;;;S-1-5-21-1281035640-548247933-376692995-11259)(A;;CC;;;S-1-5-21-1281035640-548247933-376692995-11258)(A;;CC;;;S-1-5-21-1281035640-548247933-376692995-5864)"/>
    <protectedRange sqref="K280" name="Диапазон3_74_5_1_5_2_1_1_1_1_1_2_5_2_1_3_1_1_1" securityDescriptor="O:WDG:WDD:(A;;CC;;;S-1-5-21-1281035640-548247933-376692995-11259)(A;;CC;;;S-1-5-21-1281035640-548247933-376692995-11258)(A;;CC;;;S-1-5-21-1281035640-548247933-376692995-5864)"/>
    <protectedRange sqref="J321" name="Диапазон3_74_5_1_5_2_1_1_1_1_1_2_5_1_1_1_1_1_1_2" securityDescriptor="O:WDG:WDD:(A;;CC;;;S-1-5-21-1281035640-548247933-376692995-11259)(A;;CC;;;S-1-5-21-1281035640-548247933-376692995-11258)(A;;CC;;;S-1-5-21-1281035640-548247933-376692995-5864)"/>
    <protectedRange sqref="K317:K320" name="Диапазон3_74_5_1_5_2_1_1_1_1_1_2_5_2_1_2_1_1_1_1" securityDescriptor="O:WDG:WDD:(A;;CC;;;S-1-5-21-1281035640-548247933-376692995-11259)(A;;CC;;;S-1-5-21-1281035640-548247933-376692995-11258)(A;;CC;;;S-1-5-21-1281035640-548247933-376692995-5864)"/>
    <protectedRange sqref="G181" name="Диапазон3_27_1_2_1_1_1_24_1_1_1_1_1_1" securityDescriptor="O:WDG:WDD:(A;;CC;;;S-1-5-21-1281035640-548247933-376692995-11259)(A;;CC;;;S-1-5-21-1281035640-548247933-376692995-11258)(A;;CC;;;S-1-5-21-1281035640-548247933-376692995-5864)"/>
    <protectedRange sqref="H181" name="Диапазон3_27_1_2_2_1_1_24_1_1_1_1_1_1" securityDescriptor="O:WDG:WDD:(A;;CC;;;S-1-5-21-1281035640-548247933-376692995-11259)(A;;CC;;;S-1-5-21-1281035640-548247933-376692995-11258)(A;;CC;;;S-1-5-21-1281035640-548247933-376692995-5864)"/>
    <protectedRange sqref="G186" name="Диапазон3_27_1_2_1_1_1_24_1_1_1_1_2_1" securityDescriptor="O:WDG:WDD:(A;;CC;;;S-1-5-21-1281035640-548247933-376692995-11259)(A;;CC;;;S-1-5-21-1281035640-548247933-376692995-11258)(A;;CC;;;S-1-5-21-1281035640-548247933-376692995-5864)"/>
    <protectedRange sqref="H186" name="Диапазон3_27_1_2_2_1_1_24_1_1_1_1_2_1" securityDescriptor="O:WDG:WDD:(A;;CC;;;S-1-5-21-1281035640-548247933-376692995-11259)(A;;CC;;;S-1-5-21-1281035640-548247933-376692995-11258)(A;;CC;;;S-1-5-21-1281035640-548247933-376692995-5864)"/>
    <protectedRange sqref="G189" name="Диапазон3_27_1_2_1_1_1_24_1_1_1_1_3_1" securityDescriptor="O:WDG:WDD:(A;;CC;;;S-1-5-21-1281035640-548247933-376692995-11259)(A;;CC;;;S-1-5-21-1281035640-548247933-376692995-11258)(A;;CC;;;S-1-5-21-1281035640-548247933-376692995-5864)"/>
    <protectedRange sqref="H189" name="Диапазон3_27_1_2_2_1_1_24_1_1_1_1_3_1" securityDescriptor="O:WDG:WDD:(A;;CC;;;S-1-5-21-1281035640-548247933-376692995-11259)(A;;CC;;;S-1-5-21-1281035640-548247933-376692995-11258)(A;;CC;;;S-1-5-21-1281035640-548247933-376692995-5864)"/>
    <protectedRange sqref="G202" name="Диапазон3_27_1_2_1_1_1_24_1_1_1_3" securityDescriptor="O:WDG:WDD:(A;;CC;;;S-1-5-21-1281035640-548247933-376692995-11259)(A;;CC;;;S-1-5-21-1281035640-548247933-376692995-11258)(A;;CC;;;S-1-5-21-1281035640-548247933-376692995-5864)"/>
    <protectedRange sqref="H202" name="Диапазон3_27_1_2_2_1_1_24_1_1_1_3" securityDescriptor="O:WDG:WDD:(A;;CC;;;S-1-5-21-1281035640-548247933-376692995-11259)(A;;CC;;;S-1-5-21-1281035640-548247933-376692995-11258)(A;;CC;;;S-1-5-21-1281035640-548247933-376692995-5864)"/>
    <protectedRange sqref="K323 K327 K331 K335" name="Диапазон3_74_5_1_5_2_1_1_1_1_1_2_5_2_1_2_1_1_1_2" securityDescriptor="O:WDG:WDD:(A;;CC;;;S-1-5-21-1281035640-548247933-376692995-11259)(A;;CC;;;S-1-5-21-1281035640-548247933-376692995-11258)(A;;CC;;;S-1-5-21-1281035640-548247933-376692995-5864)"/>
    <protectedRange sqref="G192" name="Диапазон3_27_1_2_1_1_1_24_1_1_1_1_4_1" securityDescriptor="O:WDG:WDD:(A;;CC;;;S-1-5-21-1281035640-548247933-376692995-11259)(A;;CC;;;S-1-5-21-1281035640-548247933-376692995-11258)(A;;CC;;;S-1-5-21-1281035640-548247933-376692995-5864)"/>
    <protectedRange sqref="H192" name="Диапазон3_27_1_2_2_1_1_24_1_1_1_1_4_1" securityDescriptor="O:WDG:WDD:(A;;CC;;;S-1-5-21-1281035640-548247933-376692995-11259)(A;;CC;;;S-1-5-21-1281035640-548247933-376692995-11258)(A;;CC;;;S-1-5-21-1281035640-548247933-376692995-5864)"/>
    <protectedRange sqref="G203" name="Диапазон3_27_1_2_1_1_1_24_1_1_1_3_1" securityDescriptor="O:WDG:WDD:(A;;CC;;;S-1-5-21-1281035640-548247933-376692995-11259)(A;;CC;;;S-1-5-21-1281035640-548247933-376692995-11258)(A;;CC;;;S-1-5-21-1281035640-548247933-376692995-5864)"/>
    <protectedRange sqref="H203" name="Диапазон3_27_1_2_2_1_1_24_1_1_1_3_1" securityDescriptor="O:WDG:WDD:(A;;CC;;;S-1-5-21-1281035640-548247933-376692995-11259)(A;;CC;;;S-1-5-21-1281035640-548247933-376692995-11258)(A;;CC;;;S-1-5-21-1281035640-548247933-376692995-5864)"/>
    <protectedRange sqref="K271" name="Диапазон3_74_5_1_5_2_1_1_1_1_1_2_5_2_1_1_1_1" securityDescriptor="O:WDG:WDD:(A;;CC;;;S-1-5-21-1281035640-548247933-376692995-11259)(A;;CC;;;S-1-5-21-1281035640-548247933-376692995-11258)(A;;CC;;;S-1-5-21-1281035640-548247933-376692995-5864)"/>
    <protectedRange sqref="I339" name="Диапазон3_74_5_1_5_2_1_1_1_1_1_2_5_2_1_2_1_1_1_3" securityDescriptor="O:WDG:WDD:(A;;CC;;;S-1-5-21-1281035640-548247933-376692995-11259)(A;;CC;;;S-1-5-21-1281035640-548247933-376692995-11258)(A;;CC;;;S-1-5-21-1281035640-548247933-376692995-5864)"/>
    <protectedRange sqref="G182:G183" name="Диапазон3_27_1_2_1_1_1_24_1_1_1_1_1_1_1" securityDescriptor="O:WDG:WDD:(A;;CC;;;S-1-5-21-1281035640-548247933-376692995-11259)(A;;CC;;;S-1-5-21-1281035640-548247933-376692995-11258)(A;;CC;;;S-1-5-21-1281035640-548247933-376692995-5864)"/>
    <protectedRange sqref="H182:H183" name="Диапазон3_27_1_2_2_1_1_24_1_1_1_1_1_1_1" securityDescriptor="O:WDG:WDD:(A;;CC;;;S-1-5-21-1281035640-548247933-376692995-11259)(A;;CC;;;S-1-5-21-1281035640-548247933-376692995-11258)(A;;CC;;;S-1-5-21-1281035640-548247933-376692995-5864)"/>
    <protectedRange sqref="K324" name="Диапазон3_74_5_1_5_2_1_1_1_1_1_2_5_2_1_2_1_1_1_2_1" securityDescriptor="O:WDG:WDD:(A;;CC;;;S-1-5-21-1281035640-548247933-376692995-11259)(A;;CC;;;S-1-5-21-1281035640-548247933-376692995-11258)(A;;CC;;;S-1-5-21-1281035640-548247933-376692995-5864)"/>
    <protectedRange sqref="K328" name="Диапазон3_74_5_1_5_2_1_1_1_1_1_2_5_2_1_2_1_1_1_2_1_1" securityDescriptor="O:WDG:WDD:(A;;CC;;;S-1-5-21-1281035640-548247933-376692995-11259)(A;;CC;;;S-1-5-21-1281035640-548247933-376692995-11258)(A;;CC;;;S-1-5-21-1281035640-548247933-376692995-5864)"/>
    <protectedRange sqref="K332" name="Диапазон3_74_5_1_5_2_1_1_1_1_1_2_5_2_1_2_1_1_1_2_1_2" securityDescriptor="O:WDG:WDD:(A;;CC;;;S-1-5-21-1281035640-548247933-376692995-11259)(A;;CC;;;S-1-5-21-1281035640-548247933-376692995-11258)(A;;CC;;;S-1-5-21-1281035640-548247933-376692995-5864)"/>
    <protectedRange sqref="K336" name="Диапазон3_74_5_1_5_2_1_1_1_1_1_2_5_2_1_2_1_1_1_2_1_3" securityDescriptor="O:WDG:WDD:(A;;CC;;;S-1-5-21-1281035640-548247933-376692995-11259)(A;;CC;;;S-1-5-21-1281035640-548247933-376692995-11258)(A;;CC;;;S-1-5-21-1281035640-548247933-376692995-5864)"/>
    <protectedRange sqref="G204" name="Диапазон3_27_1_2_1_1_1_24_1_1_1_1_1_1_2" securityDescriptor="O:WDG:WDD:(A;;CC;;;S-1-5-21-1281035640-548247933-376692995-11259)(A;;CC;;;S-1-5-21-1281035640-548247933-376692995-11258)(A;;CC;;;S-1-5-21-1281035640-548247933-376692995-5864)"/>
    <protectedRange sqref="H204" name="Диапазон3_27_1_2_2_1_1_24_1_1_1_1_1_1_2" securityDescriptor="O:WDG:WDD:(A;;CC;;;S-1-5-21-1281035640-548247933-376692995-11259)(A;;CC;;;S-1-5-21-1281035640-548247933-376692995-11258)(A;;CC;;;S-1-5-21-1281035640-548247933-376692995-5864)"/>
    <protectedRange sqref="G207" name="Диапазон3_27_1_2_1_1_1_24_1_1" securityDescriptor="O:WDG:WDD:(A;;CC;;;S-1-5-21-1281035640-548247933-376692995-11259)(A;;CC;;;S-1-5-21-1281035640-548247933-376692995-11258)(A;;CC;;;S-1-5-21-1281035640-548247933-376692995-5864)"/>
    <protectedRange sqref="H207" name="Диапазон3_27_1_2_2_1_1_24_1_1" securityDescriptor="O:WDG:WDD:(A;;CC;;;S-1-5-21-1281035640-548247933-376692995-11259)(A;;CC;;;S-1-5-21-1281035640-548247933-376692995-11258)(A;;CC;;;S-1-5-21-1281035640-548247933-376692995-5864)"/>
    <protectedRange sqref="K329" name="Диапазон3_74_5_1_5_2_1_1_1_1_1_2_5_2_1_2_1_1_1_2_2" securityDescriptor="O:WDG:WDD:(A;;CC;;;S-1-5-21-1281035640-548247933-376692995-11259)(A;;CC;;;S-1-5-21-1281035640-548247933-376692995-11258)(A;;CC;;;S-1-5-21-1281035640-548247933-376692995-5864)"/>
    <protectedRange sqref="K333" name="Диапазон3_74_5_1_5_2_1_1_1_1_1_2_5_2_1_2_1_1_1_2_3" securityDescriptor="O:WDG:WDD:(A;;CC;;;S-1-5-21-1281035640-548247933-376692995-11259)(A;;CC;;;S-1-5-21-1281035640-548247933-376692995-11258)(A;;CC;;;S-1-5-21-1281035640-548247933-376692995-5864)"/>
    <protectedRange sqref="K337" name="Диапазон3_74_5_1_5_2_1_1_1_1_1_2_5_2_1_2_1_1_1_2_4" securityDescriptor="O:WDG:WDD:(A;;CC;;;S-1-5-21-1281035640-548247933-376692995-11259)(A;;CC;;;S-1-5-21-1281035640-548247933-376692995-11258)(A;;CC;;;S-1-5-21-1281035640-548247933-376692995-5864)"/>
    <protectedRange sqref="I341" name="Диапазон3_74_5_1_5_2_1_1_1_1_1_2_5_2_1_2_1_1_1_2_1_4" securityDescriptor="O:WDG:WDD:(A;;CC;;;S-1-5-21-1281035640-548247933-376692995-11259)(A;;CC;;;S-1-5-21-1281035640-548247933-376692995-11258)(A;;CC;;;S-1-5-21-1281035640-548247933-376692995-5864)"/>
    <protectedRange sqref="G205" name="Диапазон3_27_1_2_1_1_1_24_1_1_1_1_1_1_3" securityDescriptor="O:WDG:WDD:(A;;CC;;;S-1-5-21-1281035640-548247933-376692995-11259)(A;;CC;;;S-1-5-21-1281035640-548247933-376692995-11258)(A;;CC;;;S-1-5-21-1281035640-548247933-376692995-5864)"/>
    <protectedRange sqref="H205" name="Диапазон3_27_1_2_2_1_1_24_1_1_1_1_1_1_3" securityDescriptor="O:WDG:WDD:(A;;CC;;;S-1-5-21-1281035640-548247933-376692995-11259)(A;;CC;;;S-1-5-21-1281035640-548247933-376692995-11258)(A;;CC;;;S-1-5-21-1281035640-548247933-376692995-5864)"/>
    <protectedRange sqref="H340" name="Диапазон3_74_5_1_5_2_1_1_1_1_1_2_5_2_1_2_1_1_1_2_1_5" securityDescriptor="O:WDG:WDD:(A;;CC;;;S-1-5-21-1281035640-548247933-376692995-11259)(A;;CC;;;S-1-5-21-1281035640-548247933-376692995-11258)(A;;CC;;;S-1-5-21-1281035640-548247933-376692995-5864)"/>
    <protectedRange sqref="K330" name="Диапазон3_74_5_1_5_2_1_1_1_1_1_2_5_2_1_2_1_1_1_2_2_1" securityDescriptor="O:WDG:WDD:(A;;CC;;;S-1-5-21-1281035640-548247933-376692995-11259)(A;;CC;;;S-1-5-21-1281035640-548247933-376692995-11258)(A;;CC;;;S-1-5-21-1281035640-548247933-376692995-5864)"/>
    <protectedRange sqref="K334" name="Диапазон3_74_5_1_5_2_1_1_1_1_1_2_5_2_1_2_1_1_1_2_3_1" securityDescriptor="O:WDG:WDD:(A;;CC;;;S-1-5-21-1281035640-548247933-376692995-11259)(A;;CC;;;S-1-5-21-1281035640-548247933-376692995-11258)(A;;CC;;;S-1-5-21-1281035640-548247933-376692995-5864)"/>
    <protectedRange sqref="K338" name="Диапазон3_74_5_1_5_2_1_1_1_1_1_2_5_2_1_2_1_1_1_2_4_1" securityDescriptor="O:WDG:WDD:(A;;CC;;;S-1-5-21-1281035640-548247933-376692995-11259)(A;;CC;;;S-1-5-21-1281035640-548247933-376692995-11258)(A;;CC;;;S-1-5-21-1281035640-548247933-376692995-5864)"/>
    <protectedRange sqref="H229" name="Диапазон3_74_5_1_5_2_1_1_1_1_1_2_5_2_1_2_1_1_1_2_1_6" securityDescriptor="O:WDG:WDD:(A;;CC;;;S-1-5-21-1281035640-548247933-376692995-11259)(A;;CC;;;S-1-5-21-1281035640-548247933-376692995-11258)(A;;CC;;;S-1-5-21-1281035640-548247933-376692995-5864)"/>
    <protectedRange sqref="K262" name="Диапазон3_74_5_1_5_2_1_1_1_1_1_2_5_2_1_2_1_1_1_2_2_2" securityDescriptor="O:WDG:WDD:(A;;CC;;;S-1-5-21-1281035640-548247933-376692995-11259)(A;;CC;;;S-1-5-21-1281035640-548247933-376692995-11258)(A;;CC;;;S-1-5-21-1281035640-548247933-376692995-5864)"/>
    <protectedRange sqref="I355 I357" name="Диапазон3_74_5_1_5_2_1_1_1_1_1_2_5_1_2_1_1_1" securityDescriptor="O:WDG:WDD:(A;;CC;;;S-1-5-21-1281035640-548247933-376692995-11259)(A;;CC;;;S-1-5-21-1281035640-548247933-376692995-11258)(A;;CC;;;S-1-5-21-1281035640-548247933-376692995-5864)"/>
    <protectedRange sqref="I356 I358" name="Диапазон3_74_5_1_5_2_1_1_1_1_1_2_5_1_2_1_1_1_1" securityDescriptor="O:WDG:WDD:(A;;CC;;;S-1-5-21-1281035640-548247933-376692995-11259)(A;;CC;;;S-1-5-21-1281035640-548247933-376692995-11258)(A;;CC;;;S-1-5-21-1281035640-548247933-376692995-5864)"/>
    <protectedRange sqref="G360" name="Диапазон3_27_1_2_1_1_1_24_1_1_1_1_5" securityDescriptor="O:WDG:WDD:(A;;CC;;;S-1-5-21-1281035640-548247933-376692995-11259)(A;;CC;;;S-1-5-21-1281035640-548247933-376692995-11258)(A;;CC;;;S-1-5-21-1281035640-548247933-376692995-5864)"/>
    <protectedRange sqref="H360" name="Диапазон3_27_1_2_2_1_1_24_1_1_1_1_5" securityDescriptor="O:WDG:WDD:(A;;CC;;;S-1-5-21-1281035640-548247933-376692995-11259)(A;;CC;;;S-1-5-21-1281035640-548247933-376692995-11258)(A;;CC;;;S-1-5-21-1281035640-548247933-376692995-5864)"/>
    <protectedRange sqref="G285" name="Диапазон3_27_1_2_1_1_1_24_1_1_1_1_5_2" securityDescriptor="O:WDG:WDD:(A;;CC;;;S-1-5-21-1281035640-548247933-376692995-11259)(A;;CC;;;S-1-5-21-1281035640-548247933-376692995-11258)(A;;CC;;;S-1-5-21-1281035640-548247933-376692995-5864)"/>
    <protectedRange sqref="H285" name="Диапазон3_27_1_2_2_1_1_24_1_1_1_1_5_2" securityDescriptor="O:WDG:WDD:(A;;CC;;;S-1-5-21-1281035640-548247933-376692995-11259)(A;;CC;;;S-1-5-21-1281035640-548247933-376692995-11258)(A;;CC;;;S-1-5-21-1281035640-548247933-376692995-5864)"/>
    <protectedRange sqref="I267" name="Диапазон3_74_5_1_5_2_1_1_1_1_1_2_4_1_1" securityDescriptor="O:WDG:WDD:(A;;CC;;;S-1-5-21-1281035640-548247933-376692995-11259)(A;;CC;;;S-1-5-21-1281035640-548247933-376692995-11258)(A;;CC;;;S-1-5-21-1281035640-548247933-376692995-5864)"/>
    <protectedRange sqref="G361" name="Диапазон3_27_1_2_1_1_1_24_1_1_1_1_5_1_1" securityDescriptor="O:WDG:WDD:(A;;CC;;;S-1-5-21-1281035640-548247933-376692995-11259)(A;;CC;;;S-1-5-21-1281035640-548247933-376692995-11258)(A;;CC;;;S-1-5-21-1281035640-548247933-376692995-5864)"/>
    <protectedRange sqref="H361" name="Диапазон3_27_1_2_2_1_1_24_1_1_1_1_5_1_1" securityDescriptor="O:WDG:WDD:(A;;CC;;;S-1-5-21-1281035640-548247933-376692995-11259)(A;;CC;;;S-1-5-21-1281035640-548247933-376692995-11258)(A;;CC;;;S-1-5-21-1281035640-548247933-376692995-5864)"/>
  </protectedRanges>
  <autoFilter ref="A25:WXF364"/>
  <conditionalFormatting sqref="D211">
    <cfRule type="duplicateValues" dxfId="107" priority="113"/>
  </conditionalFormatting>
  <conditionalFormatting sqref="D362:D363">
    <cfRule type="duplicateValues" dxfId="106" priority="114"/>
  </conditionalFormatting>
  <conditionalFormatting sqref="E43">
    <cfRule type="duplicateValues" dxfId="105" priority="107"/>
  </conditionalFormatting>
  <conditionalFormatting sqref="E46 E49 E52 E55 E58 E61 E64 E67 E70 E73 E76 E79 E82 E85 E88 E91 E94 E97 E100 E103 E106 E109 E112 E115 E118 E120 E123 E126 E129 E132 E135 E138 E141">
    <cfRule type="duplicateValues" dxfId="104" priority="108"/>
  </conditionalFormatting>
  <conditionalFormatting sqref="E44">
    <cfRule type="duplicateValues" dxfId="103" priority="106"/>
  </conditionalFormatting>
  <conditionalFormatting sqref="E47">
    <cfRule type="duplicateValues" dxfId="102" priority="105"/>
  </conditionalFormatting>
  <conditionalFormatting sqref="E50">
    <cfRule type="duplicateValues" dxfId="101" priority="104"/>
  </conditionalFormatting>
  <conditionalFormatting sqref="E53">
    <cfRule type="duplicateValues" dxfId="100" priority="103"/>
  </conditionalFormatting>
  <conditionalFormatting sqref="E56">
    <cfRule type="duplicateValues" dxfId="99" priority="102"/>
  </conditionalFormatting>
  <conditionalFormatting sqref="E59">
    <cfRule type="duplicateValues" dxfId="98" priority="101"/>
  </conditionalFormatting>
  <conditionalFormatting sqref="E62">
    <cfRule type="duplicateValues" dxfId="97" priority="100"/>
  </conditionalFormatting>
  <conditionalFormatting sqref="E65">
    <cfRule type="duplicateValues" dxfId="96" priority="99"/>
  </conditionalFormatting>
  <conditionalFormatting sqref="E68">
    <cfRule type="duplicateValues" dxfId="95" priority="98"/>
  </conditionalFormatting>
  <conditionalFormatting sqref="E71">
    <cfRule type="duplicateValues" dxfId="94" priority="97"/>
  </conditionalFormatting>
  <conditionalFormatting sqref="E74">
    <cfRule type="duplicateValues" dxfId="93" priority="96"/>
  </conditionalFormatting>
  <conditionalFormatting sqref="E77">
    <cfRule type="duplicateValues" dxfId="92" priority="95"/>
  </conditionalFormatting>
  <conditionalFormatting sqref="E80">
    <cfRule type="duplicateValues" dxfId="91" priority="94"/>
  </conditionalFormatting>
  <conditionalFormatting sqref="E83">
    <cfRule type="duplicateValues" dxfId="90" priority="93"/>
  </conditionalFormatting>
  <conditionalFormatting sqref="E86">
    <cfRule type="duplicateValues" dxfId="89" priority="92"/>
  </conditionalFormatting>
  <conditionalFormatting sqref="E89">
    <cfRule type="duplicateValues" dxfId="88" priority="91"/>
  </conditionalFormatting>
  <conditionalFormatting sqref="E92">
    <cfRule type="duplicateValues" dxfId="87" priority="90"/>
  </conditionalFormatting>
  <conditionalFormatting sqref="E95">
    <cfRule type="duplicateValues" dxfId="86" priority="89"/>
  </conditionalFormatting>
  <conditionalFormatting sqref="E98">
    <cfRule type="duplicateValues" dxfId="85" priority="88"/>
  </conditionalFormatting>
  <conditionalFormatting sqref="E101">
    <cfRule type="duplicateValues" dxfId="84" priority="87"/>
  </conditionalFormatting>
  <conditionalFormatting sqref="E104">
    <cfRule type="duplicateValues" dxfId="83" priority="86"/>
  </conditionalFormatting>
  <conditionalFormatting sqref="E107">
    <cfRule type="duplicateValues" dxfId="82" priority="85"/>
  </conditionalFormatting>
  <conditionalFormatting sqref="E110">
    <cfRule type="duplicateValues" dxfId="81" priority="84"/>
  </conditionalFormatting>
  <conditionalFormatting sqref="E113">
    <cfRule type="duplicateValues" dxfId="80" priority="83"/>
  </conditionalFormatting>
  <conditionalFormatting sqref="E116">
    <cfRule type="duplicateValues" dxfId="79" priority="82"/>
  </conditionalFormatting>
  <conditionalFormatting sqref="E119">
    <cfRule type="duplicateValues" dxfId="78" priority="81"/>
  </conditionalFormatting>
  <conditionalFormatting sqref="E121">
    <cfRule type="duplicateValues" dxfId="77" priority="80"/>
  </conditionalFormatting>
  <conditionalFormatting sqref="E124">
    <cfRule type="duplicateValues" dxfId="76" priority="79"/>
  </conditionalFormatting>
  <conditionalFormatting sqref="E127">
    <cfRule type="duplicateValues" dxfId="75" priority="78"/>
  </conditionalFormatting>
  <conditionalFormatting sqref="E130">
    <cfRule type="duplicateValues" dxfId="74" priority="77"/>
  </conditionalFormatting>
  <conditionalFormatting sqref="E133">
    <cfRule type="duplicateValues" dxfId="73" priority="76"/>
  </conditionalFormatting>
  <conditionalFormatting sqref="E136">
    <cfRule type="duplicateValues" dxfId="72" priority="75"/>
  </conditionalFormatting>
  <conditionalFormatting sqref="E139">
    <cfRule type="duplicateValues" dxfId="71" priority="74"/>
  </conditionalFormatting>
  <conditionalFormatting sqref="E142 E144:E145">
    <cfRule type="duplicateValues" dxfId="70" priority="73"/>
  </conditionalFormatting>
  <conditionalFormatting sqref="C30">
    <cfRule type="duplicateValues" dxfId="69" priority="72"/>
  </conditionalFormatting>
  <conditionalFormatting sqref="C34">
    <cfRule type="duplicateValues" dxfId="68" priority="71"/>
  </conditionalFormatting>
  <conditionalFormatting sqref="C38">
    <cfRule type="duplicateValues" dxfId="67" priority="70"/>
  </conditionalFormatting>
  <conditionalFormatting sqref="C42">
    <cfRule type="duplicateValues" dxfId="66" priority="69"/>
  </conditionalFormatting>
  <conditionalFormatting sqref="E45">
    <cfRule type="duplicateValues" dxfId="65" priority="67"/>
  </conditionalFormatting>
  <conditionalFormatting sqref="C45">
    <cfRule type="duplicateValues" dxfId="64" priority="68"/>
  </conditionalFormatting>
  <conditionalFormatting sqref="E48">
    <cfRule type="duplicateValues" dxfId="63" priority="65"/>
  </conditionalFormatting>
  <conditionalFormatting sqref="C48">
    <cfRule type="duplicateValues" dxfId="62" priority="66"/>
  </conditionalFormatting>
  <conditionalFormatting sqref="E51">
    <cfRule type="duplicateValues" dxfId="61" priority="63"/>
  </conditionalFormatting>
  <conditionalFormatting sqref="C51">
    <cfRule type="duplicateValues" dxfId="60" priority="64"/>
  </conditionalFormatting>
  <conditionalFormatting sqref="E54">
    <cfRule type="duplicateValues" dxfId="59" priority="61"/>
  </conditionalFormatting>
  <conditionalFormatting sqref="C54">
    <cfRule type="duplicateValues" dxfId="58" priority="62"/>
  </conditionalFormatting>
  <conditionalFormatting sqref="E57">
    <cfRule type="duplicateValues" dxfId="57" priority="59"/>
  </conditionalFormatting>
  <conditionalFormatting sqref="C57">
    <cfRule type="duplicateValues" dxfId="56" priority="60"/>
  </conditionalFormatting>
  <conditionalFormatting sqref="E60">
    <cfRule type="duplicateValues" dxfId="55" priority="57"/>
  </conditionalFormatting>
  <conditionalFormatting sqref="C60">
    <cfRule type="duplicateValues" dxfId="54" priority="58"/>
  </conditionalFormatting>
  <conditionalFormatting sqref="E63">
    <cfRule type="duplicateValues" dxfId="53" priority="55"/>
  </conditionalFormatting>
  <conditionalFormatting sqref="C63">
    <cfRule type="duplicateValues" dxfId="52" priority="56"/>
  </conditionalFormatting>
  <conditionalFormatting sqref="E66">
    <cfRule type="duplicateValues" dxfId="51" priority="53"/>
  </conditionalFormatting>
  <conditionalFormatting sqref="C66">
    <cfRule type="duplicateValues" dxfId="50" priority="54"/>
  </conditionalFormatting>
  <conditionalFormatting sqref="E69">
    <cfRule type="duplicateValues" dxfId="49" priority="51"/>
  </conditionalFormatting>
  <conditionalFormatting sqref="C69">
    <cfRule type="duplicateValues" dxfId="48" priority="52"/>
  </conditionalFormatting>
  <conditionalFormatting sqref="E72">
    <cfRule type="duplicateValues" dxfId="47" priority="49"/>
  </conditionalFormatting>
  <conditionalFormatting sqref="C72">
    <cfRule type="duplicateValues" dxfId="46" priority="50"/>
  </conditionalFormatting>
  <conditionalFormatting sqref="E75">
    <cfRule type="duplicateValues" dxfId="45" priority="47"/>
  </conditionalFormatting>
  <conditionalFormatting sqref="C75">
    <cfRule type="duplicateValues" dxfId="44" priority="48"/>
  </conditionalFormatting>
  <conditionalFormatting sqref="E78">
    <cfRule type="duplicateValues" dxfId="43" priority="45"/>
  </conditionalFormatting>
  <conditionalFormatting sqref="C78">
    <cfRule type="duplicateValues" dxfId="42" priority="46"/>
  </conditionalFormatting>
  <conditionalFormatting sqref="E81">
    <cfRule type="duplicateValues" dxfId="41" priority="43"/>
  </conditionalFormatting>
  <conditionalFormatting sqref="C81">
    <cfRule type="duplicateValues" dxfId="40" priority="44"/>
  </conditionalFormatting>
  <conditionalFormatting sqref="E84">
    <cfRule type="duplicateValues" dxfId="39" priority="41"/>
  </conditionalFormatting>
  <conditionalFormatting sqref="C84">
    <cfRule type="duplicateValues" dxfId="38" priority="42"/>
  </conditionalFormatting>
  <conditionalFormatting sqref="E87">
    <cfRule type="duplicateValues" dxfId="37" priority="39"/>
  </conditionalFormatting>
  <conditionalFormatting sqref="C87">
    <cfRule type="duplicateValues" dxfId="36" priority="40"/>
  </conditionalFormatting>
  <conditionalFormatting sqref="E90">
    <cfRule type="duplicateValues" dxfId="35" priority="37"/>
  </conditionalFormatting>
  <conditionalFormatting sqref="C90">
    <cfRule type="duplicateValues" dxfId="34" priority="38"/>
  </conditionalFormatting>
  <conditionalFormatting sqref="E93">
    <cfRule type="duplicateValues" dxfId="33" priority="35"/>
  </conditionalFormatting>
  <conditionalFormatting sqref="C93">
    <cfRule type="duplicateValues" dxfId="32" priority="36"/>
  </conditionalFormatting>
  <conditionalFormatting sqref="E96">
    <cfRule type="duplicateValues" dxfId="31" priority="33"/>
  </conditionalFormatting>
  <conditionalFormatting sqref="C96">
    <cfRule type="duplicateValues" dxfId="30" priority="34"/>
  </conditionalFormatting>
  <conditionalFormatting sqref="E99">
    <cfRule type="duplicateValues" dxfId="29" priority="31"/>
  </conditionalFormatting>
  <conditionalFormatting sqref="C99">
    <cfRule type="duplicateValues" dxfId="28" priority="32"/>
  </conditionalFormatting>
  <conditionalFormatting sqref="E102">
    <cfRule type="duplicateValues" dxfId="27" priority="27"/>
  </conditionalFormatting>
  <conditionalFormatting sqref="C102">
    <cfRule type="duplicateValues" dxfId="26" priority="28"/>
  </conditionalFormatting>
  <conditionalFormatting sqref="E105">
    <cfRule type="duplicateValues" dxfId="25" priority="25"/>
  </conditionalFormatting>
  <conditionalFormatting sqref="C105">
    <cfRule type="duplicateValues" dxfId="24" priority="26"/>
  </conditionalFormatting>
  <conditionalFormatting sqref="E108">
    <cfRule type="duplicateValues" dxfId="23" priority="23"/>
  </conditionalFormatting>
  <conditionalFormatting sqref="C108">
    <cfRule type="duplicateValues" dxfId="22" priority="24"/>
  </conditionalFormatting>
  <conditionalFormatting sqref="E111">
    <cfRule type="duplicateValues" dxfId="21" priority="21"/>
  </conditionalFormatting>
  <conditionalFormatting sqref="C111">
    <cfRule type="duplicateValues" dxfId="20" priority="22"/>
  </conditionalFormatting>
  <conditionalFormatting sqref="E114">
    <cfRule type="duplicateValues" dxfId="19" priority="19"/>
  </conditionalFormatting>
  <conditionalFormatting sqref="C114">
    <cfRule type="duplicateValues" dxfId="18" priority="20"/>
  </conditionalFormatting>
  <conditionalFormatting sqref="E117">
    <cfRule type="duplicateValues" dxfId="17" priority="17"/>
  </conditionalFormatting>
  <conditionalFormatting sqref="C117">
    <cfRule type="duplicateValues" dxfId="16" priority="18"/>
  </conditionalFormatting>
  <conditionalFormatting sqref="E122">
    <cfRule type="duplicateValues" dxfId="15" priority="15"/>
  </conditionalFormatting>
  <conditionalFormatting sqref="C122">
    <cfRule type="duplicateValues" dxfId="14" priority="16"/>
  </conditionalFormatting>
  <conditionalFormatting sqref="E125">
    <cfRule type="duplicateValues" dxfId="13" priority="13"/>
  </conditionalFormatting>
  <conditionalFormatting sqref="C125">
    <cfRule type="duplicateValues" dxfId="12" priority="14"/>
  </conditionalFormatting>
  <conditionalFormatting sqref="E128">
    <cfRule type="duplicateValues" dxfId="11" priority="11"/>
  </conditionalFormatting>
  <conditionalFormatting sqref="C128">
    <cfRule type="duplicateValues" dxfId="10" priority="12"/>
  </conditionalFormatting>
  <conditionalFormatting sqref="E131">
    <cfRule type="duplicateValues" dxfId="9" priority="9"/>
  </conditionalFormatting>
  <conditionalFormatting sqref="C131">
    <cfRule type="duplicateValues" dxfId="8" priority="10"/>
  </conditionalFormatting>
  <conditionalFormatting sqref="E134">
    <cfRule type="duplicateValues" dxfId="7" priority="7"/>
  </conditionalFormatting>
  <conditionalFormatting sqref="C134">
    <cfRule type="duplicateValues" dxfId="6" priority="8"/>
  </conditionalFormatting>
  <conditionalFormatting sqref="E137">
    <cfRule type="duplicateValues" dxfId="5" priority="5"/>
  </conditionalFormatting>
  <conditionalFormatting sqref="C137">
    <cfRule type="duplicateValues" dxfId="4" priority="6"/>
  </conditionalFormatting>
  <conditionalFormatting sqref="E140">
    <cfRule type="duplicateValues" dxfId="3" priority="3"/>
  </conditionalFormatting>
  <conditionalFormatting sqref="C140">
    <cfRule type="duplicateValues" dxfId="2" priority="4"/>
  </conditionalFormatting>
  <conditionalFormatting sqref="E143">
    <cfRule type="duplicateValues" dxfId="1" priority="1"/>
  </conditionalFormatting>
  <conditionalFormatting sqref="C143">
    <cfRule type="duplicateValues" dxfId="0" priority="2"/>
  </conditionalFormatting>
  <dataValidations count="16">
    <dataValidation type="list" allowBlank="1" showInputMessage="1" showErrorMessage="1" sqref="X283:X285 X342 X287 X270:X273 X325:X326 X266:X268">
      <formula1>Тип_дней</formula1>
    </dataValidation>
    <dataValidation type="list" allowBlank="1" showInputMessage="1" sqref="BD270:BD271 BG270:BG271">
      <formula1>атр</formula1>
    </dataValidation>
    <dataValidation type="custom" allowBlank="1" showInputMessage="1" showErrorMessage="1" sqref="Y164:AN164">
      <formula1>#REF!*#REF!</formula1>
    </dataValidation>
    <dataValidation type="list" allowBlank="1" showInputMessage="1" showErrorMessage="1" sqref="WVB983319:WVB984191 J65821:J66693 IP65815:IP66687 SL65815:SL66687 ACH65815:ACH66687 AMD65815:AMD66687 AVZ65815:AVZ66687 BFV65815:BFV66687 BPR65815:BPR66687 BZN65815:BZN66687 CJJ65815:CJJ66687 CTF65815:CTF66687 DDB65815:DDB66687 DMX65815:DMX66687 DWT65815:DWT66687 EGP65815:EGP66687 EQL65815:EQL66687 FAH65815:FAH66687 FKD65815:FKD66687 FTZ65815:FTZ66687 GDV65815:GDV66687 GNR65815:GNR66687 GXN65815:GXN66687 HHJ65815:HHJ66687 HRF65815:HRF66687 IBB65815:IBB66687 IKX65815:IKX66687 IUT65815:IUT66687 JEP65815:JEP66687 JOL65815:JOL66687 JYH65815:JYH66687 KID65815:KID66687 KRZ65815:KRZ66687 LBV65815:LBV66687 LLR65815:LLR66687 LVN65815:LVN66687 MFJ65815:MFJ66687 MPF65815:MPF66687 MZB65815:MZB66687 NIX65815:NIX66687 NST65815:NST66687 OCP65815:OCP66687 OML65815:OML66687 OWH65815:OWH66687 PGD65815:PGD66687 PPZ65815:PPZ66687 PZV65815:PZV66687 QJR65815:QJR66687 QTN65815:QTN66687 RDJ65815:RDJ66687 RNF65815:RNF66687 RXB65815:RXB66687 SGX65815:SGX66687 SQT65815:SQT66687 TAP65815:TAP66687 TKL65815:TKL66687 TUH65815:TUH66687 UED65815:UED66687 UNZ65815:UNZ66687 UXV65815:UXV66687 VHR65815:VHR66687 VRN65815:VRN66687 WBJ65815:WBJ66687 WLF65815:WLF66687 WVB65815:WVB66687 J131357:J132229 IP131351:IP132223 SL131351:SL132223 ACH131351:ACH132223 AMD131351:AMD132223 AVZ131351:AVZ132223 BFV131351:BFV132223 BPR131351:BPR132223 BZN131351:BZN132223 CJJ131351:CJJ132223 CTF131351:CTF132223 DDB131351:DDB132223 DMX131351:DMX132223 DWT131351:DWT132223 EGP131351:EGP132223 EQL131351:EQL132223 FAH131351:FAH132223 FKD131351:FKD132223 FTZ131351:FTZ132223 GDV131351:GDV132223 GNR131351:GNR132223 GXN131351:GXN132223 HHJ131351:HHJ132223 HRF131351:HRF132223 IBB131351:IBB132223 IKX131351:IKX132223 IUT131351:IUT132223 JEP131351:JEP132223 JOL131351:JOL132223 JYH131351:JYH132223 KID131351:KID132223 KRZ131351:KRZ132223 LBV131351:LBV132223 LLR131351:LLR132223 LVN131351:LVN132223 MFJ131351:MFJ132223 MPF131351:MPF132223 MZB131351:MZB132223 NIX131351:NIX132223 NST131351:NST132223 OCP131351:OCP132223 OML131351:OML132223 OWH131351:OWH132223 PGD131351:PGD132223 PPZ131351:PPZ132223 PZV131351:PZV132223 QJR131351:QJR132223 QTN131351:QTN132223 RDJ131351:RDJ132223 RNF131351:RNF132223 RXB131351:RXB132223 SGX131351:SGX132223 SQT131351:SQT132223 TAP131351:TAP132223 TKL131351:TKL132223 TUH131351:TUH132223 UED131351:UED132223 UNZ131351:UNZ132223 UXV131351:UXV132223 VHR131351:VHR132223 VRN131351:VRN132223 WBJ131351:WBJ132223 WLF131351:WLF132223 WVB131351:WVB132223 J196893:J197765 IP196887:IP197759 SL196887:SL197759 ACH196887:ACH197759 AMD196887:AMD197759 AVZ196887:AVZ197759 BFV196887:BFV197759 BPR196887:BPR197759 BZN196887:BZN197759 CJJ196887:CJJ197759 CTF196887:CTF197759 DDB196887:DDB197759 DMX196887:DMX197759 DWT196887:DWT197759 EGP196887:EGP197759 EQL196887:EQL197759 FAH196887:FAH197759 FKD196887:FKD197759 FTZ196887:FTZ197759 GDV196887:GDV197759 GNR196887:GNR197759 GXN196887:GXN197759 HHJ196887:HHJ197759 HRF196887:HRF197759 IBB196887:IBB197759 IKX196887:IKX197759 IUT196887:IUT197759 JEP196887:JEP197759 JOL196887:JOL197759 JYH196887:JYH197759 KID196887:KID197759 KRZ196887:KRZ197759 LBV196887:LBV197759 LLR196887:LLR197759 LVN196887:LVN197759 MFJ196887:MFJ197759 MPF196887:MPF197759 MZB196887:MZB197759 NIX196887:NIX197759 NST196887:NST197759 OCP196887:OCP197759 OML196887:OML197759 OWH196887:OWH197759 PGD196887:PGD197759 PPZ196887:PPZ197759 PZV196887:PZV197759 QJR196887:QJR197759 QTN196887:QTN197759 RDJ196887:RDJ197759 RNF196887:RNF197759 RXB196887:RXB197759 SGX196887:SGX197759 SQT196887:SQT197759 TAP196887:TAP197759 TKL196887:TKL197759 TUH196887:TUH197759 UED196887:UED197759 UNZ196887:UNZ197759 UXV196887:UXV197759 VHR196887:VHR197759 VRN196887:VRN197759 WBJ196887:WBJ197759 WLF196887:WLF197759 WVB196887:WVB197759 J262429:J263301 IP262423:IP263295 SL262423:SL263295 ACH262423:ACH263295 AMD262423:AMD263295 AVZ262423:AVZ263295 BFV262423:BFV263295 BPR262423:BPR263295 BZN262423:BZN263295 CJJ262423:CJJ263295 CTF262423:CTF263295 DDB262423:DDB263295 DMX262423:DMX263295 DWT262423:DWT263295 EGP262423:EGP263295 EQL262423:EQL263295 FAH262423:FAH263295 FKD262423:FKD263295 FTZ262423:FTZ263295 GDV262423:GDV263295 GNR262423:GNR263295 GXN262423:GXN263295 HHJ262423:HHJ263295 HRF262423:HRF263295 IBB262423:IBB263295 IKX262423:IKX263295 IUT262423:IUT263295 JEP262423:JEP263295 JOL262423:JOL263295 JYH262423:JYH263295 KID262423:KID263295 KRZ262423:KRZ263295 LBV262423:LBV263295 LLR262423:LLR263295 LVN262423:LVN263295 MFJ262423:MFJ263295 MPF262423:MPF263295 MZB262423:MZB263295 NIX262423:NIX263295 NST262423:NST263295 OCP262423:OCP263295 OML262423:OML263295 OWH262423:OWH263295 PGD262423:PGD263295 PPZ262423:PPZ263295 PZV262423:PZV263295 QJR262423:QJR263295 QTN262423:QTN263295 RDJ262423:RDJ263295 RNF262423:RNF263295 RXB262423:RXB263295 SGX262423:SGX263295 SQT262423:SQT263295 TAP262423:TAP263295 TKL262423:TKL263295 TUH262423:TUH263295 UED262423:UED263295 UNZ262423:UNZ263295 UXV262423:UXV263295 VHR262423:VHR263295 VRN262423:VRN263295 WBJ262423:WBJ263295 WLF262423:WLF263295 WVB262423:WVB263295 J327965:J328837 IP327959:IP328831 SL327959:SL328831 ACH327959:ACH328831 AMD327959:AMD328831 AVZ327959:AVZ328831 BFV327959:BFV328831 BPR327959:BPR328831 BZN327959:BZN328831 CJJ327959:CJJ328831 CTF327959:CTF328831 DDB327959:DDB328831 DMX327959:DMX328831 DWT327959:DWT328831 EGP327959:EGP328831 EQL327959:EQL328831 FAH327959:FAH328831 FKD327959:FKD328831 FTZ327959:FTZ328831 GDV327959:GDV328831 GNR327959:GNR328831 GXN327959:GXN328831 HHJ327959:HHJ328831 HRF327959:HRF328831 IBB327959:IBB328831 IKX327959:IKX328831 IUT327959:IUT328831 JEP327959:JEP328831 JOL327959:JOL328831 JYH327959:JYH328831 KID327959:KID328831 KRZ327959:KRZ328831 LBV327959:LBV328831 LLR327959:LLR328831 LVN327959:LVN328831 MFJ327959:MFJ328831 MPF327959:MPF328831 MZB327959:MZB328831 NIX327959:NIX328831 NST327959:NST328831 OCP327959:OCP328831 OML327959:OML328831 OWH327959:OWH328831 PGD327959:PGD328831 PPZ327959:PPZ328831 PZV327959:PZV328831 QJR327959:QJR328831 QTN327959:QTN328831 RDJ327959:RDJ328831 RNF327959:RNF328831 RXB327959:RXB328831 SGX327959:SGX328831 SQT327959:SQT328831 TAP327959:TAP328831 TKL327959:TKL328831 TUH327959:TUH328831 UED327959:UED328831 UNZ327959:UNZ328831 UXV327959:UXV328831 VHR327959:VHR328831 VRN327959:VRN328831 WBJ327959:WBJ328831 WLF327959:WLF328831 WVB327959:WVB328831 J393501:J394373 IP393495:IP394367 SL393495:SL394367 ACH393495:ACH394367 AMD393495:AMD394367 AVZ393495:AVZ394367 BFV393495:BFV394367 BPR393495:BPR394367 BZN393495:BZN394367 CJJ393495:CJJ394367 CTF393495:CTF394367 DDB393495:DDB394367 DMX393495:DMX394367 DWT393495:DWT394367 EGP393495:EGP394367 EQL393495:EQL394367 FAH393495:FAH394367 FKD393495:FKD394367 FTZ393495:FTZ394367 GDV393495:GDV394367 GNR393495:GNR394367 GXN393495:GXN394367 HHJ393495:HHJ394367 HRF393495:HRF394367 IBB393495:IBB394367 IKX393495:IKX394367 IUT393495:IUT394367 JEP393495:JEP394367 JOL393495:JOL394367 JYH393495:JYH394367 KID393495:KID394367 KRZ393495:KRZ394367 LBV393495:LBV394367 LLR393495:LLR394367 LVN393495:LVN394367 MFJ393495:MFJ394367 MPF393495:MPF394367 MZB393495:MZB394367 NIX393495:NIX394367 NST393495:NST394367 OCP393495:OCP394367 OML393495:OML394367 OWH393495:OWH394367 PGD393495:PGD394367 PPZ393495:PPZ394367 PZV393495:PZV394367 QJR393495:QJR394367 QTN393495:QTN394367 RDJ393495:RDJ394367 RNF393495:RNF394367 RXB393495:RXB394367 SGX393495:SGX394367 SQT393495:SQT394367 TAP393495:TAP394367 TKL393495:TKL394367 TUH393495:TUH394367 UED393495:UED394367 UNZ393495:UNZ394367 UXV393495:UXV394367 VHR393495:VHR394367 VRN393495:VRN394367 WBJ393495:WBJ394367 WLF393495:WLF394367 WVB393495:WVB394367 J459037:J459909 IP459031:IP459903 SL459031:SL459903 ACH459031:ACH459903 AMD459031:AMD459903 AVZ459031:AVZ459903 BFV459031:BFV459903 BPR459031:BPR459903 BZN459031:BZN459903 CJJ459031:CJJ459903 CTF459031:CTF459903 DDB459031:DDB459903 DMX459031:DMX459903 DWT459031:DWT459903 EGP459031:EGP459903 EQL459031:EQL459903 FAH459031:FAH459903 FKD459031:FKD459903 FTZ459031:FTZ459903 GDV459031:GDV459903 GNR459031:GNR459903 GXN459031:GXN459903 HHJ459031:HHJ459903 HRF459031:HRF459903 IBB459031:IBB459903 IKX459031:IKX459903 IUT459031:IUT459903 JEP459031:JEP459903 JOL459031:JOL459903 JYH459031:JYH459903 KID459031:KID459903 KRZ459031:KRZ459903 LBV459031:LBV459903 LLR459031:LLR459903 LVN459031:LVN459903 MFJ459031:MFJ459903 MPF459031:MPF459903 MZB459031:MZB459903 NIX459031:NIX459903 NST459031:NST459903 OCP459031:OCP459903 OML459031:OML459903 OWH459031:OWH459903 PGD459031:PGD459903 PPZ459031:PPZ459903 PZV459031:PZV459903 QJR459031:QJR459903 QTN459031:QTN459903 RDJ459031:RDJ459903 RNF459031:RNF459903 RXB459031:RXB459903 SGX459031:SGX459903 SQT459031:SQT459903 TAP459031:TAP459903 TKL459031:TKL459903 TUH459031:TUH459903 UED459031:UED459903 UNZ459031:UNZ459903 UXV459031:UXV459903 VHR459031:VHR459903 VRN459031:VRN459903 WBJ459031:WBJ459903 WLF459031:WLF459903 WVB459031:WVB459903 J524573:J525445 IP524567:IP525439 SL524567:SL525439 ACH524567:ACH525439 AMD524567:AMD525439 AVZ524567:AVZ525439 BFV524567:BFV525439 BPR524567:BPR525439 BZN524567:BZN525439 CJJ524567:CJJ525439 CTF524567:CTF525439 DDB524567:DDB525439 DMX524567:DMX525439 DWT524567:DWT525439 EGP524567:EGP525439 EQL524567:EQL525439 FAH524567:FAH525439 FKD524567:FKD525439 FTZ524567:FTZ525439 GDV524567:GDV525439 GNR524567:GNR525439 GXN524567:GXN525439 HHJ524567:HHJ525439 HRF524567:HRF525439 IBB524567:IBB525439 IKX524567:IKX525439 IUT524567:IUT525439 JEP524567:JEP525439 JOL524567:JOL525439 JYH524567:JYH525439 KID524567:KID525439 KRZ524567:KRZ525439 LBV524567:LBV525439 LLR524567:LLR525439 LVN524567:LVN525439 MFJ524567:MFJ525439 MPF524567:MPF525439 MZB524567:MZB525439 NIX524567:NIX525439 NST524567:NST525439 OCP524567:OCP525439 OML524567:OML525439 OWH524567:OWH525439 PGD524567:PGD525439 PPZ524567:PPZ525439 PZV524567:PZV525439 QJR524567:QJR525439 QTN524567:QTN525439 RDJ524567:RDJ525439 RNF524567:RNF525439 RXB524567:RXB525439 SGX524567:SGX525439 SQT524567:SQT525439 TAP524567:TAP525439 TKL524567:TKL525439 TUH524567:TUH525439 UED524567:UED525439 UNZ524567:UNZ525439 UXV524567:UXV525439 VHR524567:VHR525439 VRN524567:VRN525439 WBJ524567:WBJ525439 WLF524567:WLF525439 WVB524567:WVB525439 J590109:J590981 IP590103:IP590975 SL590103:SL590975 ACH590103:ACH590975 AMD590103:AMD590975 AVZ590103:AVZ590975 BFV590103:BFV590975 BPR590103:BPR590975 BZN590103:BZN590975 CJJ590103:CJJ590975 CTF590103:CTF590975 DDB590103:DDB590975 DMX590103:DMX590975 DWT590103:DWT590975 EGP590103:EGP590975 EQL590103:EQL590975 FAH590103:FAH590975 FKD590103:FKD590975 FTZ590103:FTZ590975 GDV590103:GDV590975 GNR590103:GNR590975 GXN590103:GXN590975 HHJ590103:HHJ590975 HRF590103:HRF590975 IBB590103:IBB590975 IKX590103:IKX590975 IUT590103:IUT590975 JEP590103:JEP590975 JOL590103:JOL590975 JYH590103:JYH590975 KID590103:KID590975 KRZ590103:KRZ590975 LBV590103:LBV590975 LLR590103:LLR590975 LVN590103:LVN590975 MFJ590103:MFJ590975 MPF590103:MPF590975 MZB590103:MZB590975 NIX590103:NIX590975 NST590103:NST590975 OCP590103:OCP590975 OML590103:OML590975 OWH590103:OWH590975 PGD590103:PGD590975 PPZ590103:PPZ590975 PZV590103:PZV590975 QJR590103:QJR590975 QTN590103:QTN590975 RDJ590103:RDJ590975 RNF590103:RNF590975 RXB590103:RXB590975 SGX590103:SGX590975 SQT590103:SQT590975 TAP590103:TAP590975 TKL590103:TKL590975 TUH590103:TUH590975 UED590103:UED590975 UNZ590103:UNZ590975 UXV590103:UXV590975 VHR590103:VHR590975 VRN590103:VRN590975 WBJ590103:WBJ590975 WLF590103:WLF590975 WVB590103:WVB590975 J655645:J656517 IP655639:IP656511 SL655639:SL656511 ACH655639:ACH656511 AMD655639:AMD656511 AVZ655639:AVZ656511 BFV655639:BFV656511 BPR655639:BPR656511 BZN655639:BZN656511 CJJ655639:CJJ656511 CTF655639:CTF656511 DDB655639:DDB656511 DMX655639:DMX656511 DWT655639:DWT656511 EGP655639:EGP656511 EQL655639:EQL656511 FAH655639:FAH656511 FKD655639:FKD656511 FTZ655639:FTZ656511 GDV655639:GDV656511 GNR655639:GNR656511 GXN655639:GXN656511 HHJ655639:HHJ656511 HRF655639:HRF656511 IBB655639:IBB656511 IKX655639:IKX656511 IUT655639:IUT656511 JEP655639:JEP656511 JOL655639:JOL656511 JYH655639:JYH656511 KID655639:KID656511 KRZ655639:KRZ656511 LBV655639:LBV656511 LLR655639:LLR656511 LVN655639:LVN656511 MFJ655639:MFJ656511 MPF655639:MPF656511 MZB655639:MZB656511 NIX655639:NIX656511 NST655639:NST656511 OCP655639:OCP656511 OML655639:OML656511 OWH655639:OWH656511 PGD655639:PGD656511 PPZ655639:PPZ656511 PZV655639:PZV656511 QJR655639:QJR656511 QTN655639:QTN656511 RDJ655639:RDJ656511 RNF655639:RNF656511 RXB655639:RXB656511 SGX655639:SGX656511 SQT655639:SQT656511 TAP655639:TAP656511 TKL655639:TKL656511 TUH655639:TUH656511 UED655639:UED656511 UNZ655639:UNZ656511 UXV655639:UXV656511 VHR655639:VHR656511 VRN655639:VRN656511 WBJ655639:WBJ656511 WLF655639:WLF656511 WVB655639:WVB656511 J721181:J722053 IP721175:IP722047 SL721175:SL722047 ACH721175:ACH722047 AMD721175:AMD722047 AVZ721175:AVZ722047 BFV721175:BFV722047 BPR721175:BPR722047 BZN721175:BZN722047 CJJ721175:CJJ722047 CTF721175:CTF722047 DDB721175:DDB722047 DMX721175:DMX722047 DWT721175:DWT722047 EGP721175:EGP722047 EQL721175:EQL722047 FAH721175:FAH722047 FKD721175:FKD722047 FTZ721175:FTZ722047 GDV721175:GDV722047 GNR721175:GNR722047 GXN721175:GXN722047 HHJ721175:HHJ722047 HRF721175:HRF722047 IBB721175:IBB722047 IKX721175:IKX722047 IUT721175:IUT722047 JEP721175:JEP722047 JOL721175:JOL722047 JYH721175:JYH722047 KID721175:KID722047 KRZ721175:KRZ722047 LBV721175:LBV722047 LLR721175:LLR722047 LVN721175:LVN722047 MFJ721175:MFJ722047 MPF721175:MPF722047 MZB721175:MZB722047 NIX721175:NIX722047 NST721175:NST722047 OCP721175:OCP722047 OML721175:OML722047 OWH721175:OWH722047 PGD721175:PGD722047 PPZ721175:PPZ722047 PZV721175:PZV722047 QJR721175:QJR722047 QTN721175:QTN722047 RDJ721175:RDJ722047 RNF721175:RNF722047 RXB721175:RXB722047 SGX721175:SGX722047 SQT721175:SQT722047 TAP721175:TAP722047 TKL721175:TKL722047 TUH721175:TUH722047 UED721175:UED722047 UNZ721175:UNZ722047 UXV721175:UXV722047 VHR721175:VHR722047 VRN721175:VRN722047 WBJ721175:WBJ722047 WLF721175:WLF722047 WVB721175:WVB722047 J786717:J787589 IP786711:IP787583 SL786711:SL787583 ACH786711:ACH787583 AMD786711:AMD787583 AVZ786711:AVZ787583 BFV786711:BFV787583 BPR786711:BPR787583 BZN786711:BZN787583 CJJ786711:CJJ787583 CTF786711:CTF787583 DDB786711:DDB787583 DMX786711:DMX787583 DWT786711:DWT787583 EGP786711:EGP787583 EQL786711:EQL787583 FAH786711:FAH787583 FKD786711:FKD787583 FTZ786711:FTZ787583 GDV786711:GDV787583 GNR786711:GNR787583 GXN786711:GXN787583 HHJ786711:HHJ787583 HRF786711:HRF787583 IBB786711:IBB787583 IKX786711:IKX787583 IUT786711:IUT787583 JEP786711:JEP787583 JOL786711:JOL787583 JYH786711:JYH787583 KID786711:KID787583 KRZ786711:KRZ787583 LBV786711:LBV787583 LLR786711:LLR787583 LVN786711:LVN787583 MFJ786711:MFJ787583 MPF786711:MPF787583 MZB786711:MZB787583 NIX786711:NIX787583 NST786711:NST787583 OCP786711:OCP787583 OML786711:OML787583 OWH786711:OWH787583 PGD786711:PGD787583 PPZ786711:PPZ787583 PZV786711:PZV787583 QJR786711:QJR787583 QTN786711:QTN787583 RDJ786711:RDJ787583 RNF786711:RNF787583 RXB786711:RXB787583 SGX786711:SGX787583 SQT786711:SQT787583 TAP786711:TAP787583 TKL786711:TKL787583 TUH786711:TUH787583 UED786711:UED787583 UNZ786711:UNZ787583 UXV786711:UXV787583 VHR786711:VHR787583 VRN786711:VRN787583 WBJ786711:WBJ787583 WLF786711:WLF787583 WVB786711:WVB787583 J852253:J853125 IP852247:IP853119 SL852247:SL853119 ACH852247:ACH853119 AMD852247:AMD853119 AVZ852247:AVZ853119 BFV852247:BFV853119 BPR852247:BPR853119 BZN852247:BZN853119 CJJ852247:CJJ853119 CTF852247:CTF853119 DDB852247:DDB853119 DMX852247:DMX853119 DWT852247:DWT853119 EGP852247:EGP853119 EQL852247:EQL853119 FAH852247:FAH853119 FKD852247:FKD853119 FTZ852247:FTZ853119 GDV852247:GDV853119 GNR852247:GNR853119 GXN852247:GXN853119 HHJ852247:HHJ853119 HRF852247:HRF853119 IBB852247:IBB853119 IKX852247:IKX853119 IUT852247:IUT853119 JEP852247:JEP853119 JOL852247:JOL853119 JYH852247:JYH853119 KID852247:KID853119 KRZ852247:KRZ853119 LBV852247:LBV853119 LLR852247:LLR853119 LVN852247:LVN853119 MFJ852247:MFJ853119 MPF852247:MPF853119 MZB852247:MZB853119 NIX852247:NIX853119 NST852247:NST853119 OCP852247:OCP853119 OML852247:OML853119 OWH852247:OWH853119 PGD852247:PGD853119 PPZ852247:PPZ853119 PZV852247:PZV853119 QJR852247:QJR853119 QTN852247:QTN853119 RDJ852247:RDJ853119 RNF852247:RNF853119 RXB852247:RXB853119 SGX852247:SGX853119 SQT852247:SQT853119 TAP852247:TAP853119 TKL852247:TKL853119 TUH852247:TUH853119 UED852247:UED853119 UNZ852247:UNZ853119 UXV852247:UXV853119 VHR852247:VHR853119 VRN852247:VRN853119 WBJ852247:WBJ853119 WLF852247:WLF853119 WVB852247:WVB853119 J917789:J918661 IP917783:IP918655 SL917783:SL918655 ACH917783:ACH918655 AMD917783:AMD918655 AVZ917783:AVZ918655 BFV917783:BFV918655 BPR917783:BPR918655 BZN917783:BZN918655 CJJ917783:CJJ918655 CTF917783:CTF918655 DDB917783:DDB918655 DMX917783:DMX918655 DWT917783:DWT918655 EGP917783:EGP918655 EQL917783:EQL918655 FAH917783:FAH918655 FKD917783:FKD918655 FTZ917783:FTZ918655 GDV917783:GDV918655 GNR917783:GNR918655 GXN917783:GXN918655 HHJ917783:HHJ918655 HRF917783:HRF918655 IBB917783:IBB918655 IKX917783:IKX918655 IUT917783:IUT918655 JEP917783:JEP918655 JOL917783:JOL918655 JYH917783:JYH918655 KID917783:KID918655 KRZ917783:KRZ918655 LBV917783:LBV918655 LLR917783:LLR918655 LVN917783:LVN918655 MFJ917783:MFJ918655 MPF917783:MPF918655 MZB917783:MZB918655 NIX917783:NIX918655 NST917783:NST918655 OCP917783:OCP918655 OML917783:OML918655 OWH917783:OWH918655 PGD917783:PGD918655 PPZ917783:PPZ918655 PZV917783:PZV918655 QJR917783:QJR918655 QTN917783:QTN918655 RDJ917783:RDJ918655 RNF917783:RNF918655 RXB917783:RXB918655 SGX917783:SGX918655 SQT917783:SQT918655 TAP917783:TAP918655 TKL917783:TKL918655 TUH917783:TUH918655 UED917783:UED918655 UNZ917783:UNZ918655 UXV917783:UXV918655 VHR917783:VHR918655 VRN917783:VRN918655 WBJ917783:WBJ918655 WLF917783:WLF918655 WVB917783:WVB918655 J983325:J984197 IP983319:IP984191 SL983319:SL984191 ACH983319:ACH984191 AMD983319:AMD984191 AVZ983319:AVZ984191 BFV983319:BFV984191 BPR983319:BPR984191 BZN983319:BZN984191 CJJ983319:CJJ984191 CTF983319:CTF984191 DDB983319:DDB984191 DMX983319:DMX984191 DWT983319:DWT984191 EGP983319:EGP984191 EQL983319:EQL984191 FAH983319:FAH984191 FKD983319:FKD984191 FTZ983319:FTZ984191 GDV983319:GDV984191 GNR983319:GNR984191 GXN983319:GXN984191 HHJ983319:HHJ984191 HRF983319:HRF984191 IBB983319:IBB984191 IKX983319:IKX984191 IUT983319:IUT984191 JEP983319:JEP984191 JOL983319:JOL984191 JYH983319:JYH984191 KID983319:KID984191 KRZ983319:KRZ984191 LBV983319:LBV984191 LLR983319:LLR984191 LVN983319:LVN984191 MFJ983319:MFJ984191 MPF983319:MPF984191 MZB983319:MZB984191 NIX983319:NIX984191 NST983319:NST984191 OCP983319:OCP984191 OML983319:OML984191 OWH983319:OWH984191 PGD983319:PGD984191 PPZ983319:PPZ984191 PZV983319:PZV984191 QJR983319:QJR984191 QTN983319:QTN984191 RDJ983319:RDJ984191 RNF983319:RNF984191 RXB983319:RXB984191 SGX983319:SGX984191 SQT983319:SQT984191 TAP983319:TAP984191 TKL983319:TKL984191 TUH983319:TUH984191 UED983319:UED984191 UNZ983319:UNZ984191 UXV983319:UXV984191 VHR983319:VHR984191 VRN983319:VRN984191 WBJ983319:WBJ984191 WLF983319:WLF984191 K362:K363 AMD26 AVZ26 BFV26 BPR26 BZN26 CJJ26 CTF26 DDB26 DMX26 DWT26 EGP26 EQL26 FAH26 FKD26 FTZ26 GDV26 GNR26 GXN26 HHJ26 HRF26 IBB26 IKX26 IUT26 JEP26 JOL26 JYH26 KID26 KRZ26 LBV26 LLR26 LVN26 MFJ26 MPF26 MZB26 NIX26 NST26 OCP26 OML26 OWH26 PGD26 PPZ26 PZV26 QJR26 QTN26 RDJ26 RNF26 RXB26 SGX26 SQT26 TAP26 TKL26 TUH26 UED26 UNZ26 UXV26 VHR26 VRN26 WBJ26 WLF26 WVB26 IP26 SL26 ACH26 J26 AVZ165 BFV165 BPR165 BZN165 CJJ165 CTF165 DDB165 DMX165 DWT165 EGP165 EQL165 FAH165 FKD165 FTZ165 GDV165 GNR165 GXN165 HHJ165 HRF165 IBB165 IKX165 IUT165 JEP165 JOL165 JYH165 KID165 KRZ165 LBV165 LLR165 LVN165 MFJ165 MPF165 MZB165 NIX165 NST165 OCP165 OML165 OWH165 PGD165 PPZ165 PZV165 QJR165 QTN165 RDJ165 RNF165 RXB165 SGX165 SQT165 TAP165 TKL165 TUH165 UED165 UNZ165 UXV165 VHR165 VRN165 WBJ165 WLF165 WVB165 IP165 SL165 G164 ACH165 AMA164 ACE164 SI164 IM164 WUY164 WLC164 WBG164 VRK164 VHO164 UXS164 UNW164 UEA164 TUE164 TKI164 TAM164 SQQ164 SGU164 RWY164 RNC164 RDG164 QTK164 QJO164 PZS164 PPW164 PGA164 OWE164 OMI164 OCM164 NSQ164 NIU164 MYY164 MPC164 MFG164 LVK164 LLO164 LBS164 KRW164 KIA164 JYE164 JOI164 JEM164 IUQ164 IKU164 IAY164 HRC164 HHG164 GXK164 GNO164 GDS164 FTW164 FKA164 FAE164 EQI164 EGM164 DWQ164 DMU164 DCY164 CTC164 CJG164 BZK164 BPO164 BFS164 AVW164 AMD165 J263:J264 J213:J214 DWY272:DWY273 DBV342 WUV281 WKZ281 WBD281 VRH281 VHL281 UXP281 UNT281 UDX281 TUB281 TKF281 TAJ281 SQN281 SGR281 RWV281 RMZ281 RDD281 QTH281 QJL281 PZP281 PPT281 PFX281 OWB281 OMF281 OCJ281 NSN281 NIR281 MYV281 MOZ281 MFD281 LVH281 LLL281 LBP281 KRT281 KHX281 JYB281 JOF281 JEJ281 IUN281 IKR281 IAV281 HQZ281 HHD281 GXH281 GNL281 GDP281 FTT281 FJX281 FAB281 EQF281 EGJ281 DWN281 DMR281 DCV281 CSZ281 CJD281 BZH281 BPL281 BFP281 AVT281 ALX281 ACB281 SF281 IJ281 ACJ362:ACJ363 SN362:SN363 IR362:IR363 WVD362:WVD363 WLH362:WLH363 WBL362:WBL363 VRP362:VRP363 VHT362:VHT363 UXX362:UXX363 UOB362:UOB363 UEF362:UEF363 TUJ362:TUJ363 TKN362:TKN363 TAR362:TAR363 SQV362:SQV363 SGZ362:SGZ363 RXD362:RXD363 RNH362:RNH363 RDL362:RDL363 QTP362:QTP363 QJT362:QJT363 PZX362:PZX363 PQB362:PQB363 PGF362:PGF363 OWJ362:OWJ363 OMN362:OMN363 OCR362:OCR363 NSV362:NSV363 NIZ362:NIZ363 MZD362:MZD363 MPH362:MPH363 MFL362:MFL363 LVP362:LVP363 LLT362:LLT363 LBX362:LBX363 KSB362:KSB363 KIF362:KIF363 JYJ362:JYJ363 JON362:JON363 JER362:JER363 IUV362:IUV363 IKZ362:IKZ363 IBD362:IBD363 HRH362:HRH363 HHL362:HHL363 GXP362:GXP363 GNT362:GNT363 GDX362:GDX363 FUB362:FUB363 FKF362:FKF363 FAJ362:FAJ363 EQN362:EQN363 EGR362:EGR363 DWV362:DWV363 DMZ362:DMZ363 DDD362:DDD363 CTH362:CTH363 CJL362:CJL363 BZP362:BZP363 BPT362:BPT363 BFX362:BFX363 AWB362:AWB363 AMF362:AMF363 K278:K282 EGU272:EGU273 EQQ272:EQQ273 FAM272:FAM273 FKI272:FKI273 FUE272:FUE273 GEA272:GEA273 GNW272:GNW273 GXS272:GXS273 HHO272:HHO273 HRK272:HRK273 IBG272:IBG273 ILC272:ILC273 IUY272:IUY273 JEU272:JEU273 JOQ272:JOQ273 JYM272:JYM273 KII272:KII273 KSE272:KSE273 LCA272:LCA273 LLW272:LLW273 LVS272:LVS273 MFO272:MFO273 MPK272:MPK273 MZG272:MZG273 NJC272:NJC273 NSY272:NSY273 OCU272:OCU273 OMQ272:OMQ273 OWM272:OWM273 PGI272:PGI273 PQE272:PQE273 QAA272:QAA273 QJW272:QJW273 QTS272:QTS273 RDO272:RDO273 RNK272:RNK273 RXG272:RXG273 SHC272:SHC273 SQY272:SQY273 TAU272:TAU273 TKQ272:TKQ273 TUM272:TUM273 UEI272:UEI273 UOE272:UOE273 UYA272:UYA273 VHW272:VHW273 VRS272:VRS273 WBO272:WBO273 WLK272:WLK273 WVG272:WVG273 IU272:IU273 SQ272:SQ273 ACM272:ACM273 AMI272:AMI273 AWE272:AWE273 BGA272:BGA273 BPW272:BPW273 BZS272:BZS273 CJO272:CJO273 CTK272:CTK273 DDG272:DDG273 DNC272:DNC273 DTZ288 J301:J303 EFJ287 EPF287 EZB287 FIX287 FST287 GCP287 GML287 GWH287 HGD287 HPZ287 HZV287 IJR287 ITN287 JDJ287 JNF287 JXB287 KGX287 KQT287 LAP287 LKL287 LUH287 MED287 MNZ287 MXV287 NHR287 NRN287 OBJ287 OLF287 OVB287 PEX287 POT287 PYP287 QIL287 QSH287 RCD287 RLZ287 RVV287 SFR287 SPN287 SZJ287 TJF287 TTB287 UCX287 UMT287 UWP287 VGL287 VQH287 WAD287 WJZ287 WTV287 HJ287 RF287 ABB287 AKX287 AUT287 BEP287 BOL287 BYH287 CID287 CRZ287 DBV287 DLR287 DVN325:DVN326 K286:K287 DVN287 DKD288 EDV288 ENR288 EXN288 FHJ288 FRF288 GBB288 GKX288 GUT288 HEP288 HOL288 HYH288 IID288 IRZ288 JBV288 JLR288 JVN288 KFJ288 KPF288 KZB288 LIX288 LST288 MCP288 MML288 MWH288 NGD288 NPZ288 NZV288 OJR288 OTN288 PDJ288 PNF288 PXB288 QGX288 QQT288 RAP288 RKL288 RUH288 SED288 SNZ288 SXV288 THR288 TRN288 UBJ288 ULF288 UVB288 VEX288 VOT288 VYP288 WIL288 WSH288 FV288 PR288 ZN288 AJJ288 ATF288 BDB288 BMX288 BWT288 CGP288 CQL288 DAH288 J235:J237 DKA301 EDS301 ENO301 EXK301 FHG301 FRC301 GAY301 GKU301 GUQ301 HEM301 HOI301 HYE301 IIA301 IRW301 JBS301 JLO301 JVK301 KFG301 KPC301 KYY301 LIU301 LSQ301 MCM301 MMI301 MWE301 NGA301 NPW301 NZS301 OJO301 OTK301 PDG301 PNC301 PWY301 QGU301 QQQ301 RAM301 RKI301 RUE301 SEA301 SNW301 SXS301 THO301 TRK301 UBG301 ULC301 UUY301 VEU301 VOQ301 VYM301 WII301 WSE301 FS301 PO301 ZK301 AJG301 ATC301 BCY301 BMU301 BWQ301 CGM301 CQI301 DAE301 DTW301 K270:K276 J165:J171 K325:K326 EFJ325:EFJ326 EPF325:EPF326 EZB325:EZB326 FIX325:FIX326 FST325:FST326 GCP325:GCP326 GML325:GML326 GWH325:GWH326 HGD325:HGD326 HPZ325:HPZ326 HZV325:HZV326 IJR325:IJR326 ITN325:ITN326 JDJ325:JDJ326 JNF325:JNF326 JXB325:JXB326 KGX325:KGX326 KQT325:KQT326 LAP325:LAP326 LKL325:LKL326 LUH325:LUH326 MED325:MED326 MNZ325:MNZ326 MXV325:MXV326 NHR325:NHR326 NRN325:NRN326 OBJ325:OBJ326 OLF325:OLF326 OVB325:OVB326 PEX325:PEX326 POT325:POT326 PYP325:PYP326 QIL325:QIL326 QSH325:QSH326 RCD325:RCD326 RLZ325:RLZ326 RVV325:RVV326 SFR325:SFR326 SPN325:SPN326 SZJ325:SZJ326 TJF325:TJF326 TTB325:TTB326 UCX325:UCX326 UMT325:UMT326 UWP325:UWP326 VGL325:VGL326 VQH325:VQH326 WAD325:WAD326 WJZ325:WJZ326 WTV325:WTV326 HJ325:HJ326 RF325:RF326 ABB325:ABB326 AKX325:AKX326 AUT325:AUT326 BEP325:BEP326 BOL325:BOL326 BYH325:BYH326 CID325:CID326 CRZ325:CRZ326 DBV325:DBV326 DLR342 J339 DVN342 EFJ342 EPF342 EZB342 FIX342 FST342 GCP342 GML342 GWH342 HGD342 HPZ342 HZV342 IJR342 ITN342 JDJ342 JNF342 JXB342 KGX342 KQT342 LAP342 LKL342 LUH342 MED342 MNZ342 MXV342 NHR342 NRN342 OBJ342 OLF342 OVB342 PEX342 POT342 PYP342 QIL342 QSH342 RCD342 RLZ342 RVV342 SFR342 SPN342 SZJ342 TJF342 TTB342 UCX342 UMT342 UWP342 VGL342 VQH342 WAD342 WJZ342 WTV342 HJ342 RF342 ABB342 AKX342 AUT342 BEP342 BOL342 BYH342 CID342 CRZ342 DLR325:DLR326 K342 AMF285 J366:J1157 VRN365:VRN1151 VHR365:VHR1151 UXV365:UXV1151 UNZ365:UNZ1151 UED365:UED1151 TUH365:TUH1151 TKL365:TKL1151 TAP365:TAP1151 SQT365:SQT1151 SGX365:SGX1151 RXB365:RXB1151 RNF365:RNF1151 RDJ365:RDJ1151 QTN365:QTN1151 QJR365:QJR1151 PZV365:PZV1151 PPZ365:PPZ1151 PGD365:PGD1151 OWH365:OWH1151 OML365:OML1151 OCP365:OCP1151 NST365:NST1151 NIX365:NIX1151 MZB365:MZB1151 MPF365:MPF1151 MFJ365:MFJ1151 LVN365:LVN1151 LLR365:LLR1151 LBV365:LBV1151 KRZ365:KRZ1151 KID365:KID1151 JYH365:JYH1151 JOL365:JOL1151 JEP365:JEP1151 IUT365:IUT1151 IKX365:IKX1151 IBB365:IBB1151 HRF365:HRF1151 HHJ365:HHJ1151 GXN365:GXN1151 GNR365:GNR1151 GDV365:GDV1151 FTZ365:FTZ1151 FKD365:FKD1151 FAH365:FAH1151 EQL365:EQL1151 EGP365:EGP1151 DWT365:DWT1151 DMX365:DMX1151 DDB365:DDB1151 CTF365:CTF1151 CJJ365:CJJ1151 BZN365:BZN1151 BPR365:BPR1151 BFV365:BFV1151 AVZ365:AVZ1151 AMD365:AMD1151 ACH365:ACH1151 SL365:SL1151 IP365:IP1151 WVB365:WVB1151 WLF365:WLF1151 WBJ365:WBJ1151 J283:J285 ACJ285 SN285 IR285 WVD285 WLH285 WBL285 VRP285 VHT285 UXX285 UOB285 UEF285 TUJ285 TKN285 TAR285 SQV285 SGZ285 RXD285 RNH285 RDL285 QTP285 QJT285 PZX285 PQB285 PGF285 OWJ285 OMN285 OCR285 NSV285 NIZ285 MZD285 MPH285 MFL285 LVP285 LLT285 LBX285 KSB285 KIF285 JYJ285 JON285 JER285 IUV285 IKZ285 IBD285 HRH285 HHL285 GXP285 GNT285 GDX285 FUB285 FKF285 FAJ285 EQN285 EGR285 DWV285 DMZ285 DDD285 CTH285 CJL285 BZP285 BPT285 BFX285 AWB285 J359:J361">
      <formula1>осн</formula1>
    </dataValidation>
    <dataValidation type="list" allowBlank="1" showInputMessage="1" sqref="BB65821:BB66693 KL65815:KL66687 UH65815:UH66687 AED65815:AED66687 ANZ65815:ANZ66687 AXV65815:AXV66687 BHR65815:BHR66687 BRN65815:BRN66687 CBJ65815:CBJ66687 CLF65815:CLF66687 CVB65815:CVB66687 DEX65815:DEX66687 DOT65815:DOT66687 DYP65815:DYP66687 EIL65815:EIL66687 ESH65815:ESH66687 FCD65815:FCD66687 FLZ65815:FLZ66687 FVV65815:FVV66687 GFR65815:GFR66687 GPN65815:GPN66687 GZJ65815:GZJ66687 HJF65815:HJF66687 HTB65815:HTB66687 ICX65815:ICX66687 IMT65815:IMT66687 IWP65815:IWP66687 JGL65815:JGL66687 JQH65815:JQH66687 KAD65815:KAD66687 KJZ65815:KJZ66687 KTV65815:KTV66687 LDR65815:LDR66687 LNN65815:LNN66687 LXJ65815:LXJ66687 MHF65815:MHF66687 MRB65815:MRB66687 NAX65815:NAX66687 NKT65815:NKT66687 NUP65815:NUP66687 OEL65815:OEL66687 OOH65815:OOH66687 OYD65815:OYD66687 PHZ65815:PHZ66687 PRV65815:PRV66687 QBR65815:QBR66687 QLN65815:QLN66687 QVJ65815:QVJ66687 RFF65815:RFF66687 RPB65815:RPB66687 RYX65815:RYX66687 SIT65815:SIT66687 SSP65815:SSP66687 TCL65815:TCL66687 TMH65815:TMH66687 TWD65815:TWD66687 UFZ65815:UFZ66687 UPV65815:UPV66687 UZR65815:UZR66687 VJN65815:VJN66687 VTJ65815:VTJ66687 WDF65815:WDF66687 WNB65815:WNB66687 WWX65815:WWX66687 BB131357:BB132229 KL131351:KL132223 UH131351:UH132223 AED131351:AED132223 ANZ131351:ANZ132223 AXV131351:AXV132223 BHR131351:BHR132223 BRN131351:BRN132223 CBJ131351:CBJ132223 CLF131351:CLF132223 CVB131351:CVB132223 DEX131351:DEX132223 DOT131351:DOT132223 DYP131351:DYP132223 EIL131351:EIL132223 ESH131351:ESH132223 FCD131351:FCD132223 FLZ131351:FLZ132223 FVV131351:FVV132223 GFR131351:GFR132223 GPN131351:GPN132223 GZJ131351:GZJ132223 HJF131351:HJF132223 HTB131351:HTB132223 ICX131351:ICX132223 IMT131351:IMT132223 IWP131351:IWP132223 JGL131351:JGL132223 JQH131351:JQH132223 KAD131351:KAD132223 KJZ131351:KJZ132223 KTV131351:KTV132223 LDR131351:LDR132223 LNN131351:LNN132223 LXJ131351:LXJ132223 MHF131351:MHF132223 MRB131351:MRB132223 NAX131351:NAX132223 NKT131351:NKT132223 NUP131351:NUP132223 OEL131351:OEL132223 OOH131351:OOH132223 OYD131351:OYD132223 PHZ131351:PHZ132223 PRV131351:PRV132223 QBR131351:QBR132223 QLN131351:QLN132223 QVJ131351:QVJ132223 RFF131351:RFF132223 RPB131351:RPB132223 RYX131351:RYX132223 SIT131351:SIT132223 SSP131351:SSP132223 TCL131351:TCL132223 TMH131351:TMH132223 TWD131351:TWD132223 UFZ131351:UFZ132223 UPV131351:UPV132223 UZR131351:UZR132223 VJN131351:VJN132223 VTJ131351:VTJ132223 WDF131351:WDF132223 WNB131351:WNB132223 WWX131351:WWX132223 BB196893:BB197765 KL196887:KL197759 UH196887:UH197759 AED196887:AED197759 ANZ196887:ANZ197759 AXV196887:AXV197759 BHR196887:BHR197759 BRN196887:BRN197759 CBJ196887:CBJ197759 CLF196887:CLF197759 CVB196887:CVB197759 DEX196887:DEX197759 DOT196887:DOT197759 DYP196887:DYP197759 EIL196887:EIL197759 ESH196887:ESH197759 FCD196887:FCD197759 FLZ196887:FLZ197759 FVV196887:FVV197759 GFR196887:GFR197759 GPN196887:GPN197759 GZJ196887:GZJ197759 HJF196887:HJF197759 HTB196887:HTB197759 ICX196887:ICX197759 IMT196887:IMT197759 IWP196887:IWP197759 JGL196887:JGL197759 JQH196887:JQH197759 KAD196887:KAD197759 KJZ196887:KJZ197759 KTV196887:KTV197759 LDR196887:LDR197759 LNN196887:LNN197759 LXJ196887:LXJ197759 MHF196887:MHF197759 MRB196887:MRB197759 NAX196887:NAX197759 NKT196887:NKT197759 NUP196887:NUP197759 OEL196887:OEL197759 OOH196887:OOH197759 OYD196887:OYD197759 PHZ196887:PHZ197759 PRV196887:PRV197759 QBR196887:QBR197759 QLN196887:QLN197759 QVJ196887:QVJ197759 RFF196887:RFF197759 RPB196887:RPB197759 RYX196887:RYX197759 SIT196887:SIT197759 SSP196887:SSP197759 TCL196887:TCL197759 TMH196887:TMH197759 TWD196887:TWD197759 UFZ196887:UFZ197759 UPV196887:UPV197759 UZR196887:UZR197759 VJN196887:VJN197759 VTJ196887:VTJ197759 WDF196887:WDF197759 WNB196887:WNB197759 WWX196887:WWX197759 BB262429:BB263301 KL262423:KL263295 UH262423:UH263295 AED262423:AED263295 ANZ262423:ANZ263295 AXV262423:AXV263295 BHR262423:BHR263295 BRN262423:BRN263295 CBJ262423:CBJ263295 CLF262423:CLF263295 CVB262423:CVB263295 DEX262423:DEX263295 DOT262423:DOT263295 DYP262423:DYP263295 EIL262423:EIL263295 ESH262423:ESH263295 FCD262423:FCD263295 FLZ262423:FLZ263295 FVV262423:FVV263295 GFR262423:GFR263295 GPN262423:GPN263295 GZJ262423:GZJ263295 HJF262423:HJF263295 HTB262423:HTB263295 ICX262423:ICX263295 IMT262423:IMT263295 IWP262423:IWP263295 JGL262423:JGL263295 JQH262423:JQH263295 KAD262423:KAD263295 KJZ262423:KJZ263295 KTV262423:KTV263295 LDR262423:LDR263295 LNN262423:LNN263295 LXJ262423:LXJ263295 MHF262423:MHF263295 MRB262423:MRB263295 NAX262423:NAX263295 NKT262423:NKT263295 NUP262423:NUP263295 OEL262423:OEL263295 OOH262423:OOH263295 OYD262423:OYD263295 PHZ262423:PHZ263295 PRV262423:PRV263295 QBR262423:QBR263295 QLN262423:QLN263295 QVJ262423:QVJ263295 RFF262423:RFF263295 RPB262423:RPB263295 RYX262423:RYX263295 SIT262423:SIT263295 SSP262423:SSP263295 TCL262423:TCL263295 TMH262423:TMH263295 TWD262423:TWD263295 UFZ262423:UFZ263295 UPV262423:UPV263295 UZR262423:UZR263295 VJN262423:VJN263295 VTJ262423:VTJ263295 WDF262423:WDF263295 WNB262423:WNB263295 WWX262423:WWX263295 BB327965:BB328837 KL327959:KL328831 UH327959:UH328831 AED327959:AED328831 ANZ327959:ANZ328831 AXV327959:AXV328831 BHR327959:BHR328831 BRN327959:BRN328831 CBJ327959:CBJ328831 CLF327959:CLF328831 CVB327959:CVB328831 DEX327959:DEX328831 DOT327959:DOT328831 DYP327959:DYP328831 EIL327959:EIL328831 ESH327959:ESH328831 FCD327959:FCD328831 FLZ327959:FLZ328831 FVV327959:FVV328831 GFR327959:GFR328831 GPN327959:GPN328831 GZJ327959:GZJ328831 HJF327959:HJF328831 HTB327959:HTB328831 ICX327959:ICX328831 IMT327959:IMT328831 IWP327959:IWP328831 JGL327959:JGL328831 JQH327959:JQH328831 KAD327959:KAD328831 KJZ327959:KJZ328831 KTV327959:KTV328831 LDR327959:LDR328831 LNN327959:LNN328831 LXJ327959:LXJ328831 MHF327959:MHF328831 MRB327959:MRB328831 NAX327959:NAX328831 NKT327959:NKT328831 NUP327959:NUP328831 OEL327959:OEL328831 OOH327959:OOH328831 OYD327959:OYD328831 PHZ327959:PHZ328831 PRV327959:PRV328831 QBR327959:QBR328831 QLN327959:QLN328831 QVJ327959:QVJ328831 RFF327959:RFF328831 RPB327959:RPB328831 RYX327959:RYX328831 SIT327959:SIT328831 SSP327959:SSP328831 TCL327959:TCL328831 TMH327959:TMH328831 TWD327959:TWD328831 UFZ327959:UFZ328831 UPV327959:UPV328831 UZR327959:UZR328831 VJN327959:VJN328831 VTJ327959:VTJ328831 WDF327959:WDF328831 WNB327959:WNB328831 WWX327959:WWX328831 BB393501:BB394373 KL393495:KL394367 UH393495:UH394367 AED393495:AED394367 ANZ393495:ANZ394367 AXV393495:AXV394367 BHR393495:BHR394367 BRN393495:BRN394367 CBJ393495:CBJ394367 CLF393495:CLF394367 CVB393495:CVB394367 DEX393495:DEX394367 DOT393495:DOT394367 DYP393495:DYP394367 EIL393495:EIL394367 ESH393495:ESH394367 FCD393495:FCD394367 FLZ393495:FLZ394367 FVV393495:FVV394367 GFR393495:GFR394367 GPN393495:GPN394367 GZJ393495:GZJ394367 HJF393495:HJF394367 HTB393495:HTB394367 ICX393495:ICX394367 IMT393495:IMT394367 IWP393495:IWP394367 JGL393495:JGL394367 JQH393495:JQH394367 KAD393495:KAD394367 KJZ393495:KJZ394367 KTV393495:KTV394367 LDR393495:LDR394367 LNN393495:LNN394367 LXJ393495:LXJ394367 MHF393495:MHF394367 MRB393495:MRB394367 NAX393495:NAX394367 NKT393495:NKT394367 NUP393495:NUP394367 OEL393495:OEL394367 OOH393495:OOH394367 OYD393495:OYD394367 PHZ393495:PHZ394367 PRV393495:PRV394367 QBR393495:QBR394367 QLN393495:QLN394367 QVJ393495:QVJ394367 RFF393495:RFF394367 RPB393495:RPB394367 RYX393495:RYX394367 SIT393495:SIT394367 SSP393495:SSP394367 TCL393495:TCL394367 TMH393495:TMH394367 TWD393495:TWD394367 UFZ393495:UFZ394367 UPV393495:UPV394367 UZR393495:UZR394367 VJN393495:VJN394367 VTJ393495:VTJ394367 WDF393495:WDF394367 WNB393495:WNB394367 WWX393495:WWX394367 BB459037:BB459909 KL459031:KL459903 UH459031:UH459903 AED459031:AED459903 ANZ459031:ANZ459903 AXV459031:AXV459903 BHR459031:BHR459903 BRN459031:BRN459903 CBJ459031:CBJ459903 CLF459031:CLF459903 CVB459031:CVB459903 DEX459031:DEX459903 DOT459031:DOT459903 DYP459031:DYP459903 EIL459031:EIL459903 ESH459031:ESH459903 FCD459031:FCD459903 FLZ459031:FLZ459903 FVV459031:FVV459903 GFR459031:GFR459903 GPN459031:GPN459903 GZJ459031:GZJ459903 HJF459031:HJF459903 HTB459031:HTB459903 ICX459031:ICX459903 IMT459031:IMT459903 IWP459031:IWP459903 JGL459031:JGL459903 JQH459031:JQH459903 KAD459031:KAD459903 KJZ459031:KJZ459903 KTV459031:KTV459903 LDR459031:LDR459903 LNN459031:LNN459903 LXJ459031:LXJ459903 MHF459031:MHF459903 MRB459031:MRB459903 NAX459031:NAX459903 NKT459031:NKT459903 NUP459031:NUP459903 OEL459031:OEL459903 OOH459031:OOH459903 OYD459031:OYD459903 PHZ459031:PHZ459903 PRV459031:PRV459903 QBR459031:QBR459903 QLN459031:QLN459903 QVJ459031:QVJ459903 RFF459031:RFF459903 RPB459031:RPB459903 RYX459031:RYX459903 SIT459031:SIT459903 SSP459031:SSP459903 TCL459031:TCL459903 TMH459031:TMH459903 TWD459031:TWD459903 UFZ459031:UFZ459903 UPV459031:UPV459903 UZR459031:UZR459903 VJN459031:VJN459903 VTJ459031:VTJ459903 WDF459031:WDF459903 WNB459031:WNB459903 WWX459031:WWX459903 BB524573:BB525445 KL524567:KL525439 UH524567:UH525439 AED524567:AED525439 ANZ524567:ANZ525439 AXV524567:AXV525439 BHR524567:BHR525439 BRN524567:BRN525439 CBJ524567:CBJ525439 CLF524567:CLF525439 CVB524567:CVB525439 DEX524567:DEX525439 DOT524567:DOT525439 DYP524567:DYP525439 EIL524567:EIL525439 ESH524567:ESH525439 FCD524567:FCD525439 FLZ524567:FLZ525439 FVV524567:FVV525439 GFR524567:GFR525439 GPN524567:GPN525439 GZJ524567:GZJ525439 HJF524567:HJF525439 HTB524567:HTB525439 ICX524567:ICX525439 IMT524567:IMT525439 IWP524567:IWP525439 JGL524567:JGL525439 JQH524567:JQH525439 KAD524567:KAD525439 KJZ524567:KJZ525439 KTV524567:KTV525439 LDR524567:LDR525439 LNN524567:LNN525439 LXJ524567:LXJ525439 MHF524567:MHF525439 MRB524567:MRB525439 NAX524567:NAX525439 NKT524567:NKT525439 NUP524567:NUP525439 OEL524567:OEL525439 OOH524567:OOH525439 OYD524567:OYD525439 PHZ524567:PHZ525439 PRV524567:PRV525439 QBR524567:QBR525439 QLN524567:QLN525439 QVJ524567:QVJ525439 RFF524567:RFF525439 RPB524567:RPB525439 RYX524567:RYX525439 SIT524567:SIT525439 SSP524567:SSP525439 TCL524567:TCL525439 TMH524567:TMH525439 TWD524567:TWD525439 UFZ524567:UFZ525439 UPV524567:UPV525439 UZR524567:UZR525439 VJN524567:VJN525439 VTJ524567:VTJ525439 WDF524567:WDF525439 WNB524567:WNB525439 WWX524567:WWX525439 BB590109:BB590981 KL590103:KL590975 UH590103:UH590975 AED590103:AED590975 ANZ590103:ANZ590975 AXV590103:AXV590975 BHR590103:BHR590975 BRN590103:BRN590975 CBJ590103:CBJ590975 CLF590103:CLF590975 CVB590103:CVB590975 DEX590103:DEX590975 DOT590103:DOT590975 DYP590103:DYP590975 EIL590103:EIL590975 ESH590103:ESH590975 FCD590103:FCD590975 FLZ590103:FLZ590975 FVV590103:FVV590975 GFR590103:GFR590975 GPN590103:GPN590975 GZJ590103:GZJ590975 HJF590103:HJF590975 HTB590103:HTB590975 ICX590103:ICX590975 IMT590103:IMT590975 IWP590103:IWP590975 JGL590103:JGL590975 JQH590103:JQH590975 KAD590103:KAD590975 KJZ590103:KJZ590975 KTV590103:KTV590975 LDR590103:LDR590975 LNN590103:LNN590975 LXJ590103:LXJ590975 MHF590103:MHF590975 MRB590103:MRB590975 NAX590103:NAX590975 NKT590103:NKT590975 NUP590103:NUP590975 OEL590103:OEL590975 OOH590103:OOH590975 OYD590103:OYD590975 PHZ590103:PHZ590975 PRV590103:PRV590975 QBR590103:QBR590975 QLN590103:QLN590975 QVJ590103:QVJ590975 RFF590103:RFF590975 RPB590103:RPB590975 RYX590103:RYX590975 SIT590103:SIT590975 SSP590103:SSP590975 TCL590103:TCL590975 TMH590103:TMH590975 TWD590103:TWD590975 UFZ590103:UFZ590975 UPV590103:UPV590975 UZR590103:UZR590975 VJN590103:VJN590975 VTJ590103:VTJ590975 WDF590103:WDF590975 WNB590103:WNB590975 WWX590103:WWX590975 BB655645:BB656517 KL655639:KL656511 UH655639:UH656511 AED655639:AED656511 ANZ655639:ANZ656511 AXV655639:AXV656511 BHR655639:BHR656511 BRN655639:BRN656511 CBJ655639:CBJ656511 CLF655639:CLF656511 CVB655639:CVB656511 DEX655639:DEX656511 DOT655639:DOT656511 DYP655639:DYP656511 EIL655639:EIL656511 ESH655639:ESH656511 FCD655639:FCD656511 FLZ655639:FLZ656511 FVV655639:FVV656511 GFR655639:GFR656511 GPN655639:GPN656511 GZJ655639:GZJ656511 HJF655639:HJF656511 HTB655639:HTB656511 ICX655639:ICX656511 IMT655639:IMT656511 IWP655639:IWP656511 JGL655639:JGL656511 JQH655639:JQH656511 KAD655639:KAD656511 KJZ655639:KJZ656511 KTV655639:KTV656511 LDR655639:LDR656511 LNN655639:LNN656511 LXJ655639:LXJ656511 MHF655639:MHF656511 MRB655639:MRB656511 NAX655639:NAX656511 NKT655639:NKT656511 NUP655639:NUP656511 OEL655639:OEL656511 OOH655639:OOH656511 OYD655639:OYD656511 PHZ655639:PHZ656511 PRV655639:PRV656511 QBR655639:QBR656511 QLN655639:QLN656511 QVJ655639:QVJ656511 RFF655639:RFF656511 RPB655639:RPB656511 RYX655639:RYX656511 SIT655639:SIT656511 SSP655639:SSP656511 TCL655639:TCL656511 TMH655639:TMH656511 TWD655639:TWD656511 UFZ655639:UFZ656511 UPV655639:UPV656511 UZR655639:UZR656511 VJN655639:VJN656511 VTJ655639:VTJ656511 WDF655639:WDF656511 WNB655639:WNB656511 WWX655639:WWX656511 BB721181:BB722053 KL721175:KL722047 UH721175:UH722047 AED721175:AED722047 ANZ721175:ANZ722047 AXV721175:AXV722047 BHR721175:BHR722047 BRN721175:BRN722047 CBJ721175:CBJ722047 CLF721175:CLF722047 CVB721175:CVB722047 DEX721175:DEX722047 DOT721175:DOT722047 DYP721175:DYP722047 EIL721175:EIL722047 ESH721175:ESH722047 FCD721175:FCD722047 FLZ721175:FLZ722047 FVV721175:FVV722047 GFR721175:GFR722047 GPN721175:GPN722047 GZJ721175:GZJ722047 HJF721175:HJF722047 HTB721175:HTB722047 ICX721175:ICX722047 IMT721175:IMT722047 IWP721175:IWP722047 JGL721175:JGL722047 JQH721175:JQH722047 KAD721175:KAD722047 KJZ721175:KJZ722047 KTV721175:KTV722047 LDR721175:LDR722047 LNN721175:LNN722047 LXJ721175:LXJ722047 MHF721175:MHF722047 MRB721175:MRB722047 NAX721175:NAX722047 NKT721175:NKT722047 NUP721175:NUP722047 OEL721175:OEL722047 OOH721175:OOH722047 OYD721175:OYD722047 PHZ721175:PHZ722047 PRV721175:PRV722047 QBR721175:QBR722047 QLN721175:QLN722047 QVJ721175:QVJ722047 RFF721175:RFF722047 RPB721175:RPB722047 RYX721175:RYX722047 SIT721175:SIT722047 SSP721175:SSP722047 TCL721175:TCL722047 TMH721175:TMH722047 TWD721175:TWD722047 UFZ721175:UFZ722047 UPV721175:UPV722047 UZR721175:UZR722047 VJN721175:VJN722047 VTJ721175:VTJ722047 WDF721175:WDF722047 WNB721175:WNB722047 WWX721175:WWX722047 BB786717:BB787589 KL786711:KL787583 UH786711:UH787583 AED786711:AED787583 ANZ786711:ANZ787583 AXV786711:AXV787583 BHR786711:BHR787583 BRN786711:BRN787583 CBJ786711:CBJ787583 CLF786711:CLF787583 CVB786711:CVB787583 DEX786711:DEX787583 DOT786711:DOT787583 DYP786711:DYP787583 EIL786711:EIL787583 ESH786711:ESH787583 FCD786711:FCD787583 FLZ786711:FLZ787583 FVV786711:FVV787583 GFR786711:GFR787583 GPN786711:GPN787583 GZJ786711:GZJ787583 HJF786711:HJF787583 HTB786711:HTB787583 ICX786711:ICX787583 IMT786711:IMT787583 IWP786711:IWP787583 JGL786711:JGL787583 JQH786711:JQH787583 KAD786711:KAD787583 KJZ786711:KJZ787583 KTV786711:KTV787583 LDR786711:LDR787583 LNN786711:LNN787583 LXJ786711:LXJ787583 MHF786711:MHF787583 MRB786711:MRB787583 NAX786711:NAX787583 NKT786711:NKT787583 NUP786711:NUP787583 OEL786711:OEL787583 OOH786711:OOH787583 OYD786711:OYD787583 PHZ786711:PHZ787583 PRV786711:PRV787583 QBR786711:QBR787583 QLN786711:QLN787583 QVJ786711:QVJ787583 RFF786711:RFF787583 RPB786711:RPB787583 RYX786711:RYX787583 SIT786711:SIT787583 SSP786711:SSP787583 TCL786711:TCL787583 TMH786711:TMH787583 TWD786711:TWD787583 UFZ786711:UFZ787583 UPV786711:UPV787583 UZR786711:UZR787583 VJN786711:VJN787583 VTJ786711:VTJ787583 WDF786711:WDF787583 WNB786711:WNB787583 WWX786711:WWX787583 BB852253:BB853125 KL852247:KL853119 UH852247:UH853119 AED852247:AED853119 ANZ852247:ANZ853119 AXV852247:AXV853119 BHR852247:BHR853119 BRN852247:BRN853119 CBJ852247:CBJ853119 CLF852247:CLF853119 CVB852247:CVB853119 DEX852247:DEX853119 DOT852247:DOT853119 DYP852247:DYP853119 EIL852247:EIL853119 ESH852247:ESH853119 FCD852247:FCD853119 FLZ852247:FLZ853119 FVV852247:FVV853119 GFR852247:GFR853119 GPN852247:GPN853119 GZJ852247:GZJ853119 HJF852247:HJF853119 HTB852247:HTB853119 ICX852247:ICX853119 IMT852247:IMT853119 IWP852247:IWP853119 JGL852247:JGL853119 JQH852247:JQH853119 KAD852247:KAD853119 KJZ852247:KJZ853119 KTV852247:KTV853119 LDR852247:LDR853119 LNN852247:LNN853119 LXJ852247:LXJ853119 MHF852247:MHF853119 MRB852247:MRB853119 NAX852247:NAX853119 NKT852247:NKT853119 NUP852247:NUP853119 OEL852247:OEL853119 OOH852247:OOH853119 OYD852247:OYD853119 PHZ852247:PHZ853119 PRV852247:PRV853119 QBR852247:QBR853119 QLN852247:QLN853119 QVJ852247:QVJ853119 RFF852247:RFF853119 RPB852247:RPB853119 RYX852247:RYX853119 SIT852247:SIT853119 SSP852247:SSP853119 TCL852247:TCL853119 TMH852247:TMH853119 TWD852247:TWD853119 UFZ852247:UFZ853119 UPV852247:UPV853119 UZR852247:UZR853119 VJN852247:VJN853119 VTJ852247:VTJ853119 WDF852247:WDF853119 WNB852247:WNB853119 WWX852247:WWX853119 BB917789:BB918661 KL917783:KL918655 UH917783:UH918655 AED917783:AED918655 ANZ917783:ANZ918655 AXV917783:AXV918655 BHR917783:BHR918655 BRN917783:BRN918655 CBJ917783:CBJ918655 CLF917783:CLF918655 CVB917783:CVB918655 DEX917783:DEX918655 DOT917783:DOT918655 DYP917783:DYP918655 EIL917783:EIL918655 ESH917783:ESH918655 FCD917783:FCD918655 FLZ917783:FLZ918655 FVV917783:FVV918655 GFR917783:GFR918655 GPN917783:GPN918655 GZJ917783:GZJ918655 HJF917783:HJF918655 HTB917783:HTB918655 ICX917783:ICX918655 IMT917783:IMT918655 IWP917783:IWP918655 JGL917783:JGL918655 JQH917783:JQH918655 KAD917783:KAD918655 KJZ917783:KJZ918655 KTV917783:KTV918655 LDR917783:LDR918655 LNN917783:LNN918655 LXJ917783:LXJ918655 MHF917783:MHF918655 MRB917783:MRB918655 NAX917783:NAX918655 NKT917783:NKT918655 NUP917783:NUP918655 OEL917783:OEL918655 OOH917783:OOH918655 OYD917783:OYD918655 PHZ917783:PHZ918655 PRV917783:PRV918655 QBR917783:QBR918655 QLN917783:QLN918655 QVJ917783:QVJ918655 RFF917783:RFF918655 RPB917783:RPB918655 RYX917783:RYX918655 SIT917783:SIT918655 SSP917783:SSP918655 TCL917783:TCL918655 TMH917783:TMH918655 TWD917783:TWD918655 UFZ917783:UFZ918655 UPV917783:UPV918655 UZR917783:UZR918655 VJN917783:VJN918655 VTJ917783:VTJ918655 WDF917783:WDF918655 WNB917783:WNB918655 WWX917783:WWX918655 BB983325:BB984197 KL983319:KL984191 UH983319:UH984191 AED983319:AED984191 ANZ983319:ANZ984191 AXV983319:AXV984191 BHR983319:BHR984191 BRN983319:BRN984191 CBJ983319:CBJ984191 CLF983319:CLF984191 CVB983319:CVB984191 DEX983319:DEX984191 DOT983319:DOT984191 DYP983319:DYP984191 EIL983319:EIL984191 ESH983319:ESH984191 FCD983319:FCD984191 FLZ983319:FLZ984191 FVV983319:FVV984191 GFR983319:GFR984191 GPN983319:GPN984191 GZJ983319:GZJ984191 HJF983319:HJF984191 HTB983319:HTB984191 ICX983319:ICX984191 IMT983319:IMT984191 IWP983319:IWP984191 JGL983319:JGL984191 JQH983319:JQH984191 KAD983319:KAD984191 KJZ983319:KJZ984191 KTV983319:KTV984191 LDR983319:LDR984191 LNN983319:LNN984191 LXJ983319:LXJ984191 MHF983319:MHF984191 MRB983319:MRB984191 NAX983319:NAX984191 NKT983319:NKT984191 NUP983319:NUP984191 OEL983319:OEL984191 OOH983319:OOH984191 OYD983319:OYD984191 PHZ983319:PHZ984191 PRV983319:PRV984191 QBR983319:QBR984191 QLN983319:QLN984191 QVJ983319:QVJ984191 RFF983319:RFF984191 RPB983319:RPB984191 RYX983319:RYX984191 SIT983319:SIT984191 SSP983319:SSP984191 TCL983319:TCL984191 TMH983319:TMH984191 TWD983319:TWD984191 UFZ983319:UFZ984191 UPV983319:UPV984191 UZR983319:UZR984191 VJN983319:VJN984191 VTJ983319:VTJ984191 WDF983319:WDF984191 WNB983319:WNB984191 WWX983319:WWX984191 BH65815:BH66689 KR65815:KR66689 UN65815:UN66689 AEJ65815:AEJ66689 AOF65815:AOF66689 AYB65815:AYB66689 BHX65815:BHX66689 BRT65815:BRT66689 CBP65815:CBP66689 CLL65815:CLL66689 CVH65815:CVH66689 DFD65815:DFD66689 DOZ65815:DOZ66689 DYV65815:DYV66689 EIR65815:EIR66689 ESN65815:ESN66689 FCJ65815:FCJ66689 FMF65815:FMF66689 FWB65815:FWB66689 GFX65815:GFX66689 GPT65815:GPT66689 GZP65815:GZP66689 HJL65815:HJL66689 HTH65815:HTH66689 IDD65815:IDD66689 IMZ65815:IMZ66689 IWV65815:IWV66689 JGR65815:JGR66689 JQN65815:JQN66689 KAJ65815:KAJ66689 KKF65815:KKF66689 KUB65815:KUB66689 LDX65815:LDX66689 LNT65815:LNT66689 LXP65815:LXP66689 MHL65815:MHL66689 MRH65815:MRH66689 NBD65815:NBD66689 NKZ65815:NKZ66689 NUV65815:NUV66689 OER65815:OER66689 OON65815:OON66689 OYJ65815:OYJ66689 PIF65815:PIF66689 PSB65815:PSB66689 QBX65815:QBX66689 QLT65815:QLT66689 QVP65815:QVP66689 RFL65815:RFL66689 RPH65815:RPH66689 RZD65815:RZD66689 SIZ65815:SIZ66689 SSV65815:SSV66689 TCR65815:TCR66689 TMN65815:TMN66689 TWJ65815:TWJ66689 UGF65815:UGF66689 UQB65815:UQB66689 UZX65815:UZX66689 VJT65815:VJT66689 VTP65815:VTP66689 WDL65815:WDL66689 WNH65815:WNH66689 WXD65815:WXD66689 BH131351:BH132225 KR131351:KR132225 UN131351:UN132225 AEJ131351:AEJ132225 AOF131351:AOF132225 AYB131351:AYB132225 BHX131351:BHX132225 BRT131351:BRT132225 CBP131351:CBP132225 CLL131351:CLL132225 CVH131351:CVH132225 DFD131351:DFD132225 DOZ131351:DOZ132225 DYV131351:DYV132225 EIR131351:EIR132225 ESN131351:ESN132225 FCJ131351:FCJ132225 FMF131351:FMF132225 FWB131351:FWB132225 GFX131351:GFX132225 GPT131351:GPT132225 GZP131351:GZP132225 HJL131351:HJL132225 HTH131351:HTH132225 IDD131351:IDD132225 IMZ131351:IMZ132225 IWV131351:IWV132225 JGR131351:JGR132225 JQN131351:JQN132225 KAJ131351:KAJ132225 KKF131351:KKF132225 KUB131351:KUB132225 LDX131351:LDX132225 LNT131351:LNT132225 LXP131351:LXP132225 MHL131351:MHL132225 MRH131351:MRH132225 NBD131351:NBD132225 NKZ131351:NKZ132225 NUV131351:NUV132225 OER131351:OER132225 OON131351:OON132225 OYJ131351:OYJ132225 PIF131351:PIF132225 PSB131351:PSB132225 QBX131351:QBX132225 QLT131351:QLT132225 QVP131351:QVP132225 RFL131351:RFL132225 RPH131351:RPH132225 RZD131351:RZD132225 SIZ131351:SIZ132225 SSV131351:SSV132225 TCR131351:TCR132225 TMN131351:TMN132225 TWJ131351:TWJ132225 UGF131351:UGF132225 UQB131351:UQB132225 UZX131351:UZX132225 VJT131351:VJT132225 VTP131351:VTP132225 WDL131351:WDL132225 WNH131351:WNH132225 WXD131351:WXD132225 BH196887:BH197761 KR196887:KR197761 UN196887:UN197761 AEJ196887:AEJ197761 AOF196887:AOF197761 AYB196887:AYB197761 BHX196887:BHX197761 BRT196887:BRT197761 CBP196887:CBP197761 CLL196887:CLL197761 CVH196887:CVH197761 DFD196887:DFD197761 DOZ196887:DOZ197761 DYV196887:DYV197761 EIR196887:EIR197761 ESN196887:ESN197761 FCJ196887:FCJ197761 FMF196887:FMF197761 FWB196887:FWB197761 GFX196887:GFX197761 GPT196887:GPT197761 GZP196887:GZP197761 HJL196887:HJL197761 HTH196887:HTH197761 IDD196887:IDD197761 IMZ196887:IMZ197761 IWV196887:IWV197761 JGR196887:JGR197761 JQN196887:JQN197761 KAJ196887:KAJ197761 KKF196887:KKF197761 KUB196887:KUB197761 LDX196887:LDX197761 LNT196887:LNT197761 LXP196887:LXP197761 MHL196887:MHL197761 MRH196887:MRH197761 NBD196887:NBD197761 NKZ196887:NKZ197761 NUV196887:NUV197761 OER196887:OER197761 OON196887:OON197761 OYJ196887:OYJ197761 PIF196887:PIF197761 PSB196887:PSB197761 QBX196887:QBX197761 QLT196887:QLT197761 QVP196887:QVP197761 RFL196887:RFL197761 RPH196887:RPH197761 RZD196887:RZD197761 SIZ196887:SIZ197761 SSV196887:SSV197761 TCR196887:TCR197761 TMN196887:TMN197761 TWJ196887:TWJ197761 UGF196887:UGF197761 UQB196887:UQB197761 UZX196887:UZX197761 VJT196887:VJT197761 VTP196887:VTP197761 WDL196887:WDL197761 WNH196887:WNH197761 WXD196887:WXD197761 BH262423:BH263297 KR262423:KR263297 UN262423:UN263297 AEJ262423:AEJ263297 AOF262423:AOF263297 AYB262423:AYB263297 BHX262423:BHX263297 BRT262423:BRT263297 CBP262423:CBP263297 CLL262423:CLL263297 CVH262423:CVH263297 DFD262423:DFD263297 DOZ262423:DOZ263297 DYV262423:DYV263297 EIR262423:EIR263297 ESN262423:ESN263297 FCJ262423:FCJ263297 FMF262423:FMF263297 FWB262423:FWB263297 GFX262423:GFX263297 GPT262423:GPT263297 GZP262423:GZP263297 HJL262423:HJL263297 HTH262423:HTH263297 IDD262423:IDD263297 IMZ262423:IMZ263297 IWV262423:IWV263297 JGR262423:JGR263297 JQN262423:JQN263297 KAJ262423:KAJ263297 KKF262423:KKF263297 KUB262423:KUB263297 LDX262423:LDX263297 LNT262423:LNT263297 LXP262423:LXP263297 MHL262423:MHL263297 MRH262423:MRH263297 NBD262423:NBD263297 NKZ262423:NKZ263297 NUV262423:NUV263297 OER262423:OER263297 OON262423:OON263297 OYJ262423:OYJ263297 PIF262423:PIF263297 PSB262423:PSB263297 QBX262423:QBX263297 QLT262423:QLT263297 QVP262423:QVP263297 RFL262423:RFL263297 RPH262423:RPH263297 RZD262423:RZD263297 SIZ262423:SIZ263297 SSV262423:SSV263297 TCR262423:TCR263297 TMN262423:TMN263297 TWJ262423:TWJ263297 UGF262423:UGF263297 UQB262423:UQB263297 UZX262423:UZX263297 VJT262423:VJT263297 VTP262423:VTP263297 WDL262423:WDL263297 WNH262423:WNH263297 WXD262423:WXD263297 BH327959:BH328833 KR327959:KR328833 UN327959:UN328833 AEJ327959:AEJ328833 AOF327959:AOF328833 AYB327959:AYB328833 BHX327959:BHX328833 BRT327959:BRT328833 CBP327959:CBP328833 CLL327959:CLL328833 CVH327959:CVH328833 DFD327959:DFD328833 DOZ327959:DOZ328833 DYV327959:DYV328833 EIR327959:EIR328833 ESN327959:ESN328833 FCJ327959:FCJ328833 FMF327959:FMF328833 FWB327959:FWB328833 GFX327959:GFX328833 GPT327959:GPT328833 GZP327959:GZP328833 HJL327959:HJL328833 HTH327959:HTH328833 IDD327959:IDD328833 IMZ327959:IMZ328833 IWV327959:IWV328833 JGR327959:JGR328833 JQN327959:JQN328833 KAJ327959:KAJ328833 KKF327959:KKF328833 KUB327959:KUB328833 LDX327959:LDX328833 LNT327959:LNT328833 LXP327959:LXP328833 MHL327959:MHL328833 MRH327959:MRH328833 NBD327959:NBD328833 NKZ327959:NKZ328833 NUV327959:NUV328833 OER327959:OER328833 OON327959:OON328833 OYJ327959:OYJ328833 PIF327959:PIF328833 PSB327959:PSB328833 QBX327959:QBX328833 QLT327959:QLT328833 QVP327959:QVP328833 RFL327959:RFL328833 RPH327959:RPH328833 RZD327959:RZD328833 SIZ327959:SIZ328833 SSV327959:SSV328833 TCR327959:TCR328833 TMN327959:TMN328833 TWJ327959:TWJ328833 UGF327959:UGF328833 UQB327959:UQB328833 UZX327959:UZX328833 VJT327959:VJT328833 VTP327959:VTP328833 WDL327959:WDL328833 WNH327959:WNH328833 WXD327959:WXD328833 BH393495:BH394369 KR393495:KR394369 UN393495:UN394369 AEJ393495:AEJ394369 AOF393495:AOF394369 AYB393495:AYB394369 BHX393495:BHX394369 BRT393495:BRT394369 CBP393495:CBP394369 CLL393495:CLL394369 CVH393495:CVH394369 DFD393495:DFD394369 DOZ393495:DOZ394369 DYV393495:DYV394369 EIR393495:EIR394369 ESN393495:ESN394369 FCJ393495:FCJ394369 FMF393495:FMF394369 FWB393495:FWB394369 GFX393495:GFX394369 GPT393495:GPT394369 GZP393495:GZP394369 HJL393495:HJL394369 HTH393495:HTH394369 IDD393495:IDD394369 IMZ393495:IMZ394369 IWV393495:IWV394369 JGR393495:JGR394369 JQN393495:JQN394369 KAJ393495:KAJ394369 KKF393495:KKF394369 KUB393495:KUB394369 LDX393495:LDX394369 LNT393495:LNT394369 LXP393495:LXP394369 MHL393495:MHL394369 MRH393495:MRH394369 NBD393495:NBD394369 NKZ393495:NKZ394369 NUV393495:NUV394369 OER393495:OER394369 OON393495:OON394369 OYJ393495:OYJ394369 PIF393495:PIF394369 PSB393495:PSB394369 QBX393495:QBX394369 QLT393495:QLT394369 QVP393495:QVP394369 RFL393495:RFL394369 RPH393495:RPH394369 RZD393495:RZD394369 SIZ393495:SIZ394369 SSV393495:SSV394369 TCR393495:TCR394369 TMN393495:TMN394369 TWJ393495:TWJ394369 UGF393495:UGF394369 UQB393495:UQB394369 UZX393495:UZX394369 VJT393495:VJT394369 VTP393495:VTP394369 WDL393495:WDL394369 WNH393495:WNH394369 WXD393495:WXD394369 BH459031:BH459905 KR459031:KR459905 UN459031:UN459905 AEJ459031:AEJ459905 AOF459031:AOF459905 AYB459031:AYB459905 BHX459031:BHX459905 BRT459031:BRT459905 CBP459031:CBP459905 CLL459031:CLL459905 CVH459031:CVH459905 DFD459031:DFD459905 DOZ459031:DOZ459905 DYV459031:DYV459905 EIR459031:EIR459905 ESN459031:ESN459905 FCJ459031:FCJ459905 FMF459031:FMF459905 FWB459031:FWB459905 GFX459031:GFX459905 GPT459031:GPT459905 GZP459031:GZP459905 HJL459031:HJL459905 HTH459031:HTH459905 IDD459031:IDD459905 IMZ459031:IMZ459905 IWV459031:IWV459905 JGR459031:JGR459905 JQN459031:JQN459905 KAJ459031:KAJ459905 KKF459031:KKF459905 KUB459031:KUB459905 LDX459031:LDX459905 LNT459031:LNT459905 LXP459031:LXP459905 MHL459031:MHL459905 MRH459031:MRH459905 NBD459031:NBD459905 NKZ459031:NKZ459905 NUV459031:NUV459905 OER459031:OER459905 OON459031:OON459905 OYJ459031:OYJ459905 PIF459031:PIF459905 PSB459031:PSB459905 QBX459031:QBX459905 QLT459031:QLT459905 QVP459031:QVP459905 RFL459031:RFL459905 RPH459031:RPH459905 RZD459031:RZD459905 SIZ459031:SIZ459905 SSV459031:SSV459905 TCR459031:TCR459905 TMN459031:TMN459905 TWJ459031:TWJ459905 UGF459031:UGF459905 UQB459031:UQB459905 UZX459031:UZX459905 VJT459031:VJT459905 VTP459031:VTP459905 WDL459031:WDL459905 WNH459031:WNH459905 WXD459031:WXD459905 BH524567:BH525441 KR524567:KR525441 UN524567:UN525441 AEJ524567:AEJ525441 AOF524567:AOF525441 AYB524567:AYB525441 BHX524567:BHX525441 BRT524567:BRT525441 CBP524567:CBP525441 CLL524567:CLL525441 CVH524567:CVH525441 DFD524567:DFD525441 DOZ524567:DOZ525441 DYV524567:DYV525441 EIR524567:EIR525441 ESN524567:ESN525441 FCJ524567:FCJ525441 FMF524567:FMF525441 FWB524567:FWB525441 GFX524567:GFX525441 GPT524567:GPT525441 GZP524567:GZP525441 HJL524567:HJL525441 HTH524567:HTH525441 IDD524567:IDD525441 IMZ524567:IMZ525441 IWV524567:IWV525441 JGR524567:JGR525441 JQN524567:JQN525441 KAJ524567:KAJ525441 KKF524567:KKF525441 KUB524567:KUB525441 LDX524567:LDX525441 LNT524567:LNT525441 LXP524567:LXP525441 MHL524567:MHL525441 MRH524567:MRH525441 NBD524567:NBD525441 NKZ524567:NKZ525441 NUV524567:NUV525441 OER524567:OER525441 OON524567:OON525441 OYJ524567:OYJ525441 PIF524567:PIF525441 PSB524567:PSB525441 QBX524567:QBX525441 QLT524567:QLT525441 QVP524567:QVP525441 RFL524567:RFL525441 RPH524567:RPH525441 RZD524567:RZD525441 SIZ524567:SIZ525441 SSV524567:SSV525441 TCR524567:TCR525441 TMN524567:TMN525441 TWJ524567:TWJ525441 UGF524567:UGF525441 UQB524567:UQB525441 UZX524567:UZX525441 VJT524567:VJT525441 VTP524567:VTP525441 WDL524567:WDL525441 WNH524567:WNH525441 WXD524567:WXD525441 BH590103:BH590977 KR590103:KR590977 UN590103:UN590977 AEJ590103:AEJ590977 AOF590103:AOF590977 AYB590103:AYB590977 BHX590103:BHX590977 BRT590103:BRT590977 CBP590103:CBP590977 CLL590103:CLL590977 CVH590103:CVH590977 DFD590103:DFD590977 DOZ590103:DOZ590977 DYV590103:DYV590977 EIR590103:EIR590977 ESN590103:ESN590977 FCJ590103:FCJ590977 FMF590103:FMF590977 FWB590103:FWB590977 GFX590103:GFX590977 GPT590103:GPT590977 GZP590103:GZP590977 HJL590103:HJL590977 HTH590103:HTH590977 IDD590103:IDD590977 IMZ590103:IMZ590977 IWV590103:IWV590977 JGR590103:JGR590977 JQN590103:JQN590977 KAJ590103:KAJ590977 KKF590103:KKF590977 KUB590103:KUB590977 LDX590103:LDX590977 LNT590103:LNT590977 LXP590103:LXP590977 MHL590103:MHL590977 MRH590103:MRH590977 NBD590103:NBD590977 NKZ590103:NKZ590977 NUV590103:NUV590977 OER590103:OER590977 OON590103:OON590977 OYJ590103:OYJ590977 PIF590103:PIF590977 PSB590103:PSB590977 QBX590103:QBX590977 QLT590103:QLT590977 QVP590103:QVP590977 RFL590103:RFL590977 RPH590103:RPH590977 RZD590103:RZD590977 SIZ590103:SIZ590977 SSV590103:SSV590977 TCR590103:TCR590977 TMN590103:TMN590977 TWJ590103:TWJ590977 UGF590103:UGF590977 UQB590103:UQB590977 UZX590103:UZX590977 VJT590103:VJT590977 VTP590103:VTP590977 WDL590103:WDL590977 WNH590103:WNH590977 WXD590103:WXD590977 BH655639:BH656513 KR655639:KR656513 UN655639:UN656513 AEJ655639:AEJ656513 AOF655639:AOF656513 AYB655639:AYB656513 BHX655639:BHX656513 BRT655639:BRT656513 CBP655639:CBP656513 CLL655639:CLL656513 CVH655639:CVH656513 DFD655639:DFD656513 DOZ655639:DOZ656513 DYV655639:DYV656513 EIR655639:EIR656513 ESN655639:ESN656513 FCJ655639:FCJ656513 FMF655639:FMF656513 FWB655639:FWB656513 GFX655639:GFX656513 GPT655639:GPT656513 GZP655639:GZP656513 HJL655639:HJL656513 HTH655639:HTH656513 IDD655639:IDD656513 IMZ655639:IMZ656513 IWV655639:IWV656513 JGR655639:JGR656513 JQN655639:JQN656513 KAJ655639:KAJ656513 KKF655639:KKF656513 KUB655639:KUB656513 LDX655639:LDX656513 LNT655639:LNT656513 LXP655639:LXP656513 MHL655639:MHL656513 MRH655639:MRH656513 NBD655639:NBD656513 NKZ655639:NKZ656513 NUV655639:NUV656513 OER655639:OER656513 OON655639:OON656513 OYJ655639:OYJ656513 PIF655639:PIF656513 PSB655639:PSB656513 QBX655639:QBX656513 QLT655639:QLT656513 QVP655639:QVP656513 RFL655639:RFL656513 RPH655639:RPH656513 RZD655639:RZD656513 SIZ655639:SIZ656513 SSV655639:SSV656513 TCR655639:TCR656513 TMN655639:TMN656513 TWJ655639:TWJ656513 UGF655639:UGF656513 UQB655639:UQB656513 UZX655639:UZX656513 VJT655639:VJT656513 VTP655639:VTP656513 WDL655639:WDL656513 WNH655639:WNH656513 WXD655639:WXD656513 BH721175:BH722049 KR721175:KR722049 UN721175:UN722049 AEJ721175:AEJ722049 AOF721175:AOF722049 AYB721175:AYB722049 BHX721175:BHX722049 BRT721175:BRT722049 CBP721175:CBP722049 CLL721175:CLL722049 CVH721175:CVH722049 DFD721175:DFD722049 DOZ721175:DOZ722049 DYV721175:DYV722049 EIR721175:EIR722049 ESN721175:ESN722049 FCJ721175:FCJ722049 FMF721175:FMF722049 FWB721175:FWB722049 GFX721175:GFX722049 GPT721175:GPT722049 GZP721175:GZP722049 HJL721175:HJL722049 HTH721175:HTH722049 IDD721175:IDD722049 IMZ721175:IMZ722049 IWV721175:IWV722049 JGR721175:JGR722049 JQN721175:JQN722049 KAJ721175:KAJ722049 KKF721175:KKF722049 KUB721175:KUB722049 LDX721175:LDX722049 LNT721175:LNT722049 LXP721175:LXP722049 MHL721175:MHL722049 MRH721175:MRH722049 NBD721175:NBD722049 NKZ721175:NKZ722049 NUV721175:NUV722049 OER721175:OER722049 OON721175:OON722049 OYJ721175:OYJ722049 PIF721175:PIF722049 PSB721175:PSB722049 QBX721175:QBX722049 QLT721175:QLT722049 QVP721175:QVP722049 RFL721175:RFL722049 RPH721175:RPH722049 RZD721175:RZD722049 SIZ721175:SIZ722049 SSV721175:SSV722049 TCR721175:TCR722049 TMN721175:TMN722049 TWJ721175:TWJ722049 UGF721175:UGF722049 UQB721175:UQB722049 UZX721175:UZX722049 VJT721175:VJT722049 VTP721175:VTP722049 WDL721175:WDL722049 WNH721175:WNH722049 WXD721175:WXD722049 BH786711:BH787585 KR786711:KR787585 UN786711:UN787585 AEJ786711:AEJ787585 AOF786711:AOF787585 AYB786711:AYB787585 BHX786711:BHX787585 BRT786711:BRT787585 CBP786711:CBP787585 CLL786711:CLL787585 CVH786711:CVH787585 DFD786711:DFD787585 DOZ786711:DOZ787585 DYV786711:DYV787585 EIR786711:EIR787585 ESN786711:ESN787585 FCJ786711:FCJ787585 FMF786711:FMF787585 FWB786711:FWB787585 GFX786711:GFX787585 GPT786711:GPT787585 GZP786711:GZP787585 HJL786711:HJL787585 HTH786711:HTH787585 IDD786711:IDD787585 IMZ786711:IMZ787585 IWV786711:IWV787585 JGR786711:JGR787585 JQN786711:JQN787585 KAJ786711:KAJ787585 KKF786711:KKF787585 KUB786711:KUB787585 LDX786711:LDX787585 LNT786711:LNT787585 LXP786711:LXP787585 MHL786711:MHL787585 MRH786711:MRH787585 NBD786711:NBD787585 NKZ786711:NKZ787585 NUV786711:NUV787585 OER786711:OER787585 OON786711:OON787585 OYJ786711:OYJ787585 PIF786711:PIF787585 PSB786711:PSB787585 QBX786711:QBX787585 QLT786711:QLT787585 QVP786711:QVP787585 RFL786711:RFL787585 RPH786711:RPH787585 RZD786711:RZD787585 SIZ786711:SIZ787585 SSV786711:SSV787585 TCR786711:TCR787585 TMN786711:TMN787585 TWJ786711:TWJ787585 UGF786711:UGF787585 UQB786711:UQB787585 UZX786711:UZX787585 VJT786711:VJT787585 VTP786711:VTP787585 WDL786711:WDL787585 WNH786711:WNH787585 WXD786711:WXD787585 BH852247:BH853121 KR852247:KR853121 UN852247:UN853121 AEJ852247:AEJ853121 AOF852247:AOF853121 AYB852247:AYB853121 BHX852247:BHX853121 BRT852247:BRT853121 CBP852247:CBP853121 CLL852247:CLL853121 CVH852247:CVH853121 DFD852247:DFD853121 DOZ852247:DOZ853121 DYV852247:DYV853121 EIR852247:EIR853121 ESN852247:ESN853121 FCJ852247:FCJ853121 FMF852247:FMF853121 FWB852247:FWB853121 GFX852247:GFX853121 GPT852247:GPT853121 GZP852247:GZP853121 HJL852247:HJL853121 HTH852247:HTH853121 IDD852247:IDD853121 IMZ852247:IMZ853121 IWV852247:IWV853121 JGR852247:JGR853121 JQN852247:JQN853121 KAJ852247:KAJ853121 KKF852247:KKF853121 KUB852247:KUB853121 LDX852247:LDX853121 LNT852247:LNT853121 LXP852247:LXP853121 MHL852247:MHL853121 MRH852247:MRH853121 NBD852247:NBD853121 NKZ852247:NKZ853121 NUV852247:NUV853121 OER852247:OER853121 OON852247:OON853121 OYJ852247:OYJ853121 PIF852247:PIF853121 PSB852247:PSB853121 QBX852247:QBX853121 QLT852247:QLT853121 QVP852247:QVP853121 RFL852247:RFL853121 RPH852247:RPH853121 RZD852247:RZD853121 SIZ852247:SIZ853121 SSV852247:SSV853121 TCR852247:TCR853121 TMN852247:TMN853121 TWJ852247:TWJ853121 UGF852247:UGF853121 UQB852247:UQB853121 UZX852247:UZX853121 VJT852247:VJT853121 VTP852247:VTP853121 WDL852247:WDL853121 WNH852247:WNH853121 WXD852247:WXD853121 BH917783:BH918657 KR917783:KR918657 UN917783:UN918657 AEJ917783:AEJ918657 AOF917783:AOF918657 AYB917783:AYB918657 BHX917783:BHX918657 BRT917783:BRT918657 CBP917783:CBP918657 CLL917783:CLL918657 CVH917783:CVH918657 DFD917783:DFD918657 DOZ917783:DOZ918657 DYV917783:DYV918657 EIR917783:EIR918657 ESN917783:ESN918657 FCJ917783:FCJ918657 FMF917783:FMF918657 FWB917783:FWB918657 GFX917783:GFX918657 GPT917783:GPT918657 GZP917783:GZP918657 HJL917783:HJL918657 HTH917783:HTH918657 IDD917783:IDD918657 IMZ917783:IMZ918657 IWV917783:IWV918657 JGR917783:JGR918657 JQN917783:JQN918657 KAJ917783:KAJ918657 KKF917783:KKF918657 KUB917783:KUB918657 LDX917783:LDX918657 LNT917783:LNT918657 LXP917783:LXP918657 MHL917783:MHL918657 MRH917783:MRH918657 NBD917783:NBD918657 NKZ917783:NKZ918657 NUV917783:NUV918657 OER917783:OER918657 OON917783:OON918657 OYJ917783:OYJ918657 PIF917783:PIF918657 PSB917783:PSB918657 QBX917783:QBX918657 QLT917783:QLT918657 QVP917783:QVP918657 RFL917783:RFL918657 RPH917783:RPH918657 RZD917783:RZD918657 SIZ917783:SIZ918657 SSV917783:SSV918657 TCR917783:TCR918657 TMN917783:TMN918657 TWJ917783:TWJ918657 UGF917783:UGF918657 UQB917783:UQB918657 UZX917783:UZX918657 VJT917783:VJT918657 VTP917783:VTP918657 WDL917783:WDL918657 WNH917783:WNH918657 WXD917783:WXD918657 BH983319:BH984193 KR983319:KR984193 UN983319:UN984193 AEJ983319:AEJ984193 AOF983319:AOF984193 AYB983319:AYB984193 BHX983319:BHX984193 BRT983319:BRT984193 CBP983319:CBP984193 CLL983319:CLL984193 CVH983319:CVH984193 DFD983319:DFD984193 DOZ983319:DOZ984193 DYV983319:DYV984193 EIR983319:EIR984193 ESN983319:ESN984193 FCJ983319:FCJ984193 FMF983319:FMF984193 FWB983319:FWB984193 GFX983319:GFX984193 GPT983319:GPT984193 GZP983319:GZP984193 HJL983319:HJL984193 HTH983319:HTH984193 IDD983319:IDD984193 IMZ983319:IMZ984193 IWV983319:IWV984193 JGR983319:JGR984193 JQN983319:JQN984193 KAJ983319:KAJ984193 KKF983319:KKF984193 KUB983319:KUB984193 LDX983319:LDX984193 LNT983319:LNT984193 LXP983319:LXP984193 MHL983319:MHL984193 MRH983319:MRH984193 NBD983319:NBD984193 NKZ983319:NKZ984193 NUV983319:NUV984193 OER983319:OER984193 OON983319:OON984193 OYJ983319:OYJ984193 PIF983319:PIF984193 PSB983319:PSB984193 QBX983319:QBX984193 QLT983319:QLT984193 QVP983319:QVP984193 RFL983319:RFL984193 RPH983319:RPH984193 RZD983319:RZD984193 SIZ983319:SIZ984193 SSV983319:SSV984193 TCR983319:TCR984193 TMN983319:TMN984193 TWJ983319:TWJ984193 UGF983319:UGF984193 UQB983319:UQB984193 UZX983319:UZX984193 VJT983319:VJT984193 VTP983319:VTP984193 WDL983319:WDL984193 WNH983319:WNH984193 WXD983319:WXD984193 BE65821:BE66693 KO65815:KO66687 UK65815:UK66687 AEG65815:AEG66687 AOC65815:AOC66687 AXY65815:AXY66687 BHU65815:BHU66687 BRQ65815:BRQ66687 CBM65815:CBM66687 CLI65815:CLI66687 CVE65815:CVE66687 DFA65815:DFA66687 DOW65815:DOW66687 DYS65815:DYS66687 EIO65815:EIO66687 ESK65815:ESK66687 FCG65815:FCG66687 FMC65815:FMC66687 FVY65815:FVY66687 GFU65815:GFU66687 GPQ65815:GPQ66687 GZM65815:GZM66687 HJI65815:HJI66687 HTE65815:HTE66687 IDA65815:IDA66687 IMW65815:IMW66687 IWS65815:IWS66687 JGO65815:JGO66687 JQK65815:JQK66687 KAG65815:KAG66687 KKC65815:KKC66687 KTY65815:KTY66687 LDU65815:LDU66687 LNQ65815:LNQ66687 LXM65815:LXM66687 MHI65815:MHI66687 MRE65815:MRE66687 NBA65815:NBA66687 NKW65815:NKW66687 NUS65815:NUS66687 OEO65815:OEO66687 OOK65815:OOK66687 OYG65815:OYG66687 PIC65815:PIC66687 PRY65815:PRY66687 QBU65815:QBU66687 QLQ65815:QLQ66687 QVM65815:QVM66687 RFI65815:RFI66687 RPE65815:RPE66687 RZA65815:RZA66687 SIW65815:SIW66687 SSS65815:SSS66687 TCO65815:TCO66687 TMK65815:TMK66687 TWG65815:TWG66687 UGC65815:UGC66687 UPY65815:UPY66687 UZU65815:UZU66687 VJQ65815:VJQ66687 VTM65815:VTM66687 WDI65815:WDI66687 WNE65815:WNE66687 WXA65815:WXA66687 BE131357:BE132229 KO131351:KO132223 UK131351:UK132223 AEG131351:AEG132223 AOC131351:AOC132223 AXY131351:AXY132223 BHU131351:BHU132223 BRQ131351:BRQ132223 CBM131351:CBM132223 CLI131351:CLI132223 CVE131351:CVE132223 DFA131351:DFA132223 DOW131351:DOW132223 DYS131351:DYS132223 EIO131351:EIO132223 ESK131351:ESK132223 FCG131351:FCG132223 FMC131351:FMC132223 FVY131351:FVY132223 GFU131351:GFU132223 GPQ131351:GPQ132223 GZM131351:GZM132223 HJI131351:HJI132223 HTE131351:HTE132223 IDA131351:IDA132223 IMW131351:IMW132223 IWS131351:IWS132223 JGO131351:JGO132223 JQK131351:JQK132223 KAG131351:KAG132223 KKC131351:KKC132223 KTY131351:KTY132223 LDU131351:LDU132223 LNQ131351:LNQ132223 LXM131351:LXM132223 MHI131351:MHI132223 MRE131351:MRE132223 NBA131351:NBA132223 NKW131351:NKW132223 NUS131351:NUS132223 OEO131351:OEO132223 OOK131351:OOK132223 OYG131351:OYG132223 PIC131351:PIC132223 PRY131351:PRY132223 QBU131351:QBU132223 QLQ131351:QLQ132223 QVM131351:QVM132223 RFI131351:RFI132223 RPE131351:RPE132223 RZA131351:RZA132223 SIW131351:SIW132223 SSS131351:SSS132223 TCO131351:TCO132223 TMK131351:TMK132223 TWG131351:TWG132223 UGC131351:UGC132223 UPY131351:UPY132223 UZU131351:UZU132223 VJQ131351:VJQ132223 VTM131351:VTM132223 WDI131351:WDI132223 WNE131351:WNE132223 WXA131351:WXA132223 BE196893:BE197765 KO196887:KO197759 UK196887:UK197759 AEG196887:AEG197759 AOC196887:AOC197759 AXY196887:AXY197759 BHU196887:BHU197759 BRQ196887:BRQ197759 CBM196887:CBM197759 CLI196887:CLI197759 CVE196887:CVE197759 DFA196887:DFA197759 DOW196887:DOW197759 DYS196887:DYS197759 EIO196887:EIO197759 ESK196887:ESK197759 FCG196887:FCG197759 FMC196887:FMC197759 FVY196887:FVY197759 GFU196887:GFU197759 GPQ196887:GPQ197759 GZM196887:GZM197759 HJI196887:HJI197759 HTE196887:HTE197759 IDA196887:IDA197759 IMW196887:IMW197759 IWS196887:IWS197759 JGO196887:JGO197759 JQK196887:JQK197759 KAG196887:KAG197759 KKC196887:KKC197759 KTY196887:KTY197759 LDU196887:LDU197759 LNQ196887:LNQ197759 LXM196887:LXM197759 MHI196887:MHI197759 MRE196887:MRE197759 NBA196887:NBA197759 NKW196887:NKW197759 NUS196887:NUS197759 OEO196887:OEO197759 OOK196887:OOK197759 OYG196887:OYG197759 PIC196887:PIC197759 PRY196887:PRY197759 QBU196887:QBU197759 QLQ196887:QLQ197759 QVM196887:QVM197759 RFI196887:RFI197759 RPE196887:RPE197759 RZA196887:RZA197759 SIW196887:SIW197759 SSS196887:SSS197759 TCO196887:TCO197759 TMK196887:TMK197759 TWG196887:TWG197759 UGC196887:UGC197759 UPY196887:UPY197759 UZU196887:UZU197759 VJQ196887:VJQ197759 VTM196887:VTM197759 WDI196887:WDI197759 WNE196887:WNE197759 WXA196887:WXA197759 BE262429:BE263301 KO262423:KO263295 UK262423:UK263295 AEG262423:AEG263295 AOC262423:AOC263295 AXY262423:AXY263295 BHU262423:BHU263295 BRQ262423:BRQ263295 CBM262423:CBM263295 CLI262423:CLI263295 CVE262423:CVE263295 DFA262423:DFA263295 DOW262423:DOW263295 DYS262423:DYS263295 EIO262423:EIO263295 ESK262423:ESK263295 FCG262423:FCG263295 FMC262423:FMC263295 FVY262423:FVY263295 GFU262423:GFU263295 GPQ262423:GPQ263295 GZM262423:GZM263295 HJI262423:HJI263295 HTE262423:HTE263295 IDA262423:IDA263295 IMW262423:IMW263295 IWS262423:IWS263295 JGO262423:JGO263295 JQK262423:JQK263295 KAG262423:KAG263295 KKC262423:KKC263295 KTY262423:KTY263295 LDU262423:LDU263295 LNQ262423:LNQ263295 LXM262423:LXM263295 MHI262423:MHI263295 MRE262423:MRE263295 NBA262423:NBA263295 NKW262423:NKW263295 NUS262423:NUS263295 OEO262423:OEO263295 OOK262423:OOK263295 OYG262423:OYG263295 PIC262423:PIC263295 PRY262423:PRY263295 QBU262423:QBU263295 QLQ262423:QLQ263295 QVM262423:QVM263295 RFI262423:RFI263295 RPE262423:RPE263295 RZA262423:RZA263295 SIW262423:SIW263295 SSS262423:SSS263295 TCO262423:TCO263295 TMK262423:TMK263295 TWG262423:TWG263295 UGC262423:UGC263295 UPY262423:UPY263295 UZU262423:UZU263295 VJQ262423:VJQ263295 VTM262423:VTM263295 WDI262423:WDI263295 WNE262423:WNE263295 WXA262423:WXA263295 BE327965:BE328837 KO327959:KO328831 UK327959:UK328831 AEG327959:AEG328831 AOC327959:AOC328831 AXY327959:AXY328831 BHU327959:BHU328831 BRQ327959:BRQ328831 CBM327959:CBM328831 CLI327959:CLI328831 CVE327959:CVE328831 DFA327959:DFA328831 DOW327959:DOW328831 DYS327959:DYS328831 EIO327959:EIO328831 ESK327959:ESK328831 FCG327959:FCG328831 FMC327959:FMC328831 FVY327959:FVY328831 GFU327959:GFU328831 GPQ327959:GPQ328831 GZM327959:GZM328831 HJI327959:HJI328831 HTE327959:HTE328831 IDA327959:IDA328831 IMW327959:IMW328831 IWS327959:IWS328831 JGO327959:JGO328831 JQK327959:JQK328831 KAG327959:KAG328831 KKC327959:KKC328831 KTY327959:KTY328831 LDU327959:LDU328831 LNQ327959:LNQ328831 LXM327959:LXM328831 MHI327959:MHI328831 MRE327959:MRE328831 NBA327959:NBA328831 NKW327959:NKW328831 NUS327959:NUS328831 OEO327959:OEO328831 OOK327959:OOK328831 OYG327959:OYG328831 PIC327959:PIC328831 PRY327959:PRY328831 QBU327959:QBU328831 QLQ327959:QLQ328831 QVM327959:QVM328831 RFI327959:RFI328831 RPE327959:RPE328831 RZA327959:RZA328831 SIW327959:SIW328831 SSS327959:SSS328831 TCO327959:TCO328831 TMK327959:TMK328831 TWG327959:TWG328831 UGC327959:UGC328831 UPY327959:UPY328831 UZU327959:UZU328831 VJQ327959:VJQ328831 VTM327959:VTM328831 WDI327959:WDI328831 WNE327959:WNE328831 WXA327959:WXA328831 BE393501:BE394373 KO393495:KO394367 UK393495:UK394367 AEG393495:AEG394367 AOC393495:AOC394367 AXY393495:AXY394367 BHU393495:BHU394367 BRQ393495:BRQ394367 CBM393495:CBM394367 CLI393495:CLI394367 CVE393495:CVE394367 DFA393495:DFA394367 DOW393495:DOW394367 DYS393495:DYS394367 EIO393495:EIO394367 ESK393495:ESK394367 FCG393495:FCG394367 FMC393495:FMC394367 FVY393495:FVY394367 GFU393495:GFU394367 GPQ393495:GPQ394367 GZM393495:GZM394367 HJI393495:HJI394367 HTE393495:HTE394367 IDA393495:IDA394367 IMW393495:IMW394367 IWS393495:IWS394367 JGO393495:JGO394367 JQK393495:JQK394367 KAG393495:KAG394367 KKC393495:KKC394367 KTY393495:KTY394367 LDU393495:LDU394367 LNQ393495:LNQ394367 LXM393495:LXM394367 MHI393495:MHI394367 MRE393495:MRE394367 NBA393495:NBA394367 NKW393495:NKW394367 NUS393495:NUS394367 OEO393495:OEO394367 OOK393495:OOK394367 OYG393495:OYG394367 PIC393495:PIC394367 PRY393495:PRY394367 QBU393495:QBU394367 QLQ393495:QLQ394367 QVM393495:QVM394367 RFI393495:RFI394367 RPE393495:RPE394367 RZA393495:RZA394367 SIW393495:SIW394367 SSS393495:SSS394367 TCO393495:TCO394367 TMK393495:TMK394367 TWG393495:TWG394367 UGC393495:UGC394367 UPY393495:UPY394367 UZU393495:UZU394367 VJQ393495:VJQ394367 VTM393495:VTM394367 WDI393495:WDI394367 WNE393495:WNE394367 WXA393495:WXA394367 BE459037:BE459909 KO459031:KO459903 UK459031:UK459903 AEG459031:AEG459903 AOC459031:AOC459903 AXY459031:AXY459903 BHU459031:BHU459903 BRQ459031:BRQ459903 CBM459031:CBM459903 CLI459031:CLI459903 CVE459031:CVE459903 DFA459031:DFA459903 DOW459031:DOW459903 DYS459031:DYS459903 EIO459031:EIO459903 ESK459031:ESK459903 FCG459031:FCG459903 FMC459031:FMC459903 FVY459031:FVY459903 GFU459031:GFU459903 GPQ459031:GPQ459903 GZM459031:GZM459903 HJI459031:HJI459903 HTE459031:HTE459903 IDA459031:IDA459903 IMW459031:IMW459903 IWS459031:IWS459903 JGO459031:JGO459903 JQK459031:JQK459903 KAG459031:KAG459903 KKC459031:KKC459903 KTY459031:KTY459903 LDU459031:LDU459903 LNQ459031:LNQ459903 LXM459031:LXM459903 MHI459031:MHI459903 MRE459031:MRE459903 NBA459031:NBA459903 NKW459031:NKW459903 NUS459031:NUS459903 OEO459031:OEO459903 OOK459031:OOK459903 OYG459031:OYG459903 PIC459031:PIC459903 PRY459031:PRY459903 QBU459031:QBU459903 QLQ459031:QLQ459903 QVM459031:QVM459903 RFI459031:RFI459903 RPE459031:RPE459903 RZA459031:RZA459903 SIW459031:SIW459903 SSS459031:SSS459903 TCO459031:TCO459903 TMK459031:TMK459903 TWG459031:TWG459903 UGC459031:UGC459903 UPY459031:UPY459903 UZU459031:UZU459903 VJQ459031:VJQ459903 VTM459031:VTM459903 WDI459031:WDI459903 WNE459031:WNE459903 WXA459031:WXA459903 BE524573:BE525445 KO524567:KO525439 UK524567:UK525439 AEG524567:AEG525439 AOC524567:AOC525439 AXY524567:AXY525439 BHU524567:BHU525439 BRQ524567:BRQ525439 CBM524567:CBM525439 CLI524567:CLI525439 CVE524567:CVE525439 DFA524567:DFA525439 DOW524567:DOW525439 DYS524567:DYS525439 EIO524567:EIO525439 ESK524567:ESK525439 FCG524567:FCG525439 FMC524567:FMC525439 FVY524567:FVY525439 GFU524567:GFU525439 GPQ524567:GPQ525439 GZM524567:GZM525439 HJI524567:HJI525439 HTE524567:HTE525439 IDA524567:IDA525439 IMW524567:IMW525439 IWS524567:IWS525439 JGO524567:JGO525439 JQK524567:JQK525439 KAG524567:KAG525439 KKC524567:KKC525439 KTY524567:KTY525439 LDU524567:LDU525439 LNQ524567:LNQ525439 LXM524567:LXM525439 MHI524567:MHI525439 MRE524567:MRE525439 NBA524567:NBA525439 NKW524567:NKW525439 NUS524567:NUS525439 OEO524567:OEO525439 OOK524567:OOK525439 OYG524567:OYG525439 PIC524567:PIC525439 PRY524567:PRY525439 QBU524567:QBU525439 QLQ524567:QLQ525439 QVM524567:QVM525439 RFI524567:RFI525439 RPE524567:RPE525439 RZA524567:RZA525439 SIW524567:SIW525439 SSS524567:SSS525439 TCO524567:TCO525439 TMK524567:TMK525439 TWG524567:TWG525439 UGC524567:UGC525439 UPY524567:UPY525439 UZU524567:UZU525439 VJQ524567:VJQ525439 VTM524567:VTM525439 WDI524567:WDI525439 WNE524567:WNE525439 WXA524567:WXA525439 BE590109:BE590981 KO590103:KO590975 UK590103:UK590975 AEG590103:AEG590975 AOC590103:AOC590975 AXY590103:AXY590975 BHU590103:BHU590975 BRQ590103:BRQ590975 CBM590103:CBM590975 CLI590103:CLI590975 CVE590103:CVE590975 DFA590103:DFA590975 DOW590103:DOW590975 DYS590103:DYS590975 EIO590103:EIO590975 ESK590103:ESK590975 FCG590103:FCG590975 FMC590103:FMC590975 FVY590103:FVY590975 GFU590103:GFU590975 GPQ590103:GPQ590975 GZM590103:GZM590975 HJI590103:HJI590975 HTE590103:HTE590975 IDA590103:IDA590975 IMW590103:IMW590975 IWS590103:IWS590975 JGO590103:JGO590975 JQK590103:JQK590975 KAG590103:KAG590975 KKC590103:KKC590975 KTY590103:KTY590975 LDU590103:LDU590975 LNQ590103:LNQ590975 LXM590103:LXM590975 MHI590103:MHI590975 MRE590103:MRE590975 NBA590103:NBA590975 NKW590103:NKW590975 NUS590103:NUS590975 OEO590103:OEO590975 OOK590103:OOK590975 OYG590103:OYG590975 PIC590103:PIC590975 PRY590103:PRY590975 QBU590103:QBU590975 QLQ590103:QLQ590975 QVM590103:QVM590975 RFI590103:RFI590975 RPE590103:RPE590975 RZA590103:RZA590975 SIW590103:SIW590975 SSS590103:SSS590975 TCO590103:TCO590975 TMK590103:TMK590975 TWG590103:TWG590975 UGC590103:UGC590975 UPY590103:UPY590975 UZU590103:UZU590975 VJQ590103:VJQ590975 VTM590103:VTM590975 WDI590103:WDI590975 WNE590103:WNE590975 WXA590103:WXA590975 BE655645:BE656517 KO655639:KO656511 UK655639:UK656511 AEG655639:AEG656511 AOC655639:AOC656511 AXY655639:AXY656511 BHU655639:BHU656511 BRQ655639:BRQ656511 CBM655639:CBM656511 CLI655639:CLI656511 CVE655639:CVE656511 DFA655639:DFA656511 DOW655639:DOW656511 DYS655639:DYS656511 EIO655639:EIO656511 ESK655639:ESK656511 FCG655639:FCG656511 FMC655639:FMC656511 FVY655639:FVY656511 GFU655639:GFU656511 GPQ655639:GPQ656511 GZM655639:GZM656511 HJI655639:HJI656511 HTE655639:HTE656511 IDA655639:IDA656511 IMW655639:IMW656511 IWS655639:IWS656511 JGO655639:JGO656511 JQK655639:JQK656511 KAG655639:KAG656511 KKC655639:KKC656511 KTY655639:KTY656511 LDU655639:LDU656511 LNQ655639:LNQ656511 LXM655639:LXM656511 MHI655639:MHI656511 MRE655639:MRE656511 NBA655639:NBA656511 NKW655639:NKW656511 NUS655639:NUS656511 OEO655639:OEO656511 OOK655639:OOK656511 OYG655639:OYG656511 PIC655639:PIC656511 PRY655639:PRY656511 QBU655639:QBU656511 QLQ655639:QLQ656511 QVM655639:QVM656511 RFI655639:RFI656511 RPE655639:RPE656511 RZA655639:RZA656511 SIW655639:SIW656511 SSS655639:SSS656511 TCO655639:TCO656511 TMK655639:TMK656511 TWG655639:TWG656511 UGC655639:UGC656511 UPY655639:UPY656511 UZU655639:UZU656511 VJQ655639:VJQ656511 VTM655639:VTM656511 WDI655639:WDI656511 WNE655639:WNE656511 WXA655639:WXA656511 BE721181:BE722053 KO721175:KO722047 UK721175:UK722047 AEG721175:AEG722047 AOC721175:AOC722047 AXY721175:AXY722047 BHU721175:BHU722047 BRQ721175:BRQ722047 CBM721175:CBM722047 CLI721175:CLI722047 CVE721175:CVE722047 DFA721175:DFA722047 DOW721175:DOW722047 DYS721175:DYS722047 EIO721175:EIO722047 ESK721175:ESK722047 FCG721175:FCG722047 FMC721175:FMC722047 FVY721175:FVY722047 GFU721175:GFU722047 GPQ721175:GPQ722047 GZM721175:GZM722047 HJI721175:HJI722047 HTE721175:HTE722047 IDA721175:IDA722047 IMW721175:IMW722047 IWS721175:IWS722047 JGO721175:JGO722047 JQK721175:JQK722047 KAG721175:KAG722047 KKC721175:KKC722047 KTY721175:KTY722047 LDU721175:LDU722047 LNQ721175:LNQ722047 LXM721175:LXM722047 MHI721175:MHI722047 MRE721175:MRE722047 NBA721175:NBA722047 NKW721175:NKW722047 NUS721175:NUS722047 OEO721175:OEO722047 OOK721175:OOK722047 OYG721175:OYG722047 PIC721175:PIC722047 PRY721175:PRY722047 QBU721175:QBU722047 QLQ721175:QLQ722047 QVM721175:QVM722047 RFI721175:RFI722047 RPE721175:RPE722047 RZA721175:RZA722047 SIW721175:SIW722047 SSS721175:SSS722047 TCO721175:TCO722047 TMK721175:TMK722047 TWG721175:TWG722047 UGC721175:UGC722047 UPY721175:UPY722047 UZU721175:UZU722047 VJQ721175:VJQ722047 VTM721175:VTM722047 WDI721175:WDI722047 WNE721175:WNE722047 WXA721175:WXA722047 BE786717:BE787589 KO786711:KO787583 UK786711:UK787583 AEG786711:AEG787583 AOC786711:AOC787583 AXY786711:AXY787583 BHU786711:BHU787583 BRQ786711:BRQ787583 CBM786711:CBM787583 CLI786711:CLI787583 CVE786711:CVE787583 DFA786711:DFA787583 DOW786711:DOW787583 DYS786711:DYS787583 EIO786711:EIO787583 ESK786711:ESK787583 FCG786711:FCG787583 FMC786711:FMC787583 FVY786711:FVY787583 GFU786711:GFU787583 GPQ786711:GPQ787583 GZM786711:GZM787583 HJI786711:HJI787583 HTE786711:HTE787583 IDA786711:IDA787583 IMW786711:IMW787583 IWS786711:IWS787583 JGO786711:JGO787583 JQK786711:JQK787583 KAG786711:KAG787583 KKC786711:KKC787583 KTY786711:KTY787583 LDU786711:LDU787583 LNQ786711:LNQ787583 LXM786711:LXM787583 MHI786711:MHI787583 MRE786711:MRE787583 NBA786711:NBA787583 NKW786711:NKW787583 NUS786711:NUS787583 OEO786711:OEO787583 OOK786711:OOK787583 OYG786711:OYG787583 PIC786711:PIC787583 PRY786711:PRY787583 QBU786711:QBU787583 QLQ786711:QLQ787583 QVM786711:QVM787583 RFI786711:RFI787583 RPE786711:RPE787583 RZA786711:RZA787583 SIW786711:SIW787583 SSS786711:SSS787583 TCO786711:TCO787583 TMK786711:TMK787583 TWG786711:TWG787583 UGC786711:UGC787583 UPY786711:UPY787583 UZU786711:UZU787583 VJQ786711:VJQ787583 VTM786711:VTM787583 WDI786711:WDI787583 WNE786711:WNE787583 WXA786711:WXA787583 BE852253:BE853125 KO852247:KO853119 UK852247:UK853119 AEG852247:AEG853119 AOC852247:AOC853119 AXY852247:AXY853119 BHU852247:BHU853119 BRQ852247:BRQ853119 CBM852247:CBM853119 CLI852247:CLI853119 CVE852247:CVE853119 DFA852247:DFA853119 DOW852247:DOW853119 DYS852247:DYS853119 EIO852247:EIO853119 ESK852247:ESK853119 FCG852247:FCG853119 FMC852247:FMC853119 FVY852247:FVY853119 GFU852247:GFU853119 GPQ852247:GPQ853119 GZM852247:GZM853119 HJI852247:HJI853119 HTE852247:HTE853119 IDA852247:IDA853119 IMW852247:IMW853119 IWS852247:IWS853119 JGO852247:JGO853119 JQK852247:JQK853119 KAG852247:KAG853119 KKC852247:KKC853119 KTY852247:KTY853119 LDU852247:LDU853119 LNQ852247:LNQ853119 LXM852247:LXM853119 MHI852247:MHI853119 MRE852247:MRE853119 NBA852247:NBA853119 NKW852247:NKW853119 NUS852247:NUS853119 OEO852247:OEO853119 OOK852247:OOK853119 OYG852247:OYG853119 PIC852247:PIC853119 PRY852247:PRY853119 QBU852247:QBU853119 QLQ852247:QLQ853119 QVM852247:QVM853119 RFI852247:RFI853119 RPE852247:RPE853119 RZA852247:RZA853119 SIW852247:SIW853119 SSS852247:SSS853119 TCO852247:TCO853119 TMK852247:TMK853119 TWG852247:TWG853119 UGC852247:UGC853119 UPY852247:UPY853119 UZU852247:UZU853119 VJQ852247:VJQ853119 VTM852247:VTM853119 WDI852247:WDI853119 WNE852247:WNE853119 WXA852247:WXA853119 BE917789:BE918661 KO917783:KO918655 UK917783:UK918655 AEG917783:AEG918655 AOC917783:AOC918655 AXY917783:AXY918655 BHU917783:BHU918655 BRQ917783:BRQ918655 CBM917783:CBM918655 CLI917783:CLI918655 CVE917783:CVE918655 DFA917783:DFA918655 DOW917783:DOW918655 DYS917783:DYS918655 EIO917783:EIO918655 ESK917783:ESK918655 FCG917783:FCG918655 FMC917783:FMC918655 FVY917783:FVY918655 GFU917783:GFU918655 GPQ917783:GPQ918655 GZM917783:GZM918655 HJI917783:HJI918655 HTE917783:HTE918655 IDA917783:IDA918655 IMW917783:IMW918655 IWS917783:IWS918655 JGO917783:JGO918655 JQK917783:JQK918655 KAG917783:KAG918655 KKC917783:KKC918655 KTY917783:KTY918655 LDU917783:LDU918655 LNQ917783:LNQ918655 LXM917783:LXM918655 MHI917783:MHI918655 MRE917783:MRE918655 NBA917783:NBA918655 NKW917783:NKW918655 NUS917783:NUS918655 OEO917783:OEO918655 OOK917783:OOK918655 OYG917783:OYG918655 PIC917783:PIC918655 PRY917783:PRY918655 QBU917783:QBU918655 QLQ917783:QLQ918655 QVM917783:QVM918655 RFI917783:RFI918655 RPE917783:RPE918655 RZA917783:RZA918655 SIW917783:SIW918655 SSS917783:SSS918655 TCO917783:TCO918655 TMK917783:TMK918655 TWG917783:TWG918655 UGC917783:UGC918655 UPY917783:UPY918655 UZU917783:UZU918655 VJQ917783:VJQ918655 VTM917783:VTM918655 WDI917783:WDI918655 WNE917783:WNE918655 WXA917783:WXA918655 BE983325:BE984197 KO983319:KO984191 UK983319:UK984191 AEG983319:AEG984191 AOC983319:AOC984191 AXY983319:AXY984191 BHU983319:BHU984191 BRQ983319:BRQ984191 CBM983319:CBM984191 CLI983319:CLI984191 CVE983319:CVE984191 DFA983319:DFA984191 DOW983319:DOW984191 DYS983319:DYS984191 EIO983319:EIO984191 ESK983319:ESK984191 FCG983319:FCG984191 FMC983319:FMC984191 FVY983319:FVY984191 GFU983319:GFU984191 GPQ983319:GPQ984191 GZM983319:GZM984191 HJI983319:HJI984191 HTE983319:HTE984191 IDA983319:IDA984191 IMW983319:IMW984191 IWS983319:IWS984191 JGO983319:JGO984191 JQK983319:JQK984191 KAG983319:KAG984191 KKC983319:KKC984191 KTY983319:KTY984191 LDU983319:LDU984191 LNQ983319:LNQ984191 LXM983319:LXM984191 MHI983319:MHI984191 MRE983319:MRE984191 NBA983319:NBA984191 NKW983319:NKW984191 NUS983319:NUS984191 OEO983319:OEO984191 OOK983319:OOK984191 OYG983319:OYG984191 PIC983319:PIC984191 PRY983319:PRY984191 QBU983319:QBU984191 QLQ983319:QLQ984191 QVM983319:QVM984191 RFI983319:RFI984191 RPE983319:RPE984191 RZA983319:RZA984191 SIW983319:SIW984191 SSS983319:SSS984191 TCO983319:TCO984191 TMK983319:TMK984191 TWG983319:TWG984191 UGC983319:UGC984191 UPY983319:UPY984191 UZU983319:UZU984191 VJQ983319:VJQ984191 VTM983319:VTM984191 WDI983319:WDI984191 WNE983319:WNE984191 WXA983319:WXA984191 BE26 BB26 KR26 UN26 AEJ26 AOF26 AYB26 BHX26 BRT26 CBP26 CLL26 CVH26 DFD26 DOZ26 DYV26 EIR26 ESN26 FCJ26 FMF26 FWB26 GFX26 GPT26 GZP26 HJL26 HTH26 IDD26 IMZ26 IWV26 JGR26 JQN26 KAJ26 KKF26 KUB26 LDX26 LNT26 LXP26 MHL26 MRH26 NBD26 NKZ26 NUV26 OER26 OON26 OYJ26 PIF26 PSB26 QBX26 QLT26 QVP26 RFL26 RPH26 RZD26 SIZ26 SSV26 TCR26 TMN26 TWJ26 UGF26 UQB26 UZX26 VJT26 VTP26 WDL26 WNH26 WXD26 AEG26 UK26 KO26 AOC26 AXY26 BHU26 BRQ26 CBM26 CLI26 CVE26 DFA26 DOW26 DYS26 EIO26 ESK26 FCG26 FMC26 FVY26 GFU26 GPQ26 GZM26 HJI26 HTE26 IDA26 IMW26 IWS26 JGO26 JQK26 KAG26 KKC26 KTY26 LDU26 LNQ26 LXM26 MHI26 MRE26 NBA26 NKW26 NUS26 OEO26 OOK26 OYG26 PIC26 PRY26 QBU26 QLQ26 QVM26 RFI26 RPE26 RZA26 SIW26 SSS26 TCO26 TMK26 TWG26 UGC26 UPY26 UZU26 VJQ26 VTM26 WDI26 WNE26 WXA26 AXV26 BHR26 BRN26 CBJ26 CLF26 CVB26 DEX26 DOT26 DYP26 EIL26 ESH26 FCD26 FLZ26 FVV26 GFR26 GPN26 GZJ26 HJF26 HTB26 ICX26 IMT26 IWP26 JGL26 JQH26 KAD26 KJZ26 KTV26 LDR26 LNN26 LXJ26 MHF26 MRB26 NAX26 NKT26 NUP26 OEL26 OOH26 OYD26 PHZ26 PRV26 QBR26 QLN26 QVJ26 RFF26 RPB26 RYX26 SIT26 SSP26 TCL26 TMH26 TWD26 UFZ26 UPV26 UZR26 VJN26 VTJ26 WDF26 WNB26 WWX26 KL26 UH26 AED26 ANZ26 BH26 UN165 AEJ165 AOF165 AYB165 BHX165 BRT165 CBP165 CLL165 CVH165 DFD165 DOZ165 DYV165 EIR165 ESN165 FCJ165 FMF165 FWB165 GFX165 GPT165 GZP165 HJL165 HTH165 IDD165 IMZ165 IWV165 JGR165 JQN165 KAJ165 KKF165 KUB165 LDX165 LNT165 LXP165 MHL165 MRH165 NBD165 NKZ165 NUV165 OER165 OON165 OYJ165 PIF165 PSB165 QBX165 QLT165 QVP165 RFL165 RPH165 RZD165 SIZ165 SSV165 TCR165 TMN165 TWJ165 UGF165 UQB165 UZX165 VJT165 VTP165 WDL165 WNH165 WXD165 AY164 BH165 WWX164:WWX165 ANW164 AEA164 UE164 KI164 WWU164 WMY164 WDC164 VTG164 VJK164 UZO164 UPS164 UFW164 TWA164 TME164 TCI164 SSM164 SIQ164 RYU164 ROY164 RFC164 QVG164 QLK164 QBO164 PRS164 PHW164 OYA164 OOE164 OEI164 NUM164 NKQ164 NAU164 MQY164 MHC164 LXG164 LNK164 LDO164 KTS164 KJW164 KAA164 JQE164 JGI164 IWM164 IMQ164 ICU164 HSY164 HJC164 GZG164 GPK164 GFO164 FVS164 FLW164 FCA164 ESE164 EII164 DYM164 DOQ164 DEU164 CUY164 CLC164 CBG164 BRK164 BHO164 AXS164 WNB164:WNB165 WDF164:WDF165 VTJ164:VTJ165 VJN164:VJN165 UZR164:UZR165 UPV164:UPV165 UFZ164:UFZ165 TWD164:TWD165 TMH164:TMH165 TCL164:TCL165 SSP164:SSP165 SIT164:SIT165 RYX164:RYX165 RPB164:RPB165 RFF164:RFF165 QVJ164:QVJ165 QLN164:QLN165 QBR164:QBR165 PRV164:PRV165 PHZ164:PHZ165 OYD164:OYD165 OOH164:OOH165 OEL164:OEL165 NUP164:NUP165 NKT164:NKT165 NAX164:NAX165 MRB164:MRB165 MHF164:MHF165 LXJ164:LXJ165 LNN164:LNN165 LDR164:LDR165 KTV164:KTV165 KJZ164:KJZ165 KAD164:KAD165 JQH164:JQH165 JGL164:JGL165 IWP164:IWP165 IMT164:IMT165 ICX164:ICX165 HTB164:HTB165 HJF164:HJF165 GZJ164:GZJ165 GPN164:GPN165 GFR164:GFR165 FVV164:FVV165 FLZ164:FLZ165 FCD164:FCD165 ESH164:ESH165 EIL164:EIL165 DYP164:DYP165 DOT164:DOT165 DEX164:DEX165 CVB164:CVB165 CLF164:CLF165 CBJ164:CBJ165 BRN164:BRN165 BHR164:BHR165 AXV164:AXV165 ANZ164:ANZ165 KL164:KL165 UH164:UH165 AED164:AED165 WXA164:WXA165 WNE164:WNE165 WDI164:WDI165 VTM164:VTM165 VJQ164:VJQ165 UZU164:UZU165 UPY164:UPY165 UGC164:UGC165 TWG164:TWG165 TMK164:TMK165 TCO164:TCO165 SSS164:SSS165 SIW164:SIW165 RZA164:RZA165 RPE164:RPE165 RFI164:RFI165 QVM164:QVM165 QLQ164:QLQ165 QBU164:QBU165 PRY164:PRY165 PIC164:PIC165 OYG164:OYG165 OOK164:OOK165 OEO164:OEO165 NUS164:NUS165 NKW164:NKW165 NBA164:NBA165 MRE164:MRE165 MHI164:MHI165 LXM164:LXM165 LNQ164:LNQ165 LDU164:LDU165 KTY164:KTY165 KKC164:KKC165 KAG164:KAG165 JQK164:JQK165 JGO164:JGO165 IWS164:IWS165 IMW164:IMW165 IDA164:IDA165 HTE164:HTE165 HJI164:HJI165 GZM164:GZM165 GPQ164:GPQ165 GFU164:GFU165 FVY164:FVY165 FMC164:FMC165 FCG164:FCG165 ESK164:ESK165 EIO164:EIO165 DYS164:DYS165 DOW164:DOW165 DFA164:DFA165 CVE164:CVE165 CLI164:CLI165 CBM164:CBM165 BRQ164:BRQ165 BHU164:BHU165 AXY164:AXY165 AOC164:AOC165 AEG164:AEG165 UK164:UK165 KO164:KO165 BE164:BE165 BB164:BB165 KR165 BE177 BB177 AZ213:AZ214 AV281 WMY281 WDC281 VTG281 VJK281 UZO281 UPS281 UFW281 TWA281 TME281 TCI281 SSM281 SIQ281 RYU281 ROY281 RFC281 QVG281 QLK281 QBO281 PRS281 PHW281 OYA281 OOE281 OEI281 NUM281 NKQ281 NAU281 MQY281 MHC281 LXG281 LNK281 LDO281 KTS281 KJW281 KAA281 JQE281 JGI281 IWM281 IMQ281 ICU281 HSY281 HJC281 GZG281 GPK281 GFO281 FVS281 FLW281 FCA281 ESE281 EII281 DYM281 DOQ281 DEU281 CUY281 CLC281 CBG281 BRK281 BHO281 AXS281 ANW281 AEA281 UE281 KI281 WWX281 WNB281 WDF281 VTJ281 VJN281 UZR281 UPV281 UFZ281 TWD281 TMH281 TCL281 SSP281 SIT281 RYX281 RPB281 RFF281 QVJ281 QLN281 QBR281 PRV281 PHZ281 OYD281 OOH281 OEL281 NUP281 NKT281 NAX281 MRB281 MHF281 LXJ281 LNN281 LDR281 KTV281 KJZ281 KAD281 JQH281 JGL281 IWP281 IMT281 ICX281 HTB281 HJF281 GZJ281 GPN281 GFR281 FVV281 FLZ281 FCD281 ESH281 EIL281 DYP281 DOT281 DEX281 CVB281 CLF281 CBJ281 BRN281 BHR281 AXV281 ANZ281 AED281 UH281 KL281 WWR281 WMV281 WCZ281 VTD281 VJH281 UZL281 UPP281 UFT281 TVX281 TMB281 TCF281 SSJ281 SIN281 RYR281 ROV281 REZ281 QVD281 QLH281 QBL281 PRP281 PHT281 OXX281 OOB281 OEF281 NUJ281 NKN281 NAR281 MQV281 MGZ281 LXD281 LNH281 LDL281 KTP281 KJT281 JZX281 JQB281 JGF281 IWJ281 IMN281 ICR281 HSV281 HIZ281 GZD281 GPH281 GFL281 FVP281 FLT281 FBX281 ESB281 EIF281 DYJ281 DON281 DER281 CUV281 CKZ281 CBD281 BRH281 BHL281 AXP281 ANT281 ADX281 UB281 KF281 WWU281 BB281 AY362:AY363 UFZ362:UFZ363 TWD362:TWD363 TMH362:TMH363 TCL362:TCL363 SSP362:SSP363 SIT362:SIT363 RYX362:RYX363 RPB362:RPB363 RFF362:RFF363 QVJ362:QVJ363 QLN362:QLN363 QBR362:QBR363 PRV362:PRV363 PHZ362:PHZ363 OYD362:OYD363 OOH362:OOH363 OEL362:OEL363 NUP362:NUP363 NKT362:NKT363 NAX362:NAX363 MRB362:MRB363 MHF362:MHF363 LXJ362:LXJ363 LNN362:LNN363 LDR362:LDR363 KTV362:KTV363 KJZ362:KJZ363 KAD362:KAD363 JQH362:JQH363 JGL362:JGL363 IWP362:IWP363 IMT362:IMT363 ICX362:ICX363 HTB362:HTB363 HJF362:HJF363 GZJ362:GZJ363 GPN362:GPN363 GFR362:GFR363 FVV362:FVV363 FLZ362:FLZ363 FCD362:FCD363 ESH362:ESH363 EIL362:EIL363 DYP362:DYP363 DOT362:DOT363 DEX362:DEX363 CVB362:CVB363 CLF362:CLF363 CBJ362:CBJ363 BRN362:BRN363 BHR362:BHR363 AXV362:AXV363 ANZ362:ANZ363 AED362:AED363 UH362:UH363 KL362:KL363 KI362:KI363 UE362:UE363 AEA362:AEA363 ANW362:ANW363 AXS362:AXS363 BHO362:BHO363 BRK362:BRK363 CBG362:CBG363 CLC362:CLC363 CUY362:CUY363 DEU362:DEU363 DOQ362:DOQ363 DYM362:DYM363 EII362:EII363 ESE362:ESE363 FCA362:FCA363 FLW362:FLW363 FVS362:FVS363 GFO362:GFO363 GPK362:GPK363 GZG362:GZG363 HJC362:HJC363 HSY362:HSY363 ICU362:ICU363 IMQ362:IMQ363 IWM362:IWM363 JGI362:JGI363 JQE362:JQE363 KAA362:KAA363 KJW362:KJW363 KTS362:KTS363 LDO362:LDO363 LNK362:LNK363 LXG362:LXG363 MHC362:MHC363 MQY362:MQY363 NAU362:NAU363 NKQ362:NKQ363 NUM362:NUM363 OEI362:OEI363 OOE362:OOE363 OYA362:OYA363 PHW362:PHW363 PRS362:PRS363 QBO362:QBO363 QLK362:QLK363 QVG362:QVG363 RFC362:RFC363 ROY362:ROY363 RYU362:RYU363 SIQ362:SIQ363 SSM362:SSM363 TCI362:TCI363 TME362:TME363 TWA362:TWA363 UFW362:UFW363 UPS362:UPS363 UZO362:UZO363 VJK362:VJK363 VTG362:VTG363 WDC362:WDC363 WMY362:WMY363 WWU362:WWU363 WWX362:WWX363 ADX362:ADX363 UB362:UB363 KF362:KF363 ANT362:ANT363 AXP362:AXP363 BHL362:BHL363 BRH362:BRH363 CBD362:CBD363 CKZ362:CKZ363 CUV362:CUV363 DER362:DER363 DON362:DON363 DYJ362:DYJ363 EIF362:EIF363 ESB362:ESB363 FBX362:FBX363 FLT362:FLT363 FVP362:FVP363 GFL362:GFL363 GPH362:GPH363 GZD362:GZD363 HIZ362:HIZ363 HSV362:HSV363 ICR362:ICR363 IMN362:IMN363 IWJ362:IWJ363 JGF362:JGF363 JQB362:JQB363 JZX362:JZX363 KJT362:KJT363 KTP362:KTP363 LDL362:LDL363 LNH362:LNH363 LXD362:LXD363 MGZ362:MGZ363 MQV362:MQV363 NAR362:NAR363 NKN362:NKN363 NUJ362:NUJ363 OEF362:OEF363 OOB362:OOB363 OXX362:OXX363 PHT362:PHT363 PRP362:PRP363 QBL362:QBL363 QLH362:QLH363 QVD362:QVD363 REZ362:REZ363 ROV362:ROV363 RYR362:RYR363 SIN362:SIN363 SSJ362:SSJ363 TCF362:TCF363 TMB362:TMB363 TVX362:TVX363 UFT362:UFT363 UPP362:UPP363 UZL362:UZL363 VJH362:VJH363 VTD362:VTD363 WCZ362:WCZ363 WMV362:WMV363 WWR362:WWR363 WNB362:WNB363 WDF362:WDF363 VTJ362:VTJ363 VJN362:VJN363 UZR362:UZR363 UPV362:UPV363 AEI272:AEI273 AOE272:AOE273 AYA272:AYA273 BHW272:BHW273 BRS272:BRS273 CBO272:CBO273 CLK272:CLK273 CVG272:CVG273 DFC272:DFC273 DOY272:DOY273 DYU272:DYU273 EIQ272:EIQ273 ESM272:ESM273 FCI272:FCI273 FME272:FME273 FWA272:FWA273 GFW272:GFW273 GPS272:GPS273 GZO272:GZO273 HJK272:HJK273 HTG272:HTG273 IDC272:IDC273 IMY272:IMY273 IWU272:IWU273 JGQ272:JGQ273 JQM272:JQM273 KAI272:KAI273 KKE272:KKE273 KUA272:KUA273 LDW272:LDW273 LNS272:LNS273 LXO272:LXO273 MHK272:MHK273 MRG272:MRG273 NBC272:NBC273 NKY272:NKY273 NUU272:NUU273 OEQ272:OEQ273 OOM272:OOM273 OYI272:OYI273 PIE272:PIE273 PSA272:PSA273 QBW272:QBW273 QLS272:QLS273 QVO272:QVO273 RFK272:RFK273 RPG272:RPG273 RZC272:RZC273 SIY272:SIY273 SSU272:SSU273 TCQ272:TCQ273 TMM272:TMM273 TWI272:TWI273 UGE272:UGE273 UQA272:UQA273 UZW272:UZW273 VJS272:VJS273 VTO272:VTO273 WDK272:WDK273 WNG272:WNG273 WXC272:WXC273 KW272:KW273 US272:US273 AEO272:AEO273 AOK272:AOK273 AYG272:AYG273 BIC272:BIC273 BRY272:BRY273 CBU272:CBU273 CLQ272:CLQ273 CVM272:CVM273 DFI272:DFI273 DPE272:DPE273 DZA272:DZA273 EIW272:EIW273 ESS272:ESS273 FCO272:FCO273 FMK272:FMK273 FWG272:FWG273 GGC272:GGC273 GPY272:GPY273 GZU272:GZU273 HJQ272:HJQ273 HTM272:HTM273 IDI272:IDI273 INE272:INE273 IXA272:IXA273 JGW272:JGW273 JQS272:JQS273 KAO272:KAO273 KKK272:KKK273 KUG272:KUG273 LEC272:LEC273 LNY272:LNY273 LXU272:LXU273 MHQ272:MHQ273 MRM272:MRM273 NBI272:NBI273 NLE272:NLE273 NVA272:NVA273 OEW272:OEW273 OOS272:OOS273 OYO272:OYO273 PIK272:PIK273 PSG272:PSG273 QCC272:QCC273 QLY272:QLY273 QVU272:QVU273 RFQ272:RFQ273 RPM272:RPM273 RZI272:RZI273 SJE272:SJE273 STA272:STA273 TCW272:TCW273 TMS272:TMS273 TWO272:TWO273 UGK272:UGK273 UQG272:UQG273 VAC272:VAC273 VJY272:VJY273 VTU272:VTU273 WDQ272:WDQ273 WNM272:WNM273 WXI272:WXI273 KT272:KT273 UP272:UP273 AEL272:AEL273 AOH272:AOH273 AYD272:AYD273 BHZ272:BHZ273 BRV272:BRV273 CBR272:CBR273 CLN272:CLN273 CVJ272:CVJ273 DFF272:DFF273 DPB272:DPB273 DYX272:DYX273 EIT272:EIT273 ESP272:ESP273 FCL272:FCL273 FMH272:FMH273 FWD272:FWD273 GFZ272:GFZ273 GPV272:GPV273 GZR272:GZR273 HJN272:HJN273 HTJ272:HTJ273 IDF272:IDF273 INB272:INB273 IWX272:IWX273 JGT272:JGT273 JQP272:JQP273 KAL272:KAL273 KKH272:KKH273 KUD272:KUD273 LDZ272:LDZ273 LNV272:LNV273 LXR272:LXR273 MHN272:MHN273 MRJ272:MRJ273 NBF272:NBF273 NLB272:NLB273 NUX272:NUX273 OET272:OET273 OOP272:OOP273 OYL272:OYL273 PIH272:PIH273 PSD272:PSD273 QBZ272:QBZ273 QLV272:QLV273 QVR272:QVR273 RFN272:RFN273 RPJ272:RPJ273 RZF272:RZF273 SJB272:SJB273 SSX272:SSX273 TCT272:TCT273 TMP272:TMP273 TWL272:TWL273 UGH272:UGH273 UQD272:UQD273 UZZ272:UZZ273 VJV272:VJV273 VTR272:VTR273 WDN272:WDN273 WNJ272:WNJ273 WXF272:WXF273 KQ272:KQ273 UM272:UM273 BB339 BH283:BH285 BB283:BB285 AZ302:AZ303 AMT287 AWP287 BGL287 BQH287 CAD287 CJZ287 CTV287 DDR287 DNN287 DXJ287 EHF287 ERB287 FAX287 FKT287 FUP287 GEL287 GOH287 GYD287 HHZ287 HRV287 IBR287 ILN287 IVJ287 JFF287 JPB287 JYX287 KIT287 KSP287 LCL287 LMH287 LWD287 MFZ287 MPV287 MZR287 NJN287 NTJ287 ODF287 ONB287 OWX287 PGT287 PQP287 QAL287 QKH287 QUD287 RDZ287 RNV287 RXR287 SHN287 SRJ287 TBF287 TLB287 TUX287 UET287 UOP287 UYL287 VIH287 VSD287 WBZ287 WLV287 WVR287 JL287 TH287 ADD287 AMZ287 AWV287 BGR287 BQN287 CAJ287 CKF287 CUB287 DDX287 DNT287 DXP287 EHL287 ERH287 FBD287 FKZ287 FUV287 GER287 GON287 GYJ287 HIF287 HSB287 IBX287 ILT287 IVP287 JFL287 JPH287 JZD287 KIZ287 KSV287 LCR287 LMN287 LWJ287 MGF287 MQB287 MZX287 NJT287 NTP287 ODL287 ONH287 OXD287 PGZ287 PQV287 QAR287 QKN287 QUJ287 REF287 ROB287 RXX287 SHT287 SRP287 TBL287 TLH287 TVD287 UEZ287 UOV287 UYR287 VIN287 VSJ287 WCF287 WMB287 WVX287 JI287 TE287 ADA287 AMW287 AWS287 BGO287 BQK287 CAG287 CKC287 CTY287 DDU287 DNQ287 DXM287 EHI287 ERE287 FBA287 FKW287 FUS287 GEO287 GOK287 GYG287 HIC287 HRY287 IBU287 ILQ287 IVM287 JFI287 JPE287 JZA287 KIW287 KSS287 LCO287 LMK287 LWG287 MGC287 MPY287 MZU287 NJQ287 NTM287 ODI287 ONE287 OXA287 PGW287 PQS287 QAO287 QKK287 QUG287 REC287 RNY287 RXU287 SHQ287 SRM287 TBI287 TLE287 TVA287 UEW287 UOS287 UYO287 VIK287 VSG287 WCC287 WLY287 WVU287 JF287 TB287 ACX287 WKK288 WUG288 HR288 RN288 ABJ288 ALF288 AVB288 BEX288 BOT288 BYP288 CIL288 CSH288 DCD288 DLZ288 DVV288 EFR288 EPN288 EZJ288 FJF288 FTB288 GCX288 GMT288 GWP288 HGL288 HQH288 IAD288 IJZ288 ITV288 JDR288 JNN288 JXJ288 KHF288 KRB288 LAX288 LKT288 LUP288 MEL288 MOH288 MYD288 NHZ288 NRV288 OBR288 OLN288 OVJ288 PFF288 PPB288 PYX288 QIT288 QSP288 RCL288 RMH288 RWD288 SFZ288 SPV288 SZR288 TJN288 TTJ288 UDF288 UNB288 UWX288 VGT288 VQP288 WAL288 WKH288 WUD288 HX288 RT288 ABP288 ALL288 AVH288 BFD288 BOZ288 BYV288 CIR288 CSN288 DCJ288 DMF288 DWB288 EFX288 EPT288 EZP288 FJL288 FTH288 GDD288 GMZ288 GWV288 HGR288 HQN288 IAJ288 IKF288 IUB288 JDX288 JNT288 JXP288 KHL288 KRH288 LBD288 LKZ288 LUV288 MER288 MON288 MYJ288 NIF288 NSB288 OBX288 OLT288 OVP288 PFL288 PPH288 PZD288 QIZ288 QSV288 RCR288 RMN288 RWJ288 SGF288 SQB288 SZX288 TJT288 TTP288 UDL288 UNH288 UXD288 VGZ288 VQV288 WAR288 WKN288 WUJ288 HU288 RQ288 ABM288 ALI288 AVE288 BFA288 BOW288 BYS288 CIO288 CSK288 DCG288 DMC288 DVY288 EFU288 EPQ288 EZM288 FJI288 FTE288 GDA288 GMW288 GWS288 HGO288 HQK288 IAG288 IKC288 ITY288 JDU288 JNQ288 JXM288 KHI288 KRE288 LBA288 LKW288 LUS288 MEO288 MOK288 MYG288 NIC288 NRY288 OBU288 OLQ288 OVM288 PFI288 PPE288 PZA288 QIW288 QSS288 RCO288 RMK288 RWG288 SGC288 SPY288 SZU288 TJQ288 TTM288 UDI288 UNE288 UXA288 VGW288 VQS288 WAO288 WKH301 WUD301 WAL301 HO301 RK301 ABG301 ALC301 AUY301 BEU301 BOQ301 BYM301 CII301 CSE301 DCA301 DLW301 DVS301 EFO301 EPK301 EZG301 FJC301 FSY301 GCU301 GMQ301 GWM301 HGI301 HQE301 IAA301 IJW301 ITS301 JDO301 JNK301 JXG301 KHC301 KQY301 LAU301 LKQ301 LUM301 MEI301 MOE301 MYA301 NHW301 NRS301 OBO301 OLK301 OVG301 PFC301 POY301 PYU301 QIQ301 QSM301 RCI301 RME301 RWA301 SFW301 SPS301 SZO301 TJK301 TTG301 UDC301 UMY301 UWU301 VGQ301 VQM301 WAI301 WKE301 WUA301 HU301 RQ301 ABM301 ALI301 AVE301 BFA301 BOW301 BYS301 CIO301 CSK301 DCG301 DMC301 DVY301 EFU301 EPQ301 EZM301 FJI301 FTE301 GDA301 GMW301 GWS301 HGO301 HQK301 IAG301 IKC301 ITY301 JDU301 JNQ301 JXM301 KHI301 KRE301 LBA301 LKW301 LUS301 MEO301 MOK301 MYG301 NIC301 NRY301 OBU301 OLQ301 OVM301 PFI301 PPE301 PZA301 QIW301 QSS301 RCO301 RMK301 RWG301 SGC301 SPY301 SZU301 TJQ301 TTM301 UDI301 UNE301 UXA301 VGW301 VQS301 WAO301 WKK301 WUG301 HR301 RN301 ABJ301 ALF301 AVB301 BEX301 BOT301 BYP301 CIL301 CSH301 DCD301 DLZ301 DVV301 EFR301 EPN301 EZJ301 FJF301 FTB301 GCX301 GMT301 GWP301 HGL301 HQH301 IAD301 IJZ301 ITV301 JDR301 JNN301 JXJ301 KHF301 KRB301 LAX301 LKT301 LUP301 MEL301 MOH301 MYD301 NHZ301 NRV301 OBR301 OLN301 OVJ301 PFF301 PPB301 PYX301 QIT301 QSP301 RCL301 RMH301 RWD301 SFZ301 SPV301 SZR301 TJN301 TTJ301 UDF301 UNB301 UWX301 VGT301 VQP301 ACX325:ACX326 BA184:BA186 BA179:BB183 BH207 LD207 UZ207 AEV207 AOR207 AYN207 BIJ207 BSF207 CCB207 CLX207 CVT207 DFP207 DPL207 DZH207 EJD207 ESZ207 FCV207 FMR207 FWN207 GGJ207 GQF207 HAB207 HJX207 HTT207 IDP207 INL207 IXH207 JHD207 JQZ207 KAV207 KKR207 KUN207 LEJ207 LOF207 LYB207 MHX207 MRT207 NBP207 NLL207 NVH207 OFD207 OOZ207 OYV207 PIR207 PSN207 QCJ207 QMF207 QWB207 RFX207 RPT207 RZP207 SJL207 STH207 TDD207 TMZ207 TWV207 UGR207 UQN207 VAJ207 VKF207 VUB207 WDX207 WNT207 WXP207 AMT325:AMT326 AWP325:AWP326 BGL325:BGL326 BQH325:BQH326 CAD325:CAD326 CJZ325:CJZ326 CTV325:CTV326 DDR325:DDR326 DNN325:DNN326 DXJ325:DXJ326 EHF325:EHF326 ERB325:ERB326 FAX325:FAX326 FKT325:FKT326 FUP325:FUP326 GEL325:GEL326 GOH325:GOH326 GYD325:GYD326 HHZ325:HHZ326 HRV325:HRV326 IBR325:IBR326 ILN325:ILN326 IVJ325:IVJ326 JFF325:JFF326 JPB325:JPB326 JYX325:JYX326 KIT325:KIT326 KSP325:KSP326 LCL325:LCL326 LMH325:LMH326 LWD325:LWD326 MFZ325:MFZ326 MPV325:MPV326 MZR325:MZR326 NJN325:NJN326 NTJ325:NTJ326 ODF325:ODF326 ONB325:ONB326 OWX325:OWX326 PGT325:PGT326 PQP325:PQP326 QAL325:QAL326 QKH325:QKH326 QUD325:QUD326 RDZ325:RDZ326 RNV325:RNV326 RXR325:RXR326 SHN325:SHN326 SRJ325:SRJ326 TBF325:TBF326 TLB325:TLB326 TUX325:TUX326 UET325:UET326 UOP325:UOP326 UYL325:UYL326 VIH325:VIH326 VSD325:VSD326 WBZ325:WBZ326 WLV325:WLV326 WVR325:WVR326 JL325:JL326 TH325:TH326 ADD325:ADD326 AMZ325:AMZ326 AWV325:AWV326 BGR325:BGR326 BQN325:BQN326 CAJ325:CAJ326 CKF325:CKF326 CUB325:CUB326 DDX325:DDX326 DNT325:DNT326 DXP325:DXP326 EHL325:EHL326 ERH325:ERH326 FBD325:FBD326 FKZ325:FKZ326 FUV325:FUV326 GER325:GER326 GON325:GON326 GYJ325:GYJ326 HIF325:HIF326 HSB325:HSB326 IBX325:IBX326 ILT325:ILT326 IVP325:IVP326 JFL325:JFL326 JPH325:JPH326 JZD325:JZD326 KIZ325:KIZ326 KSV325:KSV326 LCR325:LCR326 LMN325:LMN326 LWJ325:LWJ326 MGF325:MGF326 MQB325:MQB326 MZX325:MZX326 NJT325:NJT326 NTP325:NTP326 ODL325:ODL326 ONH325:ONH326 OXD325:OXD326 PGZ325:PGZ326 PQV325:PQV326 QAR325:QAR326 QKN325:QKN326 QUJ325:QUJ326 REF325:REF326 ROB325:ROB326 RXX325:RXX326 SHT325:SHT326 SRP325:SRP326 TBL325:TBL326 TLH325:TLH326 TVD325:TVD326 UEZ325:UEZ326 UOV325:UOV326 UYR325:UYR326 VIN325:VIN326 VSJ325:VSJ326 WCF325:WCF326 WMB325:WMB326 WVX325:WVX326 JI325:JI326 TE325:TE326 ADA325:ADA326 AMW325:AMW326 AWS325:AWS326 BGO325:BGO326 BQK325:BQK326 CAG325:CAG326 CKC325:CKC326 CTY325:CTY326 DDU325:DDU326 DNQ325:DNQ326 DXM325:DXM326 EHI325:EHI326 ERE325:ERE326 FBA325:FBA326 FKW325:FKW326 FUS325:FUS326 GEO325:GEO326 GOK325:GOK326 GYG325:GYG326 HIC325:HIC326 HRY325:HRY326 IBU325:IBU326 ILQ325:ILQ326 IVM325:IVM326 JFI325:JFI326 JPE325:JPE326 JZA325:JZA326 KIW325:KIW326 KSS325:KSS326 LCO325:LCO326 LMK325:LMK326 LWG325:LWG326 MGC325:MGC326 MPY325:MPY326 MZU325:MZU326 NJQ325:NJQ326 NTM325:NTM326 ODI325:ODI326 ONE325:ONE326 OXA325:OXA326 PGW325:PGW326 PQS325:PQS326 QAO325:QAO326 QKK325:QKK326 QUG325:QUG326 REC325:REC326 RNY325:RNY326 RXU325:RXU326 SHQ325:SHQ326 SRM325:SRM326 TBI325:TBI326 TLE325:TLE326 TVA325:TVA326 UEW325:UEW326 UOS325:UOS326 UYO325:UYO326 VIK325:VIK326 VSG325:VSG326 WCC325:WCC326 WLY325:WLY326 WVU325:WVU326 JF325:JF326 TE342 BE339 TB325:TB326 BH339 ADA342 AMW342 AWS342 BGO342 BQK342 CAG342 CKC342 CTY342 DDU342 DNQ342 DXM342 EHI342 ERE342 FBA342 FKW342 FUS342 GEO342 GOK342 GYG342 HIC342 HRY342 IBU342 ILQ342 IVM342 JFI342 JPE342 JZA342 KIW342 KSS342 LCO342 LMK342 LWG342 MGC342 MPY342 MZU342 NJQ342 NTM342 ODI342 ONE342 OXA342 PGW342 PQS342 QAO342 QKK342 QUG342 REC342 RNY342 RXU342 SHQ342 SRM342 TBI342 TLE342 TVA342 UEW342 UOS342 UYO342 VIK342 VSG342 WCC342 WLY342 WVU342 JF342 TB342 ACX342 AMT342 AWP342 BGL342 BQH342 CAD342 CJZ342 CTV342 DDR342 DNN342 DXJ342 EHF342 ERB342 FAX342 FKT342 FUP342 GEL342 GOH342 GYD342 HHZ342 HRV342 IBR342 ILN342 IVJ342 JFF342 JPB342 JYX342 KIT342 KSP342 LCL342 LMH342 LWD342 MFZ342 MPV342 MZR342 NJN342 NTJ342 ODF342 ONB342 OWX342 PGT342 PQP342 QAL342 QKH342 QUD342 RDZ342 RNV342 RXR342 SHN342 SRJ342 TBF342 TLB342 TUX342 UET342 UOP342 UYL342 VIH342 VSD342 WBZ342 WLV342 WVR342 JL342 TH342 ADD342 AMZ342 AWV342 BGR342 BQN342 CAJ342 CKF342 CUB342 DDX342 DNT342 DXP342 EHL342 ERH342 FBD342 FKZ342 FUV342 GER342 GON342 GYJ342 HIF342 HSB342 IBX342 ILT342 IVP342 JFL342 JPH342 JZD342 KIZ342 KSV342 LCR342 LMN342 LWJ342 MGF342 MQB342 MZX342 NJT342 NTP342 ODL342 ONH342 OXD342 PGZ342 PQV342 QAR342 QKN342 QUJ342 REF342 ROB342 RXX342 SHT342 SRP342 TBL342 TLH342 TVD342 UEZ342 UOV342 UYR342 VIN342 VSJ342 WCF342 WMB342 WVX342 AOO202:AOO210 AYK202:AYK210 BIG202:BIG210 BSC202:BSC210 CBY202:CBY210 CLU202:CLU210 CVQ202:CVQ210 DFM202:DFM210 DPI202:DPI210 DZE202:DZE210 EJA202:EJA210 ESW202:ESW210 FCS202:FCS210 FMO202:FMO210 FWK202:FWK210 GGG202:GGG210 GQC202:GQC210 GZY202:GZY210 HJU202:HJU210 HTQ202:HTQ210 IDM202:IDM210 INI202:INI210 IXE202:IXE210 JHA202:JHA210 JQW202:JQW210 KAS202:KAS210 KKO202:KKO210 KUK202:KUK210 LEG202:LEG210 LOC202:LOC210 LXY202:LXY210 MHU202:MHU210 MRQ202:MRQ210 NBM202:NBM210 NLI202:NLI210 NVE202:NVE210 OFA202:OFA210 OOW202:OOW210 OYS202:OYS210 PIO202:PIO210 PSK202:PSK210 QCG202:QCG210 QMC202:QMC210 QVY202:QVY210 RFU202:RFU210 RPQ202:RPQ210 RZM202:RZM210 SJI202:SJI210 STE202:STE210 TDA202:TDA210 TMW202:TMW210 TWS202:TWS210 UGO202:UGO210 UQK202:UQK210 VAG202:VAG210 VKC202:VKC210 VTY202:VTY210 WDU202:WDU210 WNQ202:WNQ210 WXM202:WXM210 KX202:KX210 UT202:UT210 AEP202:AEP210 AOL202:AOL210 AYH202:AYH210 BID202:BID210 BRZ202:BRZ210 CBV202:CBV210 CLR202:CLR210 CVN202:CVN210 DFJ202:DFJ210 DPF202:DPF210 DZB202:DZB210 EIX202:EIX210 EST202:EST210 FCP202:FCP210 FML202:FML210 FWH202:FWH210 GGD202:GGD210 GPZ202:GPZ210 GZV202:GZV210 HJR202:HJR210 HTN202:HTN210 IDJ202:IDJ210 INF202:INF210 IXB202:IXB210 JGX202:JGX210 JQT202:JQT210 KAP202:KAP210 KKL202:KKL210 KUH202:KUH210 LED202:LED210 LNZ202:LNZ210 LXV202:LXV210 MHR202:MHR210 MRN202:MRN210 NBJ202:NBJ210 NLF202:NLF210 NVB202:NVB210 OEX202:OEX210 OOT202:OOT210 OYP202:OYP210 PIL202:PIL210 PSH202:PSH210 QCD202:QCD210 QLZ202:QLZ210 QVV202:QVV210 RFR202:RFR210 RPN202:RPN210 RZJ202:RZJ210 SJF202:SJF210 STB202:STB210 TCX202:TCX210 TMT202:TMT210 TWP202:TWP210 UGL202:UGL210 UQH202:UQH210 VAD202:VAD210 VJZ202:VJZ210 VTV202:VTV210 WDR202:WDR210 BB184:BB210 WNN202:WNN210 BE179:BE210 WXJ202:WXJ210 LA202:LA210 UW202:UW210 BB360:BB363 JI342 BI343:BI351 BI354 AV355:AV358 BH355:BH358 BD359 UPV285 BE366:BE1157 BB366:BB1157 WDI365:WDI1151 VTM365:VTM1151 VJQ365:VJQ1151 UZU365:UZU1151 UPY365:UPY1151 UGC365:UGC1151 TWG365:TWG1151 TMK365:TMK1151 TCO365:TCO1151 SSS365:SSS1151 SIW365:SIW1151 RZA365:RZA1151 RPE365:RPE1151 RFI365:RFI1151 QVM365:QVM1151 QLQ365:QLQ1151 QBU365:QBU1151 PRY365:PRY1151 PIC365:PIC1151 OYG365:OYG1151 OOK365:OOK1151 OEO365:OEO1151 NUS365:NUS1151 NKW365:NKW1151 NBA365:NBA1151 MRE365:MRE1151 MHI365:MHI1151 LXM365:LXM1151 LNQ365:LNQ1151 LDU365:LDU1151 KTY365:KTY1151 KKC365:KKC1151 KAG365:KAG1151 JQK365:JQK1151 JGO365:JGO1151 IWS365:IWS1151 IMW365:IMW1151 IDA365:IDA1151 HTE365:HTE1151 HJI365:HJI1151 GZM365:GZM1151 GPQ365:GPQ1151 GFU365:GFU1151 FVY365:FVY1151 FMC365:FMC1151 FCG365:FCG1151 ESK365:ESK1151 EIO365:EIO1151 DYS365:DYS1151 DOW365:DOW1151 DFA365:DFA1151 CVE365:CVE1151 CLI365:CLI1151 CBM365:CBM1151 BRQ365:BRQ1151 BHU365:BHU1151 AXY365:AXY1151 AOC365:AOC1151 AEG365:AEG1151 UK365:UK1151 KO365:KO1151 WXD365:WXD1153 WNH365:WNH1153 WDL365:WDL1153 VTP365:VTP1153 VJT365:VJT1153 UZX365:UZX1153 UQB365:UQB1153 UGF365:UGF1153 TWJ365:TWJ1153 TMN365:TMN1153 TCR365:TCR1153 SSV365:SSV1153 SIZ365:SIZ1153 RZD365:RZD1153 RPH365:RPH1153 RFL365:RFL1153 QVP365:QVP1153 QLT365:QLT1153 QBX365:QBX1153 PSB365:PSB1153 PIF365:PIF1153 OYJ365:OYJ1153 OON365:OON1153 OER365:OER1153 NUV365:NUV1153 NKZ365:NKZ1153 NBD365:NBD1153 MRH365:MRH1153 MHL365:MHL1153 LXP365:LXP1153 LNT365:LNT1153 LDX365:LDX1153 KUB365:KUB1153 KKF365:KKF1153 KAJ365:KAJ1153 JQN365:JQN1153 JGR365:JGR1153 IWV365:IWV1153 IMZ365:IMZ1153 IDD365:IDD1153 HTH365:HTH1153 HJL365:HJL1153 GZP365:GZP1153 GPT365:GPT1153 GFX365:GFX1153 FWB365:FWB1153 FMF365:FMF1153 FCJ365:FCJ1153 ESN365:ESN1153 EIR365:EIR1153 DYV365:DYV1153 DOZ365:DOZ1153 DFD365:DFD1153 CVH365:CVH1153 CLL365:CLL1153 CBP365:CBP1153 BRT365:BRT1153 BHX365:BHX1153 AYB365:AYB1153 AOF365:AOF1153 AEJ365:AEJ1153 UN365:UN1153 KR365:KR1153 WWX365:WWX1151 WNB365:WNB1151 WDF365:WDF1151 VTJ365:VTJ1151 VJN365:VJN1151 UZR365:UZR1151 UPV365:UPV1151 UFZ365:UFZ1151 TWD365:TWD1151 TMH365:TMH1151 TCL365:TCL1151 SSP365:SSP1151 SIT365:SIT1151 RYX365:RYX1151 RPB365:RPB1151 RFF365:RFF1151 QVJ365:QVJ1151 QLN365:QLN1151 QBR365:QBR1151 PRV365:PRV1151 PHZ365:PHZ1151 OYD365:OYD1151 OOH365:OOH1151 OEL365:OEL1151 NUP365:NUP1151 NKT365:NKT1151 NAX365:NAX1151 MRB365:MRB1151 MHF365:MHF1151 LXJ365:LXJ1151 LNN365:LNN1151 LDR365:LDR1151 KTV365:KTV1151 KJZ365:KJZ1151 KAD365:KAD1151 JQH365:JQH1151 JGL365:JGL1151 IWP365:IWP1151 IMT365:IMT1151 ICX365:ICX1151 HTB365:HTB1151 HJF365:HJF1151 GZJ365:GZJ1151 GPN365:GPN1151 GFR365:GFR1151 FVV365:FVV1151 FLZ365:FLZ1151 FCD365:FCD1151 ESH365:ESH1151 EIL365:EIL1151 DYP365:DYP1151 DOT365:DOT1151 DEX365:DEX1151 CVB365:CVB1151 CLF365:CLF1151 CBJ365:CBJ1151 BRN365:BRN1151 BHR365:BHR1151 AXV365:AXV1151 ANZ365:ANZ1151 AED365:AED1151 UH365:UH1151 KL365:KL1151 WXA365:WXA1151 WNE365:WNE1151 BH365:BH1153 BE283:BE285 UFZ285 TWD285 TMH285 TCL285 SSP285 SIT285 RYX285 RPB285 RFF285 QVJ285 QLN285 QBR285 PRV285 PHZ285 OYD285 OOH285 OEL285 NUP285 NKT285 NAX285 MRB285 MHF285 LXJ285 LNN285 LDR285 KTV285 KJZ285 KAD285 JQH285 JGL285 IWP285 IMT285 ICX285 HTB285 HJF285 GZJ285 GPN285 GFR285 FVV285 FLZ285 FCD285 ESH285 EIL285 DYP285 DOT285 DEX285 CVB285 CLF285 CBJ285 BRN285 BHR285 AXV285 ANZ285 AED285 UH285 KL285 KI285 UE285 AEA285 ANW285 AXS285 BHO285 BRK285 CBG285 CLC285 CUY285 DEU285 DOQ285 DYM285 EII285 ESE285 FCA285 FLW285 FVS285 GFO285 GPK285 GZG285 HJC285 HSY285 ICU285 IMQ285 IWM285 JGI285 JQE285 KAA285 KJW285 KTS285 LDO285 LNK285 LXG285 MHC285 MQY285 NAU285 NKQ285 NUM285 OEI285 OOE285 OYA285 PHW285 PRS285 QBO285 QLK285 QVG285 RFC285 ROY285 RYU285 SIQ285 SSM285 TCI285 TME285 TWA285 UFW285 UPS285 UZO285 VJK285 VTG285 WDC285 WMY285 WWU285 WWX285 ADX285 UB285 KF285 ANT285 AXP285 BHL285 BRH285 CBD285 CKZ285 CUV285 DER285 DON285 DYJ285 EIF285 ESB285 FBX285 FLT285 FVP285 GFL285 GPH285 GZD285 HIZ285 HSV285 ICR285 IMN285 IWJ285 JGF285 JQB285 JZX285 KJT285 KTP285 LDL285 LNH285 LXD285 MGZ285 MQV285 NAR285 NKN285 NUJ285 OEF285 OOB285 OXX285 PHT285 PRP285 QBL285 QLH285 QVD285 REZ285 ROV285 RYR285 SIN285 SSJ285 TCF285 TMB285 TVX285 UFT285 UPP285 UZL285 VJH285 VTD285 WCZ285 WMV285 WWR285 WNB285 WDF285 VTJ285 VJN285 UZR285 BE360:BE363 AES202:AES210">
      <formula1>атрибут</formula1>
    </dataValidation>
    <dataValidation type="list" allowBlank="1" showInputMessage="1" showErrorMessage="1" sqref="K65821:K66693 IQ65815:IQ66687 SM65815:SM66687 ACI65815:ACI66687 AME65815:AME66687 AWA65815:AWA66687 BFW65815:BFW66687 BPS65815:BPS66687 BZO65815:BZO66687 CJK65815:CJK66687 CTG65815:CTG66687 DDC65815:DDC66687 DMY65815:DMY66687 DWU65815:DWU66687 EGQ65815:EGQ66687 EQM65815:EQM66687 FAI65815:FAI66687 FKE65815:FKE66687 FUA65815:FUA66687 GDW65815:GDW66687 GNS65815:GNS66687 GXO65815:GXO66687 HHK65815:HHK66687 HRG65815:HRG66687 IBC65815:IBC66687 IKY65815:IKY66687 IUU65815:IUU66687 JEQ65815:JEQ66687 JOM65815:JOM66687 JYI65815:JYI66687 KIE65815:KIE66687 KSA65815:KSA66687 LBW65815:LBW66687 LLS65815:LLS66687 LVO65815:LVO66687 MFK65815:MFK66687 MPG65815:MPG66687 MZC65815:MZC66687 NIY65815:NIY66687 NSU65815:NSU66687 OCQ65815:OCQ66687 OMM65815:OMM66687 OWI65815:OWI66687 PGE65815:PGE66687 PQA65815:PQA66687 PZW65815:PZW66687 QJS65815:QJS66687 QTO65815:QTO66687 RDK65815:RDK66687 RNG65815:RNG66687 RXC65815:RXC66687 SGY65815:SGY66687 SQU65815:SQU66687 TAQ65815:TAQ66687 TKM65815:TKM66687 TUI65815:TUI66687 UEE65815:UEE66687 UOA65815:UOA66687 UXW65815:UXW66687 VHS65815:VHS66687 VRO65815:VRO66687 WBK65815:WBK66687 WLG65815:WLG66687 WVC65815:WVC66687 K131357:K132229 IQ131351:IQ132223 SM131351:SM132223 ACI131351:ACI132223 AME131351:AME132223 AWA131351:AWA132223 BFW131351:BFW132223 BPS131351:BPS132223 BZO131351:BZO132223 CJK131351:CJK132223 CTG131351:CTG132223 DDC131351:DDC132223 DMY131351:DMY132223 DWU131351:DWU132223 EGQ131351:EGQ132223 EQM131351:EQM132223 FAI131351:FAI132223 FKE131351:FKE132223 FUA131351:FUA132223 GDW131351:GDW132223 GNS131351:GNS132223 GXO131351:GXO132223 HHK131351:HHK132223 HRG131351:HRG132223 IBC131351:IBC132223 IKY131351:IKY132223 IUU131351:IUU132223 JEQ131351:JEQ132223 JOM131351:JOM132223 JYI131351:JYI132223 KIE131351:KIE132223 KSA131351:KSA132223 LBW131351:LBW132223 LLS131351:LLS132223 LVO131351:LVO132223 MFK131351:MFK132223 MPG131351:MPG132223 MZC131351:MZC132223 NIY131351:NIY132223 NSU131351:NSU132223 OCQ131351:OCQ132223 OMM131351:OMM132223 OWI131351:OWI132223 PGE131351:PGE132223 PQA131351:PQA132223 PZW131351:PZW132223 QJS131351:QJS132223 QTO131351:QTO132223 RDK131351:RDK132223 RNG131351:RNG132223 RXC131351:RXC132223 SGY131351:SGY132223 SQU131351:SQU132223 TAQ131351:TAQ132223 TKM131351:TKM132223 TUI131351:TUI132223 UEE131351:UEE132223 UOA131351:UOA132223 UXW131351:UXW132223 VHS131351:VHS132223 VRO131351:VRO132223 WBK131351:WBK132223 WLG131351:WLG132223 WVC131351:WVC132223 K196893:K197765 IQ196887:IQ197759 SM196887:SM197759 ACI196887:ACI197759 AME196887:AME197759 AWA196887:AWA197759 BFW196887:BFW197759 BPS196887:BPS197759 BZO196887:BZO197759 CJK196887:CJK197759 CTG196887:CTG197759 DDC196887:DDC197759 DMY196887:DMY197759 DWU196887:DWU197759 EGQ196887:EGQ197759 EQM196887:EQM197759 FAI196887:FAI197759 FKE196887:FKE197759 FUA196887:FUA197759 GDW196887:GDW197759 GNS196887:GNS197759 GXO196887:GXO197759 HHK196887:HHK197759 HRG196887:HRG197759 IBC196887:IBC197759 IKY196887:IKY197759 IUU196887:IUU197759 JEQ196887:JEQ197759 JOM196887:JOM197759 JYI196887:JYI197759 KIE196887:KIE197759 KSA196887:KSA197759 LBW196887:LBW197759 LLS196887:LLS197759 LVO196887:LVO197759 MFK196887:MFK197759 MPG196887:MPG197759 MZC196887:MZC197759 NIY196887:NIY197759 NSU196887:NSU197759 OCQ196887:OCQ197759 OMM196887:OMM197759 OWI196887:OWI197759 PGE196887:PGE197759 PQA196887:PQA197759 PZW196887:PZW197759 QJS196887:QJS197759 QTO196887:QTO197759 RDK196887:RDK197759 RNG196887:RNG197759 RXC196887:RXC197759 SGY196887:SGY197759 SQU196887:SQU197759 TAQ196887:TAQ197759 TKM196887:TKM197759 TUI196887:TUI197759 UEE196887:UEE197759 UOA196887:UOA197759 UXW196887:UXW197759 VHS196887:VHS197759 VRO196887:VRO197759 WBK196887:WBK197759 WLG196887:WLG197759 WVC196887:WVC197759 K262429:K263301 IQ262423:IQ263295 SM262423:SM263295 ACI262423:ACI263295 AME262423:AME263295 AWA262423:AWA263295 BFW262423:BFW263295 BPS262423:BPS263295 BZO262423:BZO263295 CJK262423:CJK263295 CTG262423:CTG263295 DDC262423:DDC263295 DMY262423:DMY263295 DWU262423:DWU263295 EGQ262423:EGQ263295 EQM262423:EQM263295 FAI262423:FAI263295 FKE262423:FKE263295 FUA262423:FUA263295 GDW262423:GDW263295 GNS262423:GNS263295 GXO262423:GXO263295 HHK262423:HHK263295 HRG262423:HRG263295 IBC262423:IBC263295 IKY262423:IKY263295 IUU262423:IUU263295 JEQ262423:JEQ263295 JOM262423:JOM263295 JYI262423:JYI263295 KIE262423:KIE263295 KSA262423:KSA263295 LBW262423:LBW263295 LLS262423:LLS263295 LVO262423:LVO263295 MFK262423:MFK263295 MPG262423:MPG263295 MZC262423:MZC263295 NIY262423:NIY263295 NSU262423:NSU263295 OCQ262423:OCQ263295 OMM262423:OMM263295 OWI262423:OWI263295 PGE262423:PGE263295 PQA262423:PQA263295 PZW262423:PZW263295 QJS262423:QJS263295 QTO262423:QTO263295 RDK262423:RDK263295 RNG262423:RNG263295 RXC262423:RXC263295 SGY262423:SGY263295 SQU262423:SQU263295 TAQ262423:TAQ263295 TKM262423:TKM263295 TUI262423:TUI263295 UEE262423:UEE263295 UOA262423:UOA263295 UXW262423:UXW263295 VHS262423:VHS263295 VRO262423:VRO263295 WBK262423:WBK263295 WLG262423:WLG263295 WVC262423:WVC263295 K327965:K328837 IQ327959:IQ328831 SM327959:SM328831 ACI327959:ACI328831 AME327959:AME328831 AWA327959:AWA328831 BFW327959:BFW328831 BPS327959:BPS328831 BZO327959:BZO328831 CJK327959:CJK328831 CTG327959:CTG328831 DDC327959:DDC328831 DMY327959:DMY328831 DWU327959:DWU328831 EGQ327959:EGQ328831 EQM327959:EQM328831 FAI327959:FAI328831 FKE327959:FKE328831 FUA327959:FUA328831 GDW327959:GDW328831 GNS327959:GNS328831 GXO327959:GXO328831 HHK327959:HHK328831 HRG327959:HRG328831 IBC327959:IBC328831 IKY327959:IKY328831 IUU327959:IUU328831 JEQ327959:JEQ328831 JOM327959:JOM328831 JYI327959:JYI328831 KIE327959:KIE328831 KSA327959:KSA328831 LBW327959:LBW328831 LLS327959:LLS328831 LVO327959:LVO328831 MFK327959:MFK328831 MPG327959:MPG328831 MZC327959:MZC328831 NIY327959:NIY328831 NSU327959:NSU328831 OCQ327959:OCQ328831 OMM327959:OMM328831 OWI327959:OWI328831 PGE327959:PGE328831 PQA327959:PQA328831 PZW327959:PZW328831 QJS327959:QJS328831 QTO327959:QTO328831 RDK327959:RDK328831 RNG327959:RNG328831 RXC327959:RXC328831 SGY327959:SGY328831 SQU327959:SQU328831 TAQ327959:TAQ328831 TKM327959:TKM328831 TUI327959:TUI328831 UEE327959:UEE328831 UOA327959:UOA328831 UXW327959:UXW328831 VHS327959:VHS328831 VRO327959:VRO328831 WBK327959:WBK328831 WLG327959:WLG328831 WVC327959:WVC328831 K393501:K394373 IQ393495:IQ394367 SM393495:SM394367 ACI393495:ACI394367 AME393495:AME394367 AWA393495:AWA394367 BFW393495:BFW394367 BPS393495:BPS394367 BZO393495:BZO394367 CJK393495:CJK394367 CTG393495:CTG394367 DDC393495:DDC394367 DMY393495:DMY394367 DWU393495:DWU394367 EGQ393495:EGQ394367 EQM393495:EQM394367 FAI393495:FAI394367 FKE393495:FKE394367 FUA393495:FUA394367 GDW393495:GDW394367 GNS393495:GNS394367 GXO393495:GXO394367 HHK393495:HHK394367 HRG393495:HRG394367 IBC393495:IBC394367 IKY393495:IKY394367 IUU393495:IUU394367 JEQ393495:JEQ394367 JOM393495:JOM394367 JYI393495:JYI394367 KIE393495:KIE394367 KSA393495:KSA394367 LBW393495:LBW394367 LLS393495:LLS394367 LVO393495:LVO394367 MFK393495:MFK394367 MPG393495:MPG394367 MZC393495:MZC394367 NIY393495:NIY394367 NSU393495:NSU394367 OCQ393495:OCQ394367 OMM393495:OMM394367 OWI393495:OWI394367 PGE393495:PGE394367 PQA393495:PQA394367 PZW393495:PZW394367 QJS393495:QJS394367 QTO393495:QTO394367 RDK393495:RDK394367 RNG393495:RNG394367 RXC393495:RXC394367 SGY393495:SGY394367 SQU393495:SQU394367 TAQ393495:TAQ394367 TKM393495:TKM394367 TUI393495:TUI394367 UEE393495:UEE394367 UOA393495:UOA394367 UXW393495:UXW394367 VHS393495:VHS394367 VRO393495:VRO394367 WBK393495:WBK394367 WLG393495:WLG394367 WVC393495:WVC394367 K459037:K459909 IQ459031:IQ459903 SM459031:SM459903 ACI459031:ACI459903 AME459031:AME459903 AWA459031:AWA459903 BFW459031:BFW459903 BPS459031:BPS459903 BZO459031:BZO459903 CJK459031:CJK459903 CTG459031:CTG459903 DDC459031:DDC459903 DMY459031:DMY459903 DWU459031:DWU459903 EGQ459031:EGQ459903 EQM459031:EQM459903 FAI459031:FAI459903 FKE459031:FKE459903 FUA459031:FUA459903 GDW459031:GDW459903 GNS459031:GNS459903 GXO459031:GXO459903 HHK459031:HHK459903 HRG459031:HRG459903 IBC459031:IBC459903 IKY459031:IKY459903 IUU459031:IUU459903 JEQ459031:JEQ459903 JOM459031:JOM459903 JYI459031:JYI459903 KIE459031:KIE459903 KSA459031:KSA459903 LBW459031:LBW459903 LLS459031:LLS459903 LVO459031:LVO459903 MFK459031:MFK459903 MPG459031:MPG459903 MZC459031:MZC459903 NIY459031:NIY459903 NSU459031:NSU459903 OCQ459031:OCQ459903 OMM459031:OMM459903 OWI459031:OWI459903 PGE459031:PGE459903 PQA459031:PQA459903 PZW459031:PZW459903 QJS459031:QJS459903 QTO459031:QTO459903 RDK459031:RDK459903 RNG459031:RNG459903 RXC459031:RXC459903 SGY459031:SGY459903 SQU459031:SQU459903 TAQ459031:TAQ459903 TKM459031:TKM459903 TUI459031:TUI459903 UEE459031:UEE459903 UOA459031:UOA459903 UXW459031:UXW459903 VHS459031:VHS459903 VRO459031:VRO459903 WBK459031:WBK459903 WLG459031:WLG459903 WVC459031:WVC459903 K524573:K525445 IQ524567:IQ525439 SM524567:SM525439 ACI524567:ACI525439 AME524567:AME525439 AWA524567:AWA525439 BFW524567:BFW525439 BPS524567:BPS525439 BZO524567:BZO525439 CJK524567:CJK525439 CTG524567:CTG525439 DDC524567:DDC525439 DMY524567:DMY525439 DWU524567:DWU525439 EGQ524567:EGQ525439 EQM524567:EQM525439 FAI524567:FAI525439 FKE524567:FKE525439 FUA524567:FUA525439 GDW524567:GDW525439 GNS524567:GNS525439 GXO524567:GXO525439 HHK524567:HHK525439 HRG524567:HRG525439 IBC524567:IBC525439 IKY524567:IKY525439 IUU524567:IUU525439 JEQ524567:JEQ525439 JOM524567:JOM525439 JYI524567:JYI525439 KIE524567:KIE525439 KSA524567:KSA525439 LBW524567:LBW525439 LLS524567:LLS525439 LVO524567:LVO525439 MFK524567:MFK525439 MPG524567:MPG525439 MZC524567:MZC525439 NIY524567:NIY525439 NSU524567:NSU525439 OCQ524567:OCQ525439 OMM524567:OMM525439 OWI524567:OWI525439 PGE524567:PGE525439 PQA524567:PQA525439 PZW524567:PZW525439 QJS524567:QJS525439 QTO524567:QTO525439 RDK524567:RDK525439 RNG524567:RNG525439 RXC524567:RXC525439 SGY524567:SGY525439 SQU524567:SQU525439 TAQ524567:TAQ525439 TKM524567:TKM525439 TUI524567:TUI525439 UEE524567:UEE525439 UOA524567:UOA525439 UXW524567:UXW525439 VHS524567:VHS525439 VRO524567:VRO525439 WBK524567:WBK525439 WLG524567:WLG525439 WVC524567:WVC525439 K590109:K590981 IQ590103:IQ590975 SM590103:SM590975 ACI590103:ACI590975 AME590103:AME590975 AWA590103:AWA590975 BFW590103:BFW590975 BPS590103:BPS590975 BZO590103:BZO590975 CJK590103:CJK590975 CTG590103:CTG590975 DDC590103:DDC590975 DMY590103:DMY590975 DWU590103:DWU590975 EGQ590103:EGQ590975 EQM590103:EQM590975 FAI590103:FAI590975 FKE590103:FKE590975 FUA590103:FUA590975 GDW590103:GDW590975 GNS590103:GNS590975 GXO590103:GXO590975 HHK590103:HHK590975 HRG590103:HRG590975 IBC590103:IBC590975 IKY590103:IKY590975 IUU590103:IUU590975 JEQ590103:JEQ590975 JOM590103:JOM590975 JYI590103:JYI590975 KIE590103:KIE590975 KSA590103:KSA590975 LBW590103:LBW590975 LLS590103:LLS590975 LVO590103:LVO590975 MFK590103:MFK590975 MPG590103:MPG590975 MZC590103:MZC590975 NIY590103:NIY590975 NSU590103:NSU590975 OCQ590103:OCQ590975 OMM590103:OMM590975 OWI590103:OWI590975 PGE590103:PGE590975 PQA590103:PQA590975 PZW590103:PZW590975 QJS590103:QJS590975 QTO590103:QTO590975 RDK590103:RDK590975 RNG590103:RNG590975 RXC590103:RXC590975 SGY590103:SGY590975 SQU590103:SQU590975 TAQ590103:TAQ590975 TKM590103:TKM590975 TUI590103:TUI590975 UEE590103:UEE590975 UOA590103:UOA590975 UXW590103:UXW590975 VHS590103:VHS590975 VRO590103:VRO590975 WBK590103:WBK590975 WLG590103:WLG590975 WVC590103:WVC590975 K655645:K656517 IQ655639:IQ656511 SM655639:SM656511 ACI655639:ACI656511 AME655639:AME656511 AWA655639:AWA656511 BFW655639:BFW656511 BPS655639:BPS656511 BZO655639:BZO656511 CJK655639:CJK656511 CTG655639:CTG656511 DDC655639:DDC656511 DMY655639:DMY656511 DWU655639:DWU656511 EGQ655639:EGQ656511 EQM655639:EQM656511 FAI655639:FAI656511 FKE655639:FKE656511 FUA655639:FUA656511 GDW655639:GDW656511 GNS655639:GNS656511 GXO655639:GXO656511 HHK655639:HHK656511 HRG655639:HRG656511 IBC655639:IBC656511 IKY655639:IKY656511 IUU655639:IUU656511 JEQ655639:JEQ656511 JOM655639:JOM656511 JYI655639:JYI656511 KIE655639:KIE656511 KSA655639:KSA656511 LBW655639:LBW656511 LLS655639:LLS656511 LVO655639:LVO656511 MFK655639:MFK656511 MPG655639:MPG656511 MZC655639:MZC656511 NIY655639:NIY656511 NSU655639:NSU656511 OCQ655639:OCQ656511 OMM655639:OMM656511 OWI655639:OWI656511 PGE655639:PGE656511 PQA655639:PQA656511 PZW655639:PZW656511 QJS655639:QJS656511 QTO655639:QTO656511 RDK655639:RDK656511 RNG655639:RNG656511 RXC655639:RXC656511 SGY655639:SGY656511 SQU655639:SQU656511 TAQ655639:TAQ656511 TKM655639:TKM656511 TUI655639:TUI656511 UEE655639:UEE656511 UOA655639:UOA656511 UXW655639:UXW656511 VHS655639:VHS656511 VRO655639:VRO656511 WBK655639:WBK656511 WLG655639:WLG656511 WVC655639:WVC656511 K721181:K722053 IQ721175:IQ722047 SM721175:SM722047 ACI721175:ACI722047 AME721175:AME722047 AWA721175:AWA722047 BFW721175:BFW722047 BPS721175:BPS722047 BZO721175:BZO722047 CJK721175:CJK722047 CTG721175:CTG722047 DDC721175:DDC722047 DMY721175:DMY722047 DWU721175:DWU722047 EGQ721175:EGQ722047 EQM721175:EQM722047 FAI721175:FAI722047 FKE721175:FKE722047 FUA721175:FUA722047 GDW721175:GDW722047 GNS721175:GNS722047 GXO721175:GXO722047 HHK721175:HHK722047 HRG721175:HRG722047 IBC721175:IBC722047 IKY721175:IKY722047 IUU721175:IUU722047 JEQ721175:JEQ722047 JOM721175:JOM722047 JYI721175:JYI722047 KIE721175:KIE722047 KSA721175:KSA722047 LBW721175:LBW722047 LLS721175:LLS722047 LVO721175:LVO722047 MFK721175:MFK722047 MPG721175:MPG722047 MZC721175:MZC722047 NIY721175:NIY722047 NSU721175:NSU722047 OCQ721175:OCQ722047 OMM721175:OMM722047 OWI721175:OWI722047 PGE721175:PGE722047 PQA721175:PQA722047 PZW721175:PZW722047 QJS721175:QJS722047 QTO721175:QTO722047 RDK721175:RDK722047 RNG721175:RNG722047 RXC721175:RXC722047 SGY721175:SGY722047 SQU721175:SQU722047 TAQ721175:TAQ722047 TKM721175:TKM722047 TUI721175:TUI722047 UEE721175:UEE722047 UOA721175:UOA722047 UXW721175:UXW722047 VHS721175:VHS722047 VRO721175:VRO722047 WBK721175:WBK722047 WLG721175:WLG722047 WVC721175:WVC722047 K786717:K787589 IQ786711:IQ787583 SM786711:SM787583 ACI786711:ACI787583 AME786711:AME787583 AWA786711:AWA787583 BFW786711:BFW787583 BPS786711:BPS787583 BZO786711:BZO787583 CJK786711:CJK787583 CTG786711:CTG787583 DDC786711:DDC787583 DMY786711:DMY787583 DWU786711:DWU787583 EGQ786711:EGQ787583 EQM786711:EQM787583 FAI786711:FAI787583 FKE786711:FKE787583 FUA786711:FUA787583 GDW786711:GDW787583 GNS786711:GNS787583 GXO786711:GXO787583 HHK786711:HHK787583 HRG786711:HRG787583 IBC786711:IBC787583 IKY786711:IKY787583 IUU786711:IUU787583 JEQ786711:JEQ787583 JOM786711:JOM787583 JYI786711:JYI787583 KIE786711:KIE787583 KSA786711:KSA787583 LBW786711:LBW787583 LLS786711:LLS787583 LVO786711:LVO787583 MFK786711:MFK787583 MPG786711:MPG787583 MZC786711:MZC787583 NIY786711:NIY787583 NSU786711:NSU787583 OCQ786711:OCQ787583 OMM786711:OMM787583 OWI786711:OWI787583 PGE786711:PGE787583 PQA786711:PQA787583 PZW786711:PZW787583 QJS786711:QJS787583 QTO786711:QTO787583 RDK786711:RDK787583 RNG786711:RNG787583 RXC786711:RXC787583 SGY786711:SGY787583 SQU786711:SQU787583 TAQ786711:TAQ787583 TKM786711:TKM787583 TUI786711:TUI787583 UEE786711:UEE787583 UOA786711:UOA787583 UXW786711:UXW787583 VHS786711:VHS787583 VRO786711:VRO787583 WBK786711:WBK787583 WLG786711:WLG787583 WVC786711:WVC787583 K852253:K853125 IQ852247:IQ853119 SM852247:SM853119 ACI852247:ACI853119 AME852247:AME853119 AWA852247:AWA853119 BFW852247:BFW853119 BPS852247:BPS853119 BZO852247:BZO853119 CJK852247:CJK853119 CTG852247:CTG853119 DDC852247:DDC853119 DMY852247:DMY853119 DWU852247:DWU853119 EGQ852247:EGQ853119 EQM852247:EQM853119 FAI852247:FAI853119 FKE852247:FKE853119 FUA852247:FUA853119 GDW852247:GDW853119 GNS852247:GNS853119 GXO852247:GXO853119 HHK852247:HHK853119 HRG852247:HRG853119 IBC852247:IBC853119 IKY852247:IKY853119 IUU852247:IUU853119 JEQ852247:JEQ853119 JOM852247:JOM853119 JYI852247:JYI853119 KIE852247:KIE853119 KSA852247:KSA853119 LBW852247:LBW853119 LLS852247:LLS853119 LVO852247:LVO853119 MFK852247:MFK853119 MPG852247:MPG853119 MZC852247:MZC853119 NIY852247:NIY853119 NSU852247:NSU853119 OCQ852247:OCQ853119 OMM852247:OMM853119 OWI852247:OWI853119 PGE852247:PGE853119 PQA852247:PQA853119 PZW852247:PZW853119 QJS852247:QJS853119 QTO852247:QTO853119 RDK852247:RDK853119 RNG852247:RNG853119 RXC852247:RXC853119 SGY852247:SGY853119 SQU852247:SQU853119 TAQ852247:TAQ853119 TKM852247:TKM853119 TUI852247:TUI853119 UEE852247:UEE853119 UOA852247:UOA853119 UXW852247:UXW853119 VHS852247:VHS853119 VRO852247:VRO853119 WBK852247:WBK853119 WLG852247:WLG853119 WVC852247:WVC853119 K917789:K918661 IQ917783:IQ918655 SM917783:SM918655 ACI917783:ACI918655 AME917783:AME918655 AWA917783:AWA918655 BFW917783:BFW918655 BPS917783:BPS918655 BZO917783:BZO918655 CJK917783:CJK918655 CTG917783:CTG918655 DDC917783:DDC918655 DMY917783:DMY918655 DWU917783:DWU918655 EGQ917783:EGQ918655 EQM917783:EQM918655 FAI917783:FAI918655 FKE917783:FKE918655 FUA917783:FUA918655 GDW917783:GDW918655 GNS917783:GNS918655 GXO917783:GXO918655 HHK917783:HHK918655 HRG917783:HRG918655 IBC917783:IBC918655 IKY917783:IKY918655 IUU917783:IUU918655 JEQ917783:JEQ918655 JOM917783:JOM918655 JYI917783:JYI918655 KIE917783:KIE918655 KSA917783:KSA918655 LBW917783:LBW918655 LLS917783:LLS918655 LVO917783:LVO918655 MFK917783:MFK918655 MPG917783:MPG918655 MZC917783:MZC918655 NIY917783:NIY918655 NSU917783:NSU918655 OCQ917783:OCQ918655 OMM917783:OMM918655 OWI917783:OWI918655 PGE917783:PGE918655 PQA917783:PQA918655 PZW917783:PZW918655 QJS917783:QJS918655 QTO917783:QTO918655 RDK917783:RDK918655 RNG917783:RNG918655 RXC917783:RXC918655 SGY917783:SGY918655 SQU917783:SQU918655 TAQ917783:TAQ918655 TKM917783:TKM918655 TUI917783:TUI918655 UEE917783:UEE918655 UOA917783:UOA918655 UXW917783:UXW918655 VHS917783:VHS918655 VRO917783:VRO918655 WBK917783:WBK918655 WLG917783:WLG918655 WVC917783:WVC918655 K983325:K984197 IQ983319:IQ984191 SM983319:SM984191 ACI983319:ACI984191 AME983319:AME984191 AWA983319:AWA984191 BFW983319:BFW984191 BPS983319:BPS984191 BZO983319:BZO984191 CJK983319:CJK984191 CTG983319:CTG984191 DDC983319:DDC984191 DMY983319:DMY984191 DWU983319:DWU984191 EGQ983319:EGQ984191 EQM983319:EQM984191 FAI983319:FAI984191 FKE983319:FKE984191 FUA983319:FUA984191 GDW983319:GDW984191 GNS983319:GNS984191 GXO983319:GXO984191 HHK983319:HHK984191 HRG983319:HRG984191 IBC983319:IBC984191 IKY983319:IKY984191 IUU983319:IUU984191 JEQ983319:JEQ984191 JOM983319:JOM984191 JYI983319:JYI984191 KIE983319:KIE984191 KSA983319:KSA984191 LBW983319:LBW984191 LLS983319:LLS984191 LVO983319:LVO984191 MFK983319:MFK984191 MPG983319:MPG984191 MZC983319:MZC984191 NIY983319:NIY984191 NSU983319:NSU984191 OCQ983319:OCQ984191 OMM983319:OMM984191 OWI983319:OWI984191 PGE983319:PGE984191 PQA983319:PQA984191 PZW983319:PZW984191 QJS983319:QJS984191 QTO983319:QTO984191 RDK983319:RDK984191 RNG983319:RNG984191 RXC983319:RXC984191 SGY983319:SGY984191 SQU983319:SQU984191 TAQ983319:TAQ984191 TKM983319:TKM984191 TUI983319:TUI984191 UEE983319:UEE984191 UOA983319:UOA984191 UXW983319:UXW984191 VHS983319:VHS984191 VRO983319:VRO984191 WBK983319:WBK984191 WLG983319:WLG984191 WVC983319:WVC984191 K321:K322 ACI26 AME26 AWA26 BFW26 BPS26 BZO26 CJK26 CTG26 DDC26 DMY26 DWU26 EGQ26 EQM26 FAI26 FKE26 FUA26 GDW26 GNS26 GXO26 HHK26 HRG26 IBC26 IKY26 IUU26 JEQ26 JOM26 JYI26 KIE26 KSA26 LBW26 LLS26 LVO26 MFK26 MPG26 MZC26 NIY26 NSU26 OCQ26 OMM26 OWI26 PGE26 PQA26 PZW26 QJS26 QTO26 RDK26 RNG26 RXC26 SGY26 SQU26 TAQ26 TKM26 TUI26 UEE26 UOA26 UXW26 VHS26 VRO26 WBK26 WLG26 WVC26 IQ26 SM26 DAI288 AME165 AWA165 BFW165 BPS165 BZO165 CJK165 CTG165 DDC165 DMY165 DWU165 EGQ165 EQM165 FAI165 FKE165 FUA165 GDW165 GNS165 GXO165 HHK165 HRG165 IBC165 IKY165 IUU165 JEQ165 JOM165 JYI165 KIE165 KSA165 LBW165 LLS165 LVO165 MFK165 MPG165 MZC165 NIY165 NSU165 OCQ165 OMM165 OWI165 PGE165 PQA165 PZW165 QJS165 QTO165 RDK165 RNG165 RXC165 SGY165 SQU165 TAQ165 TKM165 TUI165 UEE165 UOA165 UXW165 VHS165 VRO165 WBK165 WLG165 WVC165 IQ165 H164 SM165 ACF164 SJ164 IN164 WUZ164 WLD164 WBH164 VRL164 VHP164 UXT164 UNX164 UEB164 TUF164 TKJ164 TAN164 SQR164 SGV164 RWZ164 RND164 RDH164 QTL164 QJP164 PZT164 PPX164 PGB164 OWF164 OMJ164 OCN164 NSR164 NIV164 MYZ164 MPD164 MFH164 LVL164 LLP164 LBT164 KRX164 KIB164 JYF164 JOJ164 JEN164 IUR164 IKV164 IAZ164 HRD164 HHH164 GXL164 GNP164 GDT164 FTX164 FKB164 FAF164 EQJ164 EGN164 DWR164 DMV164 DCZ164 CTD164 CJH164 BZL164 BPP164 BFT164 AVX164 AMB164 ACI165 AWC362:AWC363 K235:K237 BPU285 DBW342 DVO287 WLA281 WBE281 VRI281 VHM281 UXQ281 UNU281 UDY281 TUC281 TKG281 TAK281 SQO281 SGS281 RWW281 RNA281 RDE281 QTI281 QJM281 PZQ281 PPU281 PFY281 OWC281 OMG281 OCK281 NSO281 NIS281 MYW281 MPA281 MFE281 LVI281 LLM281 LBQ281 KRU281 KHY281 JYC281 JOG281 JEK281 IUO281 IKS281 IAW281 HRA281 HHE281 GXI281 GNM281 GDQ281 FTU281 FJY281 FAC281 EQG281 EGK281 DWO281 DMS281 DCW281 CTA281 CJE281 BZI281 BPM281 BFQ281 AVU281 ALY281 ACC281 SG281 IK281 WUW281 L362:L363 AMG362:AMG363 ACK362:ACK363 SO362:SO363 IS362:IS363 WVE362:WVE363 WLI362:WLI363 WBM362:WBM363 VRQ362:VRQ363 VHU362:VHU363 UXY362:UXY363 UOC362:UOC363 UEG362:UEG363 TUK362:TUK363 TKO362:TKO363 TAS362:TAS363 SQW362:SQW363 SHA362:SHA363 RXE362:RXE363 RNI362:RNI363 RDM362:RDM363 QTQ362:QTQ363 QJU362:QJU363 PZY362:PZY363 PQC362:PQC363 PGG362:PGG363 OWK362:OWK363 OMO362:OMO363 OCS362:OCS363 NSW362:NSW363 NJA362:NJA363 MZE362:MZE363 MPI362:MPI363 MFM362:MFM363 LVQ362:LVQ363 LLU362:LLU363 LBY362:LBY363 KSC362:KSC363 KIG362:KIG363 JYK362:JYK363 JOO362:JOO363 JES362:JES363 IUW362:IUW363 ILA362:ILA363 IBE362:IBE363 HRI362:HRI363 HHM362:HHM363 GXQ362:GXQ363 GNU362:GNU363 GDY362:GDY363 FUC362:FUC363 FKG362:FKG363 FAK362:FAK363 EQO362:EQO363 EGS362:EGS363 DWW362:DWW363 DNA362:DNA363 DDE362:DDE363 CTI362:CTI363 CJM362:CJM363 BZQ362:BZQ363 BPU362:BPU363 BFY362:BFY363 EGV272:EGV273 EQR272:EQR273 FAN272:FAN273 FKJ272:FKJ273 FUF272:FUF273 GEB272:GEB273 GNX272:GNX273 GXT272:GXT273 HHP272:HHP273 HRL272:HRL273 IBH272:IBH273 ILD272:ILD273 IUZ272:IUZ273 JEV272:JEV273 JOR272:JOR273 JYN272:JYN273 KIJ272:KIJ273 KSF272:KSF273 LCB272:LCB273 LLX272:LLX273 LVT272:LVT273 MFP272:MFP273 MPL272:MPL273 MZH272:MZH273 NJD272:NJD273 NSZ272:NSZ273 OCV272:OCV273 OMR272:OMR273 OWN272:OWN273 PGJ272:PGJ273 PQF272:PQF273 QAB272:QAB273 QJX272:QJX273 QTT272:QTT273 RDP272:RDP273 RNL272:RNL273 RXH272:RXH273 SHD272:SHD273 SQZ272:SQZ273 TAV272:TAV273 TKR272:TKR273 TUN272:TUN273 UEJ272:UEJ273 UOF272:UOF273 UYB272:UYB273 VHX272:VHX273 VRT272:VRT273 WBP272:WBP273 WLL272:WLL273 WVH272:WVH273 IV272:IV273 SR272:SR273 ACN272:ACN273 AMJ272:AMJ273 AWF272:AWF273 BGB272:BGB273 BPX272:BPX273 BZT272:BZT273 CJP272:CJP273 CTL272:CTL273 DDH272:DDH273 DND272:DND273 DWZ272:DWZ273 DAF301 EFK287 EPG287 EZC287 FIY287 FSU287 GCQ287 GMM287 GWI287 HGE287 HQA287 HZW287 IJS287 ITO287 JDK287 JNG287 JXC287 KGY287 KQU287 LAQ287 LKM287 LUI287 MEE287 MOA287 MXW287 NHS287 NRO287 OBK287 OLG287 OVC287 PEY287 POU287 PYQ287 QIM287 QSI287 RCE287 RMA287 RVW287 SFS287 SPO287 SZK287 TJG287 TTC287 UCY287 UMU287 UWQ287 VGM287 VQI287 WAE287 WKA287 WTW287 HK287 RG287 ABC287 AKY287 AUU287 BEQ287 BOM287 BYI287 CIE287 CSA287 DBW287 K26:K42 DLS287 DKE288 DUA288 EDW288 ENS288 EXO288 FHK288 FRG288 GBC288 GKY288 GUU288 HEQ288 HOM288 HYI288 IIE288 ISA288 JBW288 JLS288 JVO288 KFK288 KPG288 KZC288 LIY288 LSU288 MCQ288 MMM288 MWI288 NGE288 NQA288 NZW288 OJS288 OTO288 PDK288 PNG288 PXC288 QGY288 QQU288 RAQ288 RKM288 RUI288 SEE288 SOA288 SXW288 THS288 TRO288 UBK288 ULG288 UVC288 VEY288 VOU288 VYQ288 WIM288 WSI288 FW288 PS288 ZO288 AJK288 ATG288 BDC288 BMY288 BWU288 CGQ288 CQM288 K301:K303 DKB301 DTX301 EDT301 ENP301 EXL301 FHH301 FRD301 GAZ301 GKV301 GUR301 HEN301 HOJ301 HYF301 IIB301 IRX301 JBT301 JLP301 JVL301 KFH301 KPD301 KYZ301 LIV301 LSR301 MCN301 MMJ301 MWF301 NGB301 NPX301 NZT301 OJP301 OTL301 PDH301 PND301 PWZ301 QGV301 QQR301 RAN301 RKJ301 RUF301 SEB301 SNX301 SXT301 THP301 TRL301 UBH301 ULD301 UUZ301 VEV301 VOR301 VYN301 WIJ301 WSF301 FT301 PP301 ZL301 AJH301 ATD301 BCZ301 BMV301 BWR301 CGN301 CQJ301 DLS325:DLS326 K213:K223 K165:K171 K207 JG207 TC207 ACY207 AMU207 AWQ207 BGM207 BQI207 CAE207 CKA207 CTW207 DDS207 DNO207 DXK207 EHG207 ERC207 FAY207 FKU207 FUQ207 GEM207 GOI207 GYE207 HIA207 HRW207 IBS207 ILO207 IVK207 JFG207 JPC207 JYY207 KIU207 KSQ207 LCM207 LMI207 LWE207 MGA207 MPW207 MZS207 NJO207 NTK207 ODG207 ONC207 OWY207 PGU207 PQQ207 QAM207 QKI207 QUE207 REA207 RNW207 RXS207 SHO207 SRK207 TBG207 TLC207 TUY207 UEU207 UOQ207 UYM207 VII207 VSE207 WCA207 WLW207 WVS207 DVO325:DVO326 EFK325:EFK326 EPG325:EPG326 EZC325:EZC326 FIY325:FIY326 FSU325:FSU326 GCQ325:GCQ326 GMM325:GMM326 GWI325:GWI326 HGE325:HGE326 HQA325:HQA326 HZW325:HZW326 IJS325:IJS326 ITO325:ITO326 JDK325:JDK326 JNG325:JNG326 JXC325:JXC326 KGY325:KGY326 KQU325:KQU326 LAQ325:LAQ326 LKM325:LKM326 LUI325:LUI326 MEE325:MEE326 MOA325:MOA326 MXW325:MXW326 NHS325:NHS326 NRO325:NRO326 OBK325:OBK326 OLG325:OLG326 OVC325:OVC326 PEY325:PEY326 POU325:POU326 PYQ325:PYQ326 QIM325:QIM326 QSI325:QSI326 RCE325:RCE326 RMA325:RMA326 RVW325:RVW326 SFS325:SFS326 SPO325:SPO326 SZK325:SZK326 TJG325:TJG326 TTC325:TTC326 UCY325:UCY326 UMU325:UMU326 UWQ325:UWQ326 VGM325:VGM326 VQI325:VQI326 WAE325:WAE326 WKA325:WKA326 WTW325:WTW326 HK325:HK326 RG325:RG326 ABC325:ABC326 AKY325:AKY326 AUU325:AUU326 BEQ325:BEQ326 BOM325:BOM326 BYI325:BYI326 CIE325:CIE326 CSA325:CSA326 DLS342 K339 DVO342 EFK342 EPG342 EZC342 FIY342 FSU342 GCQ342 GMM342 GWI342 HGE342 HQA342 HZW342 IJS342 ITO342 JDK342 JNG342 JXC342 KGY342 KQU342 LAQ342 LKM342 LUI342 MEE342 MOA342 MXW342 NHS342 NRO342 OBK342 OLG342 OVC342 PEY342 POU342 PYQ342 QIM342 QSI342 RCE342 RMA342 RVW342 SFS342 SPO342 SZK342 TJG342 TTC342 UCY342 UMU342 UWQ342 VGM342 VQI342 WAE342 WKA342 WTW342 HK342 RG342 ABC342 AKY342 AUU342 BEQ342 BOM342 BYI342 CIE342 CSA342 DBW325:DBW326 K263:K267 K366:K1157 VHS365:VHS1151 UXW365:UXW1151 UOA365:UOA1151 UEE365:UEE1151 TUI365:TUI1151 TKM365:TKM1151 TAQ365:TAQ1151 SQU365:SQU1151 SGY365:SGY1151 RXC365:RXC1151 RNG365:RNG1151 RDK365:RDK1151 QTO365:QTO1151 QJS365:QJS1151 PZW365:PZW1151 PQA365:PQA1151 PGE365:PGE1151 OWI365:OWI1151 OMM365:OMM1151 OCQ365:OCQ1151 NSU365:NSU1151 NIY365:NIY1151 MZC365:MZC1151 MPG365:MPG1151 MFK365:MFK1151 LVO365:LVO1151 LLS365:LLS1151 LBW365:LBW1151 KSA365:KSA1151 KIE365:KIE1151 JYI365:JYI1151 JOM365:JOM1151 JEQ365:JEQ1151 IUU365:IUU1151 IKY365:IKY1151 IBC365:IBC1151 HRG365:HRG1151 HHK365:HHK1151 GXO365:GXO1151 GNS365:GNS1151 GDW365:GDW1151 FUA365:FUA1151 FKE365:FKE1151 FAI365:FAI1151 EQM365:EQM1151 EGQ365:EGQ1151 DWU365:DWU1151 DMY365:DMY1151 DDC365:DDC1151 CTG365:CTG1151 CJK365:CJK1151 BZO365:BZO1151 BPS365:BPS1151 BFW365:BFW1151 AWA365:AWA1151 AME365:AME1151 ACI365:ACI1151 SM365:SM1151 IQ365:IQ1151 WVC365:WVC1151 WLG365:WLG1151 WBK365:WBK1151 VRO365:VRO1151 K283:K285 BFY285 AWC285 AMG285 ACK285 SO285 IS285 WVE285 WLI285 WBM285 VRQ285 VHU285 UXY285 UOC285 UEG285 TUK285 TKO285 TAS285 SQW285 SHA285 RXE285 RNI285 RDM285 QTQ285 QJU285 PZY285 PQC285 PGG285 OWK285 OMO285 OCS285 NSW285 NJA285 MZE285 MPI285 MFM285 LVQ285 LLU285 LBY285 KSC285 KIG285 JYK285 JOO285 JES285 IUW285 ILA285 IBE285 HRI285 HHM285 GXQ285 GNU285 GDY285 FUC285 FKG285 FAK285 EQO285 EGS285 DWW285 DNA285 DDE285 CTI285 CJM285 BZQ285 K359:K361">
      <formula1>Приоритет_закупок</formula1>
    </dataValidation>
    <dataValidation type="list" allowBlank="1" showInputMessage="1" showErrorMessage="1" sqref="WVA983319:WVA984191 I65821:I66693 IO65815:IO66687 SK65815:SK66687 ACG65815:ACG66687 AMC65815:AMC66687 AVY65815:AVY66687 BFU65815:BFU66687 BPQ65815:BPQ66687 BZM65815:BZM66687 CJI65815:CJI66687 CTE65815:CTE66687 DDA65815:DDA66687 DMW65815:DMW66687 DWS65815:DWS66687 EGO65815:EGO66687 EQK65815:EQK66687 FAG65815:FAG66687 FKC65815:FKC66687 FTY65815:FTY66687 GDU65815:GDU66687 GNQ65815:GNQ66687 GXM65815:GXM66687 HHI65815:HHI66687 HRE65815:HRE66687 IBA65815:IBA66687 IKW65815:IKW66687 IUS65815:IUS66687 JEO65815:JEO66687 JOK65815:JOK66687 JYG65815:JYG66687 KIC65815:KIC66687 KRY65815:KRY66687 LBU65815:LBU66687 LLQ65815:LLQ66687 LVM65815:LVM66687 MFI65815:MFI66687 MPE65815:MPE66687 MZA65815:MZA66687 NIW65815:NIW66687 NSS65815:NSS66687 OCO65815:OCO66687 OMK65815:OMK66687 OWG65815:OWG66687 PGC65815:PGC66687 PPY65815:PPY66687 PZU65815:PZU66687 QJQ65815:QJQ66687 QTM65815:QTM66687 RDI65815:RDI66687 RNE65815:RNE66687 RXA65815:RXA66687 SGW65815:SGW66687 SQS65815:SQS66687 TAO65815:TAO66687 TKK65815:TKK66687 TUG65815:TUG66687 UEC65815:UEC66687 UNY65815:UNY66687 UXU65815:UXU66687 VHQ65815:VHQ66687 VRM65815:VRM66687 WBI65815:WBI66687 WLE65815:WLE66687 WVA65815:WVA66687 I131357:I132229 IO131351:IO132223 SK131351:SK132223 ACG131351:ACG132223 AMC131351:AMC132223 AVY131351:AVY132223 BFU131351:BFU132223 BPQ131351:BPQ132223 BZM131351:BZM132223 CJI131351:CJI132223 CTE131351:CTE132223 DDA131351:DDA132223 DMW131351:DMW132223 DWS131351:DWS132223 EGO131351:EGO132223 EQK131351:EQK132223 FAG131351:FAG132223 FKC131351:FKC132223 FTY131351:FTY132223 GDU131351:GDU132223 GNQ131351:GNQ132223 GXM131351:GXM132223 HHI131351:HHI132223 HRE131351:HRE132223 IBA131351:IBA132223 IKW131351:IKW132223 IUS131351:IUS132223 JEO131351:JEO132223 JOK131351:JOK132223 JYG131351:JYG132223 KIC131351:KIC132223 KRY131351:KRY132223 LBU131351:LBU132223 LLQ131351:LLQ132223 LVM131351:LVM132223 MFI131351:MFI132223 MPE131351:MPE132223 MZA131351:MZA132223 NIW131351:NIW132223 NSS131351:NSS132223 OCO131351:OCO132223 OMK131351:OMK132223 OWG131351:OWG132223 PGC131351:PGC132223 PPY131351:PPY132223 PZU131351:PZU132223 QJQ131351:QJQ132223 QTM131351:QTM132223 RDI131351:RDI132223 RNE131351:RNE132223 RXA131351:RXA132223 SGW131351:SGW132223 SQS131351:SQS132223 TAO131351:TAO132223 TKK131351:TKK132223 TUG131351:TUG132223 UEC131351:UEC132223 UNY131351:UNY132223 UXU131351:UXU132223 VHQ131351:VHQ132223 VRM131351:VRM132223 WBI131351:WBI132223 WLE131351:WLE132223 WVA131351:WVA132223 I196893:I197765 IO196887:IO197759 SK196887:SK197759 ACG196887:ACG197759 AMC196887:AMC197759 AVY196887:AVY197759 BFU196887:BFU197759 BPQ196887:BPQ197759 BZM196887:BZM197759 CJI196887:CJI197759 CTE196887:CTE197759 DDA196887:DDA197759 DMW196887:DMW197759 DWS196887:DWS197759 EGO196887:EGO197759 EQK196887:EQK197759 FAG196887:FAG197759 FKC196887:FKC197759 FTY196887:FTY197759 GDU196887:GDU197759 GNQ196887:GNQ197759 GXM196887:GXM197759 HHI196887:HHI197759 HRE196887:HRE197759 IBA196887:IBA197759 IKW196887:IKW197759 IUS196887:IUS197759 JEO196887:JEO197759 JOK196887:JOK197759 JYG196887:JYG197759 KIC196887:KIC197759 KRY196887:KRY197759 LBU196887:LBU197759 LLQ196887:LLQ197759 LVM196887:LVM197759 MFI196887:MFI197759 MPE196887:MPE197759 MZA196887:MZA197759 NIW196887:NIW197759 NSS196887:NSS197759 OCO196887:OCO197759 OMK196887:OMK197759 OWG196887:OWG197759 PGC196887:PGC197759 PPY196887:PPY197759 PZU196887:PZU197759 QJQ196887:QJQ197759 QTM196887:QTM197759 RDI196887:RDI197759 RNE196887:RNE197759 RXA196887:RXA197759 SGW196887:SGW197759 SQS196887:SQS197759 TAO196887:TAO197759 TKK196887:TKK197759 TUG196887:TUG197759 UEC196887:UEC197759 UNY196887:UNY197759 UXU196887:UXU197759 VHQ196887:VHQ197759 VRM196887:VRM197759 WBI196887:WBI197759 WLE196887:WLE197759 WVA196887:WVA197759 I262429:I263301 IO262423:IO263295 SK262423:SK263295 ACG262423:ACG263295 AMC262423:AMC263295 AVY262423:AVY263295 BFU262423:BFU263295 BPQ262423:BPQ263295 BZM262423:BZM263295 CJI262423:CJI263295 CTE262423:CTE263295 DDA262423:DDA263295 DMW262423:DMW263295 DWS262423:DWS263295 EGO262423:EGO263295 EQK262423:EQK263295 FAG262423:FAG263295 FKC262423:FKC263295 FTY262423:FTY263295 GDU262423:GDU263295 GNQ262423:GNQ263295 GXM262423:GXM263295 HHI262423:HHI263295 HRE262423:HRE263295 IBA262423:IBA263295 IKW262423:IKW263295 IUS262423:IUS263295 JEO262423:JEO263295 JOK262423:JOK263295 JYG262423:JYG263295 KIC262423:KIC263295 KRY262423:KRY263295 LBU262423:LBU263295 LLQ262423:LLQ263295 LVM262423:LVM263295 MFI262423:MFI263295 MPE262423:MPE263295 MZA262423:MZA263295 NIW262423:NIW263295 NSS262423:NSS263295 OCO262423:OCO263295 OMK262423:OMK263295 OWG262423:OWG263295 PGC262423:PGC263295 PPY262423:PPY263295 PZU262423:PZU263295 QJQ262423:QJQ263295 QTM262423:QTM263295 RDI262423:RDI263295 RNE262423:RNE263295 RXA262423:RXA263295 SGW262423:SGW263295 SQS262423:SQS263295 TAO262423:TAO263295 TKK262423:TKK263295 TUG262423:TUG263295 UEC262423:UEC263295 UNY262423:UNY263295 UXU262423:UXU263295 VHQ262423:VHQ263295 VRM262423:VRM263295 WBI262423:WBI263295 WLE262423:WLE263295 WVA262423:WVA263295 I327965:I328837 IO327959:IO328831 SK327959:SK328831 ACG327959:ACG328831 AMC327959:AMC328831 AVY327959:AVY328831 BFU327959:BFU328831 BPQ327959:BPQ328831 BZM327959:BZM328831 CJI327959:CJI328831 CTE327959:CTE328831 DDA327959:DDA328831 DMW327959:DMW328831 DWS327959:DWS328831 EGO327959:EGO328831 EQK327959:EQK328831 FAG327959:FAG328831 FKC327959:FKC328831 FTY327959:FTY328831 GDU327959:GDU328831 GNQ327959:GNQ328831 GXM327959:GXM328831 HHI327959:HHI328831 HRE327959:HRE328831 IBA327959:IBA328831 IKW327959:IKW328831 IUS327959:IUS328831 JEO327959:JEO328831 JOK327959:JOK328831 JYG327959:JYG328831 KIC327959:KIC328831 KRY327959:KRY328831 LBU327959:LBU328831 LLQ327959:LLQ328831 LVM327959:LVM328831 MFI327959:MFI328831 MPE327959:MPE328831 MZA327959:MZA328831 NIW327959:NIW328831 NSS327959:NSS328831 OCO327959:OCO328831 OMK327959:OMK328831 OWG327959:OWG328831 PGC327959:PGC328831 PPY327959:PPY328831 PZU327959:PZU328831 QJQ327959:QJQ328831 QTM327959:QTM328831 RDI327959:RDI328831 RNE327959:RNE328831 RXA327959:RXA328831 SGW327959:SGW328831 SQS327959:SQS328831 TAO327959:TAO328831 TKK327959:TKK328831 TUG327959:TUG328831 UEC327959:UEC328831 UNY327959:UNY328831 UXU327959:UXU328831 VHQ327959:VHQ328831 VRM327959:VRM328831 WBI327959:WBI328831 WLE327959:WLE328831 WVA327959:WVA328831 I393501:I394373 IO393495:IO394367 SK393495:SK394367 ACG393495:ACG394367 AMC393495:AMC394367 AVY393495:AVY394367 BFU393495:BFU394367 BPQ393495:BPQ394367 BZM393495:BZM394367 CJI393495:CJI394367 CTE393495:CTE394367 DDA393495:DDA394367 DMW393495:DMW394367 DWS393495:DWS394367 EGO393495:EGO394367 EQK393495:EQK394367 FAG393495:FAG394367 FKC393495:FKC394367 FTY393495:FTY394367 GDU393495:GDU394367 GNQ393495:GNQ394367 GXM393495:GXM394367 HHI393495:HHI394367 HRE393495:HRE394367 IBA393495:IBA394367 IKW393495:IKW394367 IUS393495:IUS394367 JEO393495:JEO394367 JOK393495:JOK394367 JYG393495:JYG394367 KIC393495:KIC394367 KRY393495:KRY394367 LBU393495:LBU394367 LLQ393495:LLQ394367 LVM393495:LVM394367 MFI393495:MFI394367 MPE393495:MPE394367 MZA393495:MZA394367 NIW393495:NIW394367 NSS393495:NSS394367 OCO393495:OCO394367 OMK393495:OMK394367 OWG393495:OWG394367 PGC393495:PGC394367 PPY393495:PPY394367 PZU393495:PZU394367 QJQ393495:QJQ394367 QTM393495:QTM394367 RDI393495:RDI394367 RNE393495:RNE394367 RXA393495:RXA394367 SGW393495:SGW394367 SQS393495:SQS394367 TAO393495:TAO394367 TKK393495:TKK394367 TUG393495:TUG394367 UEC393495:UEC394367 UNY393495:UNY394367 UXU393495:UXU394367 VHQ393495:VHQ394367 VRM393495:VRM394367 WBI393495:WBI394367 WLE393495:WLE394367 WVA393495:WVA394367 I459037:I459909 IO459031:IO459903 SK459031:SK459903 ACG459031:ACG459903 AMC459031:AMC459903 AVY459031:AVY459903 BFU459031:BFU459903 BPQ459031:BPQ459903 BZM459031:BZM459903 CJI459031:CJI459903 CTE459031:CTE459903 DDA459031:DDA459903 DMW459031:DMW459903 DWS459031:DWS459903 EGO459031:EGO459903 EQK459031:EQK459903 FAG459031:FAG459903 FKC459031:FKC459903 FTY459031:FTY459903 GDU459031:GDU459903 GNQ459031:GNQ459903 GXM459031:GXM459903 HHI459031:HHI459903 HRE459031:HRE459903 IBA459031:IBA459903 IKW459031:IKW459903 IUS459031:IUS459903 JEO459031:JEO459903 JOK459031:JOK459903 JYG459031:JYG459903 KIC459031:KIC459903 KRY459031:KRY459903 LBU459031:LBU459903 LLQ459031:LLQ459903 LVM459031:LVM459903 MFI459031:MFI459903 MPE459031:MPE459903 MZA459031:MZA459903 NIW459031:NIW459903 NSS459031:NSS459903 OCO459031:OCO459903 OMK459031:OMK459903 OWG459031:OWG459903 PGC459031:PGC459903 PPY459031:PPY459903 PZU459031:PZU459903 QJQ459031:QJQ459903 QTM459031:QTM459903 RDI459031:RDI459903 RNE459031:RNE459903 RXA459031:RXA459903 SGW459031:SGW459903 SQS459031:SQS459903 TAO459031:TAO459903 TKK459031:TKK459903 TUG459031:TUG459903 UEC459031:UEC459903 UNY459031:UNY459903 UXU459031:UXU459903 VHQ459031:VHQ459903 VRM459031:VRM459903 WBI459031:WBI459903 WLE459031:WLE459903 WVA459031:WVA459903 I524573:I525445 IO524567:IO525439 SK524567:SK525439 ACG524567:ACG525439 AMC524567:AMC525439 AVY524567:AVY525439 BFU524567:BFU525439 BPQ524567:BPQ525439 BZM524567:BZM525439 CJI524567:CJI525439 CTE524567:CTE525439 DDA524567:DDA525439 DMW524567:DMW525439 DWS524567:DWS525439 EGO524567:EGO525439 EQK524567:EQK525439 FAG524567:FAG525439 FKC524567:FKC525439 FTY524567:FTY525439 GDU524567:GDU525439 GNQ524567:GNQ525439 GXM524567:GXM525439 HHI524567:HHI525439 HRE524567:HRE525439 IBA524567:IBA525439 IKW524567:IKW525439 IUS524567:IUS525439 JEO524567:JEO525439 JOK524567:JOK525439 JYG524567:JYG525439 KIC524567:KIC525439 KRY524567:KRY525439 LBU524567:LBU525439 LLQ524567:LLQ525439 LVM524567:LVM525439 MFI524567:MFI525439 MPE524567:MPE525439 MZA524567:MZA525439 NIW524567:NIW525439 NSS524567:NSS525439 OCO524567:OCO525439 OMK524567:OMK525439 OWG524567:OWG525439 PGC524567:PGC525439 PPY524567:PPY525439 PZU524567:PZU525439 QJQ524567:QJQ525439 QTM524567:QTM525439 RDI524567:RDI525439 RNE524567:RNE525439 RXA524567:RXA525439 SGW524567:SGW525439 SQS524567:SQS525439 TAO524567:TAO525439 TKK524567:TKK525439 TUG524567:TUG525439 UEC524567:UEC525439 UNY524567:UNY525439 UXU524567:UXU525439 VHQ524567:VHQ525439 VRM524567:VRM525439 WBI524567:WBI525439 WLE524567:WLE525439 WVA524567:WVA525439 I590109:I590981 IO590103:IO590975 SK590103:SK590975 ACG590103:ACG590975 AMC590103:AMC590975 AVY590103:AVY590975 BFU590103:BFU590975 BPQ590103:BPQ590975 BZM590103:BZM590975 CJI590103:CJI590975 CTE590103:CTE590975 DDA590103:DDA590975 DMW590103:DMW590975 DWS590103:DWS590975 EGO590103:EGO590975 EQK590103:EQK590975 FAG590103:FAG590975 FKC590103:FKC590975 FTY590103:FTY590975 GDU590103:GDU590975 GNQ590103:GNQ590975 GXM590103:GXM590975 HHI590103:HHI590975 HRE590103:HRE590975 IBA590103:IBA590975 IKW590103:IKW590975 IUS590103:IUS590975 JEO590103:JEO590975 JOK590103:JOK590975 JYG590103:JYG590975 KIC590103:KIC590975 KRY590103:KRY590975 LBU590103:LBU590975 LLQ590103:LLQ590975 LVM590103:LVM590975 MFI590103:MFI590975 MPE590103:MPE590975 MZA590103:MZA590975 NIW590103:NIW590975 NSS590103:NSS590975 OCO590103:OCO590975 OMK590103:OMK590975 OWG590103:OWG590975 PGC590103:PGC590975 PPY590103:PPY590975 PZU590103:PZU590975 QJQ590103:QJQ590975 QTM590103:QTM590975 RDI590103:RDI590975 RNE590103:RNE590975 RXA590103:RXA590975 SGW590103:SGW590975 SQS590103:SQS590975 TAO590103:TAO590975 TKK590103:TKK590975 TUG590103:TUG590975 UEC590103:UEC590975 UNY590103:UNY590975 UXU590103:UXU590975 VHQ590103:VHQ590975 VRM590103:VRM590975 WBI590103:WBI590975 WLE590103:WLE590975 WVA590103:WVA590975 I655645:I656517 IO655639:IO656511 SK655639:SK656511 ACG655639:ACG656511 AMC655639:AMC656511 AVY655639:AVY656511 BFU655639:BFU656511 BPQ655639:BPQ656511 BZM655639:BZM656511 CJI655639:CJI656511 CTE655639:CTE656511 DDA655639:DDA656511 DMW655639:DMW656511 DWS655639:DWS656511 EGO655639:EGO656511 EQK655639:EQK656511 FAG655639:FAG656511 FKC655639:FKC656511 FTY655639:FTY656511 GDU655639:GDU656511 GNQ655639:GNQ656511 GXM655639:GXM656511 HHI655639:HHI656511 HRE655639:HRE656511 IBA655639:IBA656511 IKW655639:IKW656511 IUS655639:IUS656511 JEO655639:JEO656511 JOK655639:JOK656511 JYG655639:JYG656511 KIC655639:KIC656511 KRY655639:KRY656511 LBU655639:LBU656511 LLQ655639:LLQ656511 LVM655639:LVM656511 MFI655639:MFI656511 MPE655639:MPE656511 MZA655639:MZA656511 NIW655639:NIW656511 NSS655639:NSS656511 OCO655639:OCO656511 OMK655639:OMK656511 OWG655639:OWG656511 PGC655639:PGC656511 PPY655639:PPY656511 PZU655639:PZU656511 QJQ655639:QJQ656511 QTM655639:QTM656511 RDI655639:RDI656511 RNE655639:RNE656511 RXA655639:RXA656511 SGW655639:SGW656511 SQS655639:SQS656511 TAO655639:TAO656511 TKK655639:TKK656511 TUG655639:TUG656511 UEC655639:UEC656511 UNY655639:UNY656511 UXU655639:UXU656511 VHQ655639:VHQ656511 VRM655639:VRM656511 WBI655639:WBI656511 WLE655639:WLE656511 WVA655639:WVA656511 I721181:I722053 IO721175:IO722047 SK721175:SK722047 ACG721175:ACG722047 AMC721175:AMC722047 AVY721175:AVY722047 BFU721175:BFU722047 BPQ721175:BPQ722047 BZM721175:BZM722047 CJI721175:CJI722047 CTE721175:CTE722047 DDA721175:DDA722047 DMW721175:DMW722047 DWS721175:DWS722047 EGO721175:EGO722047 EQK721175:EQK722047 FAG721175:FAG722047 FKC721175:FKC722047 FTY721175:FTY722047 GDU721175:GDU722047 GNQ721175:GNQ722047 GXM721175:GXM722047 HHI721175:HHI722047 HRE721175:HRE722047 IBA721175:IBA722047 IKW721175:IKW722047 IUS721175:IUS722047 JEO721175:JEO722047 JOK721175:JOK722047 JYG721175:JYG722047 KIC721175:KIC722047 KRY721175:KRY722047 LBU721175:LBU722047 LLQ721175:LLQ722047 LVM721175:LVM722047 MFI721175:MFI722047 MPE721175:MPE722047 MZA721175:MZA722047 NIW721175:NIW722047 NSS721175:NSS722047 OCO721175:OCO722047 OMK721175:OMK722047 OWG721175:OWG722047 PGC721175:PGC722047 PPY721175:PPY722047 PZU721175:PZU722047 QJQ721175:QJQ722047 QTM721175:QTM722047 RDI721175:RDI722047 RNE721175:RNE722047 RXA721175:RXA722047 SGW721175:SGW722047 SQS721175:SQS722047 TAO721175:TAO722047 TKK721175:TKK722047 TUG721175:TUG722047 UEC721175:UEC722047 UNY721175:UNY722047 UXU721175:UXU722047 VHQ721175:VHQ722047 VRM721175:VRM722047 WBI721175:WBI722047 WLE721175:WLE722047 WVA721175:WVA722047 I786717:I787589 IO786711:IO787583 SK786711:SK787583 ACG786711:ACG787583 AMC786711:AMC787583 AVY786711:AVY787583 BFU786711:BFU787583 BPQ786711:BPQ787583 BZM786711:BZM787583 CJI786711:CJI787583 CTE786711:CTE787583 DDA786711:DDA787583 DMW786711:DMW787583 DWS786711:DWS787583 EGO786711:EGO787583 EQK786711:EQK787583 FAG786711:FAG787583 FKC786711:FKC787583 FTY786711:FTY787583 GDU786711:GDU787583 GNQ786711:GNQ787583 GXM786711:GXM787583 HHI786711:HHI787583 HRE786711:HRE787583 IBA786711:IBA787583 IKW786711:IKW787583 IUS786711:IUS787583 JEO786711:JEO787583 JOK786711:JOK787583 JYG786711:JYG787583 KIC786711:KIC787583 KRY786711:KRY787583 LBU786711:LBU787583 LLQ786711:LLQ787583 LVM786711:LVM787583 MFI786711:MFI787583 MPE786711:MPE787583 MZA786711:MZA787583 NIW786711:NIW787583 NSS786711:NSS787583 OCO786711:OCO787583 OMK786711:OMK787583 OWG786711:OWG787583 PGC786711:PGC787583 PPY786711:PPY787583 PZU786711:PZU787583 QJQ786711:QJQ787583 QTM786711:QTM787583 RDI786711:RDI787583 RNE786711:RNE787583 RXA786711:RXA787583 SGW786711:SGW787583 SQS786711:SQS787583 TAO786711:TAO787583 TKK786711:TKK787583 TUG786711:TUG787583 UEC786711:UEC787583 UNY786711:UNY787583 UXU786711:UXU787583 VHQ786711:VHQ787583 VRM786711:VRM787583 WBI786711:WBI787583 WLE786711:WLE787583 WVA786711:WVA787583 I852253:I853125 IO852247:IO853119 SK852247:SK853119 ACG852247:ACG853119 AMC852247:AMC853119 AVY852247:AVY853119 BFU852247:BFU853119 BPQ852247:BPQ853119 BZM852247:BZM853119 CJI852247:CJI853119 CTE852247:CTE853119 DDA852247:DDA853119 DMW852247:DMW853119 DWS852247:DWS853119 EGO852247:EGO853119 EQK852247:EQK853119 FAG852247:FAG853119 FKC852247:FKC853119 FTY852247:FTY853119 GDU852247:GDU853119 GNQ852247:GNQ853119 GXM852247:GXM853119 HHI852247:HHI853119 HRE852247:HRE853119 IBA852247:IBA853119 IKW852247:IKW853119 IUS852247:IUS853119 JEO852247:JEO853119 JOK852247:JOK853119 JYG852247:JYG853119 KIC852247:KIC853119 KRY852247:KRY853119 LBU852247:LBU853119 LLQ852247:LLQ853119 LVM852247:LVM853119 MFI852247:MFI853119 MPE852247:MPE853119 MZA852247:MZA853119 NIW852247:NIW853119 NSS852247:NSS853119 OCO852247:OCO853119 OMK852247:OMK853119 OWG852247:OWG853119 PGC852247:PGC853119 PPY852247:PPY853119 PZU852247:PZU853119 QJQ852247:QJQ853119 QTM852247:QTM853119 RDI852247:RDI853119 RNE852247:RNE853119 RXA852247:RXA853119 SGW852247:SGW853119 SQS852247:SQS853119 TAO852247:TAO853119 TKK852247:TKK853119 TUG852247:TUG853119 UEC852247:UEC853119 UNY852247:UNY853119 UXU852247:UXU853119 VHQ852247:VHQ853119 VRM852247:VRM853119 WBI852247:WBI853119 WLE852247:WLE853119 WVA852247:WVA853119 I917789:I918661 IO917783:IO918655 SK917783:SK918655 ACG917783:ACG918655 AMC917783:AMC918655 AVY917783:AVY918655 BFU917783:BFU918655 BPQ917783:BPQ918655 BZM917783:BZM918655 CJI917783:CJI918655 CTE917783:CTE918655 DDA917783:DDA918655 DMW917783:DMW918655 DWS917783:DWS918655 EGO917783:EGO918655 EQK917783:EQK918655 FAG917783:FAG918655 FKC917783:FKC918655 FTY917783:FTY918655 GDU917783:GDU918655 GNQ917783:GNQ918655 GXM917783:GXM918655 HHI917783:HHI918655 HRE917783:HRE918655 IBA917783:IBA918655 IKW917783:IKW918655 IUS917783:IUS918655 JEO917783:JEO918655 JOK917783:JOK918655 JYG917783:JYG918655 KIC917783:KIC918655 KRY917783:KRY918655 LBU917783:LBU918655 LLQ917783:LLQ918655 LVM917783:LVM918655 MFI917783:MFI918655 MPE917783:MPE918655 MZA917783:MZA918655 NIW917783:NIW918655 NSS917783:NSS918655 OCO917783:OCO918655 OMK917783:OMK918655 OWG917783:OWG918655 PGC917783:PGC918655 PPY917783:PPY918655 PZU917783:PZU918655 QJQ917783:QJQ918655 QTM917783:QTM918655 RDI917783:RDI918655 RNE917783:RNE918655 RXA917783:RXA918655 SGW917783:SGW918655 SQS917783:SQS918655 TAO917783:TAO918655 TKK917783:TKK918655 TUG917783:TUG918655 UEC917783:UEC918655 UNY917783:UNY918655 UXU917783:UXU918655 VHQ917783:VHQ918655 VRM917783:VRM918655 WBI917783:WBI918655 WLE917783:WLE918655 WVA917783:WVA918655 I983325:I984197 IO983319:IO984191 SK983319:SK984191 ACG983319:ACG984191 AMC983319:AMC984191 AVY983319:AVY984191 BFU983319:BFU984191 BPQ983319:BPQ984191 BZM983319:BZM984191 CJI983319:CJI984191 CTE983319:CTE984191 DDA983319:DDA984191 DMW983319:DMW984191 DWS983319:DWS984191 EGO983319:EGO984191 EQK983319:EQK984191 FAG983319:FAG984191 FKC983319:FKC984191 FTY983319:FTY984191 GDU983319:GDU984191 GNQ983319:GNQ984191 GXM983319:GXM984191 HHI983319:HHI984191 HRE983319:HRE984191 IBA983319:IBA984191 IKW983319:IKW984191 IUS983319:IUS984191 JEO983319:JEO984191 JOK983319:JOK984191 JYG983319:JYG984191 KIC983319:KIC984191 KRY983319:KRY984191 LBU983319:LBU984191 LLQ983319:LLQ984191 LVM983319:LVM984191 MFI983319:MFI984191 MPE983319:MPE984191 MZA983319:MZA984191 NIW983319:NIW984191 NSS983319:NSS984191 OCO983319:OCO984191 OMK983319:OMK984191 OWG983319:OWG984191 PGC983319:PGC984191 PPY983319:PPY984191 PZU983319:PZU984191 QJQ983319:QJQ984191 QTM983319:QTM984191 RDI983319:RDI984191 RNE983319:RNE984191 RXA983319:RXA984191 SGW983319:SGW984191 SQS983319:SQS984191 TAO983319:TAO984191 TKK983319:TKK984191 TUG983319:TUG984191 UEC983319:UEC984191 UNY983319:UNY984191 UXU983319:UXU984191 VHQ983319:VHQ984191 VRM983319:VRM984191 WBI983319:WBI984191 WLE983319:WLE984191 BPS285 AMC26 AVY26 BFU26 BPQ26 BZM26 CJI26 CTE26 DDA26 DMW26 DWS26 EGO26 EQK26 FAG26 FKC26 FTY26 GDU26 GNQ26 GXM26 HHI26 HRE26 IBA26 IKW26 IUS26 JEO26 JOK26 JYG26 KIC26 KRY26 LBU26 LLQ26 LVM26 MFI26 MPE26 MZA26 NIW26 NSS26 OCO26 OMK26 OWG26 PGC26 PPY26 PZU26 QJQ26 QTM26 RDI26 RNE26 RXA26 SGW26 SQS26 TAO26 TKK26 TUG26 UEC26 UNY26 UXU26 VHQ26 VRM26 WBI26 WLE26 WVA26 IO26 SK26 ACG26 I26 AVY165 BFU165 BPQ165 BZM165 CJI165 CTE165 DDA165 DMW165 DWS165 EGO165 EQK165 FAG165 FKC165 FTY165 GDU165 GNQ165 GXM165 HHI165 HRE165 IBA165 IKW165 IUS165 JEO165 JOK165 JYG165 KIC165 KRY165 LBU165 LLQ165 LVM165 MFI165 MPE165 MZA165 NIW165 NSS165 OCO165 OMK165 OWG165 PGC165 PPY165 PZU165 QJQ165 QTM165 RDI165 RNE165 RXA165 SGW165 SQS165 TAO165 TKK165 TUG165 UEC165 UNY165 UXU165 VHQ165 VRM165 WBI165 WLE165 WVA165 IO165 SK165 F164 ACG165 ALZ164 ACD164 SH164 IL164 WUX164 WLB164 WBF164 VRJ164 VHN164 UXR164 UNV164 UDZ164 TUD164 TKH164 TAL164 SQP164 SGT164 RWX164 RNB164 RDF164 QTJ164 QJN164 PZR164 PPV164 PFZ164 OWD164 OMH164 OCL164 NSP164 NIT164 MYX164 MPB164 MFF164 LVJ164 LLN164 LBR164 KRV164 KHZ164 JYD164 JOH164 JEL164 IUP164 IKT164 IAX164 HRB164 HHF164 GXJ164 GNN164 GDR164 FTV164 FJZ164 FAD164 EQH164 EGL164 DWP164 DMT164 DCX164 CTB164 CJF164 BZJ164 BPN164 BFR164 AVV164 AMC165 BFW362:BFW363 I177 DBU342 I321:I322 CRY325:CRY326 DLQ287 CQK288 WUU281 WKY281 WBC281 VRG281 VHK281 UXO281 UNS281 UDW281 TUA281 TKE281 TAI281 SQM281 SGQ281 RWU281 RMY281 RDC281 QTG281 QJK281 PZO281 PPS281 PFW281 OWA281 OME281 OCI281 NSM281 NIQ281 MYU281 MOY281 MFC281 LVG281 LLK281 LBO281 KRS281 KHW281 JYA281 JOE281 JEI281 IUM281 IKQ281 IAU281 HQY281 HHC281 GXG281 GNK281 GDO281 FTS281 FJW281 FAA281 EQE281 EGI281 DWM281 DMQ281 DCU281 CSY281 CJC281 BZG281 BPK281 BFO281 AVS281 ALW281 ACA281 SE281 II281 J362:J363 AWA362:AWA363 AME362:AME363 ACI362:ACI363 SM362:SM363 IQ362:IQ363 WVC362:WVC363 WLG362:WLG363 WBK362:WBK363 VRO362:VRO363 VHS362:VHS363 UXW362:UXW363 UOA362:UOA363 UEE362:UEE363 TUI362:TUI363 TKM362:TKM363 TAQ362:TAQ363 SQU362:SQU363 SGY362:SGY363 RXC362:RXC363 RNG362:RNG363 RDK362:RDK363 QTO362:QTO363 QJS362:QJS363 PZW362:PZW363 PQA362:PQA363 PGE362:PGE363 OWI362:OWI363 OMM362:OMM363 OCQ362:OCQ363 NSU362:NSU363 NIY362:NIY363 MZC362:MZC363 MPG362:MPG363 MFK362:MFK363 LVO362:LVO363 LLS362:LLS363 LBW362:LBW363 KSA362:KSA363 KIE362:KIE363 JYI362:JYI363 JOM362:JOM363 JEQ362:JEQ363 IUU362:IUU363 IKY362:IKY363 IBC362:IBC363 HRG362:HRG363 HHK362:HHK363 GXO362:GXO363 GNS362:GNS363 GDW362:GDW363 FUA362:FUA363 FKE362:FKE363 FAI362:FAI363 EQM362:EQM363 EGQ362:EGQ363 DWU362:DWU363 DMY362:DMY363 DDC362:DDC363 CTG362:CTG363 CJK362:CJK363 BZO362:BZO363 BPS362:BPS363 I221:I223 DWX272:DWX273 EGT272:EGT273 EQP272:EQP273 FAL272:FAL273 FKH272:FKH273 FUD272:FUD273 GDZ272:GDZ273 GNV272:GNV273 GXR272:GXR273 HHN272:HHN273 HRJ272:HRJ273 IBF272:IBF273 ILB272:ILB273 IUX272:IUX273 JET272:JET273 JOP272:JOP273 JYL272:JYL273 KIH272:KIH273 KSD272:KSD273 LBZ272:LBZ273 LLV272:LLV273 LVR272:LVR273 MFN272:MFN273 MPJ272:MPJ273 MZF272:MZF273 NJB272:NJB273 NSX272:NSX273 OCT272:OCT273 OMP272:OMP273 OWL272:OWL273 PGH272:PGH273 PQD272:PQD273 PZZ272:PZZ273 QJV272:QJV273 QTR272:QTR273 RDN272:RDN273 RNJ272:RNJ273 RXF272:RXF273 SHB272:SHB273 SQX272:SQX273 TAT272:TAT273 TKP272:TKP273 TUL272:TUL273 UEH272:UEH273 UOD272:UOD273 UXZ272:UXZ273 VHV272:VHV273 VRR272:VRR273 WBN272:WBN273 WLJ272:WLJ273 WVF272:WVF273 IT272:IT273 SP272:SP273 ACL272:ACL273 AMH272:AMH273 AWD272:AWD273 BFZ272:BFZ273 BPV272:BPV273 BZR272:BZR273 CJN272:CJN273 DDF272:DDF273 CTJ272:CTJ273 DNB272:DNB273 I301:I303 I235:I237 DVM287 EFI287 EPE287 EZA287 FIW287 FSS287 GCO287 GMK287 GWG287 HGC287 HPY287 HZU287 IJQ287 ITM287 JDI287 JNE287 JXA287 KGW287 KQS287 LAO287 LKK287 LUG287 MEC287 MNY287 MXU287 NHQ287 NRM287 OBI287 OLE287 OVA287 PEW287 POS287 PYO287 QIK287 QSG287 RCC287 RLY287 RVU287 SFQ287 SPM287 SZI287 TJE287 TTA287 UCW287 UMS287 UWO287 VGK287 VQG287 WAC287 WJY287 WTU287 HI287 RE287 ABA287 AKW287 AUS287 BEO287 BOK287 BYG287 CIC287 DBU287 CRY287 M49:M54 I287 DKC288 DTY288 EDU288 ENQ288 EXM288 FHI288 FRE288 GBA288 GKW288 GUS288 HEO288 HOK288 HYG288 IIC288 IRY288 JBU288 JLQ288 JVM288 KFI288 KPE288 KZA288 LIW288 LSS288 MCO288 MMK288 MWG288 NGC288 NPY288 NZU288 OJQ288 OTM288 PDI288 PNE288 PXA288 QGW288 QQS288 RAO288 RKK288 RUG288 SEC288 SNY288 SXU288 THQ288 TRM288 UBI288 ULE288 UVA288 VEW288 VOS288 VYO288 WIK288 WSG288 FU288 PQ288 ZM288 AJI288 ATE288 BDA288 BMW288 BWS288 CGO288 DAG288 DJZ301 DTV301 EDR301 ENN301 EXJ301 FHF301 FRB301 GAX301 GKT301 GUP301 HEL301 HOH301 HYD301 IHZ301 IRV301 JBR301 JLN301 JVJ301 KFF301 KPB301 KYX301 LIT301 LSP301 MCL301 MMH301 MWD301 NFZ301 NPV301 NZR301 OJN301 OTJ301 PDF301 PNB301 PWX301 QGT301 QQP301 RAL301 RKH301 RUD301 SDZ301 SNV301 SXR301 THN301 TRJ301 UBF301 ULB301 UUX301 VET301 VOP301 VYL301 WIH301 WSD301 FR301 PN301 ZJ301 AJF301 ATB301 BCX301 BMT301 BWP301 CGL301 DAD301 CQH301 I278:I280 I270:I273 I165:I171 I207 JE207 TA207 ACW207 AMS207 AWO207 BGK207 BQG207 CAC207 CJY207 CTU207 DDQ207 DNM207 DXI207 EHE207 ERA207 FAW207 FKS207 FUO207 GEK207 GOG207 GYC207 HHY207 HRU207 IBQ207 ILM207 IVI207 JFE207 JPA207 JYW207 KIS207 KSO207 LCK207 LMG207 LWC207 MFY207 MPU207 MZQ207 NJM207 NTI207 ODE207 ONA207 OWW207 PGS207 PQO207 QAK207 QKG207 QUC207 RDY207 RNU207 RXQ207 SHM207 SRI207 TBE207 TLA207 TUW207 UES207 UOO207 UYK207 VIG207 VSC207 WBY207 WLU207 WVQ207 I325:I326 DLQ325:DLQ326 DVM325:DVM326 EFI325:EFI326 EPE325:EPE326 EZA325:EZA326 FIW325:FIW326 FSS325:FSS326 GCO325:GCO326 GMK325:GMK326 GWG325:GWG326 HGC325:HGC326 HPY325:HPY326 HZU325:HZU326 IJQ325:IJQ326 ITM325:ITM326 JDI325:JDI326 JNE325:JNE326 JXA325:JXA326 KGW325:KGW326 KQS325:KQS326 LAO325:LAO326 LKK325:LKK326 LUG325:LUG326 MEC325:MEC326 MNY325:MNY326 MXU325:MXU326 NHQ325:NHQ326 NRM325:NRM326 OBI325:OBI326 OLE325:OLE326 OVA325:OVA326 PEW325:PEW326 POS325:POS326 PYO325:PYO326 QIK325:QIK326 QSG325:QSG326 RCC325:RCC326 RLY325:RLY326 RVU325:RVU326 SFQ325:SFQ326 SPM325:SPM326 SZI325:SZI326 TJE325:TJE326 TTA325:TTA326 UCW325:UCW326 UMS325:UMS326 UWO325:UWO326 VGK325:VGK326 VQG325:VQG326 WAC325:WAC326 WJY325:WJY326 WTU325:WTU326 HI325:HI326 RE325:RE326 ABA325:ABA326 AKW325:AKW326 AUS325:AUS326 BEO325:BEO326 BOK325:BOK326 BYG325:BYG326 CIC325:CIC326 CRY342 I339:I340 I342 DLQ342 DVM342 EFI342 EPE342 EZA342 FIW342 FSS342 GCO342 GMK342 GWG342 HGC342 HPY342 HZU342 IJQ342 ITM342 JDI342 JNE342 JXA342 KGW342 KQS342 LAO342 LKK342 LUG342 MEC342 MNY342 MXU342 NHQ342 NRM342 OBI342 OLE342 OVA342 PEW342 POS342 PYO342 QIK342 QSG342 RCC342 RLY342 RVU342 SFQ342 SPM342 SZI342 TJE342 TTA342 UCW342 UMS342 UWO342 VGK342 VQG342 WAC342 WJY342 WTU342 HI342 RE342 ABA342 AKW342 AUS342 BEO342 BOK342 BYG342 CIC342 DBU325:DBU326 I256:I267 I366:I1157 VRM365:VRM1151 VHQ365:VHQ1151 UXU365:UXU1151 UNY365:UNY1151 UEC365:UEC1151 TUG365:TUG1151 TKK365:TKK1151 TAO365:TAO1151 SQS365:SQS1151 SGW365:SGW1151 RXA365:RXA1151 RNE365:RNE1151 RDI365:RDI1151 QTM365:QTM1151 QJQ365:QJQ1151 PZU365:PZU1151 PPY365:PPY1151 PGC365:PGC1151 OWG365:OWG1151 OMK365:OMK1151 OCO365:OCO1151 NSS365:NSS1151 NIW365:NIW1151 MZA365:MZA1151 MPE365:MPE1151 MFI365:MFI1151 LVM365:LVM1151 LLQ365:LLQ1151 LBU365:LBU1151 KRY365:KRY1151 KIC365:KIC1151 JYG365:JYG1151 JOK365:JOK1151 JEO365:JEO1151 IUS365:IUS1151 IKW365:IKW1151 IBA365:IBA1151 HRE365:HRE1151 HHI365:HHI1151 GXM365:GXM1151 GNQ365:GNQ1151 GDU365:GDU1151 FTY365:FTY1151 FKC365:FKC1151 FAG365:FAG1151 EQK365:EQK1151 EGO365:EGO1151 DWS365:DWS1151 DMW365:DMW1151 DDA365:DDA1151 CTE365:CTE1151 CJI365:CJI1151 BZM365:BZM1151 BPQ365:BPQ1151 BFU365:BFU1151 AVY365:AVY1151 AMC365:AMC1151 ACG365:ACG1151 SK365:SK1151 IO365:IO1151 WVA365:WVA1151 WLE365:WLE1151 WBI365:WBI1151 I283:I285 BFW285 AWA285 AME285 ACI285 SM285 IQ285 WVC285 WLG285 WBK285 VRO285 VHS285 UXW285 UOA285 UEE285 TUI285 TKM285 TAQ285 SQU285 SGY285 RXC285 RNG285 RDK285 QTO285 QJS285 PZW285 PQA285 PGE285 OWI285 OMM285 OCQ285 NSU285 NIY285 MZC285 MPG285 MFK285 LVO285 LLS285 LBW285 KSA285 KIE285 JYI285 JOM285 JEQ285 IUU285 IKY285 IBC285 HRG285 HHK285 GXO285 GNS285 GDW285 FUA285 FKE285 FAI285 EQM285 EGQ285 DWU285 DMY285 DDC285 CTG285 CJK285 BZO285 I359:I361">
      <formula1>Способ_закупок</formula1>
    </dataValidation>
    <dataValidation type="textLength" operator="equal" allowBlank="1" showInputMessage="1" showErrorMessage="1" error="Код КАТО должен содержать 9 символов" sqref="Q65821:Q66693 IW65815:IW66687 SS65815:SS66687 ACO65815:ACO66687 AMK65815:AMK66687 AWG65815:AWG66687 BGC65815:BGC66687 BPY65815:BPY66687 BZU65815:BZU66687 CJQ65815:CJQ66687 CTM65815:CTM66687 DDI65815:DDI66687 DNE65815:DNE66687 DXA65815:DXA66687 EGW65815:EGW66687 EQS65815:EQS66687 FAO65815:FAO66687 FKK65815:FKK66687 FUG65815:FUG66687 GEC65815:GEC66687 GNY65815:GNY66687 GXU65815:GXU66687 HHQ65815:HHQ66687 HRM65815:HRM66687 IBI65815:IBI66687 ILE65815:ILE66687 IVA65815:IVA66687 JEW65815:JEW66687 JOS65815:JOS66687 JYO65815:JYO66687 KIK65815:KIK66687 KSG65815:KSG66687 LCC65815:LCC66687 LLY65815:LLY66687 LVU65815:LVU66687 MFQ65815:MFQ66687 MPM65815:MPM66687 MZI65815:MZI66687 NJE65815:NJE66687 NTA65815:NTA66687 OCW65815:OCW66687 OMS65815:OMS66687 OWO65815:OWO66687 PGK65815:PGK66687 PQG65815:PQG66687 QAC65815:QAC66687 QJY65815:QJY66687 QTU65815:QTU66687 RDQ65815:RDQ66687 RNM65815:RNM66687 RXI65815:RXI66687 SHE65815:SHE66687 SRA65815:SRA66687 TAW65815:TAW66687 TKS65815:TKS66687 TUO65815:TUO66687 UEK65815:UEK66687 UOG65815:UOG66687 UYC65815:UYC66687 VHY65815:VHY66687 VRU65815:VRU66687 WBQ65815:WBQ66687 WLM65815:WLM66687 WVI65815:WVI66687 Q131357:Q132229 IW131351:IW132223 SS131351:SS132223 ACO131351:ACO132223 AMK131351:AMK132223 AWG131351:AWG132223 BGC131351:BGC132223 BPY131351:BPY132223 BZU131351:BZU132223 CJQ131351:CJQ132223 CTM131351:CTM132223 DDI131351:DDI132223 DNE131351:DNE132223 DXA131351:DXA132223 EGW131351:EGW132223 EQS131351:EQS132223 FAO131351:FAO132223 FKK131351:FKK132223 FUG131351:FUG132223 GEC131351:GEC132223 GNY131351:GNY132223 GXU131351:GXU132223 HHQ131351:HHQ132223 HRM131351:HRM132223 IBI131351:IBI132223 ILE131351:ILE132223 IVA131351:IVA132223 JEW131351:JEW132223 JOS131351:JOS132223 JYO131351:JYO132223 KIK131351:KIK132223 KSG131351:KSG132223 LCC131351:LCC132223 LLY131351:LLY132223 LVU131351:LVU132223 MFQ131351:MFQ132223 MPM131351:MPM132223 MZI131351:MZI132223 NJE131351:NJE132223 NTA131351:NTA132223 OCW131351:OCW132223 OMS131351:OMS132223 OWO131351:OWO132223 PGK131351:PGK132223 PQG131351:PQG132223 QAC131351:QAC132223 QJY131351:QJY132223 QTU131351:QTU132223 RDQ131351:RDQ132223 RNM131351:RNM132223 RXI131351:RXI132223 SHE131351:SHE132223 SRA131351:SRA132223 TAW131351:TAW132223 TKS131351:TKS132223 TUO131351:TUO132223 UEK131351:UEK132223 UOG131351:UOG132223 UYC131351:UYC132223 VHY131351:VHY132223 VRU131351:VRU132223 WBQ131351:WBQ132223 WLM131351:WLM132223 WVI131351:WVI132223 Q196893:Q197765 IW196887:IW197759 SS196887:SS197759 ACO196887:ACO197759 AMK196887:AMK197759 AWG196887:AWG197759 BGC196887:BGC197759 BPY196887:BPY197759 BZU196887:BZU197759 CJQ196887:CJQ197759 CTM196887:CTM197759 DDI196887:DDI197759 DNE196887:DNE197759 DXA196887:DXA197759 EGW196887:EGW197759 EQS196887:EQS197759 FAO196887:FAO197759 FKK196887:FKK197759 FUG196887:FUG197759 GEC196887:GEC197759 GNY196887:GNY197759 GXU196887:GXU197759 HHQ196887:HHQ197759 HRM196887:HRM197759 IBI196887:IBI197759 ILE196887:ILE197759 IVA196887:IVA197759 JEW196887:JEW197759 JOS196887:JOS197759 JYO196887:JYO197759 KIK196887:KIK197759 KSG196887:KSG197759 LCC196887:LCC197759 LLY196887:LLY197759 LVU196887:LVU197759 MFQ196887:MFQ197759 MPM196887:MPM197759 MZI196887:MZI197759 NJE196887:NJE197759 NTA196887:NTA197759 OCW196887:OCW197759 OMS196887:OMS197759 OWO196887:OWO197759 PGK196887:PGK197759 PQG196887:PQG197759 QAC196887:QAC197759 QJY196887:QJY197759 QTU196887:QTU197759 RDQ196887:RDQ197759 RNM196887:RNM197759 RXI196887:RXI197759 SHE196887:SHE197759 SRA196887:SRA197759 TAW196887:TAW197759 TKS196887:TKS197759 TUO196887:TUO197759 UEK196887:UEK197759 UOG196887:UOG197759 UYC196887:UYC197759 VHY196887:VHY197759 VRU196887:VRU197759 WBQ196887:WBQ197759 WLM196887:WLM197759 WVI196887:WVI197759 Q262429:Q263301 IW262423:IW263295 SS262423:SS263295 ACO262423:ACO263295 AMK262423:AMK263295 AWG262423:AWG263295 BGC262423:BGC263295 BPY262423:BPY263295 BZU262423:BZU263295 CJQ262423:CJQ263295 CTM262423:CTM263295 DDI262423:DDI263295 DNE262423:DNE263295 DXA262423:DXA263295 EGW262423:EGW263295 EQS262423:EQS263295 FAO262423:FAO263295 FKK262423:FKK263295 FUG262423:FUG263295 GEC262423:GEC263295 GNY262423:GNY263295 GXU262423:GXU263295 HHQ262423:HHQ263295 HRM262423:HRM263295 IBI262423:IBI263295 ILE262423:ILE263295 IVA262423:IVA263295 JEW262423:JEW263295 JOS262423:JOS263295 JYO262423:JYO263295 KIK262423:KIK263295 KSG262423:KSG263295 LCC262423:LCC263295 LLY262423:LLY263295 LVU262423:LVU263295 MFQ262423:MFQ263295 MPM262423:MPM263295 MZI262423:MZI263295 NJE262423:NJE263295 NTA262423:NTA263295 OCW262423:OCW263295 OMS262423:OMS263295 OWO262423:OWO263295 PGK262423:PGK263295 PQG262423:PQG263295 QAC262423:QAC263295 QJY262423:QJY263295 QTU262423:QTU263295 RDQ262423:RDQ263295 RNM262423:RNM263295 RXI262423:RXI263295 SHE262423:SHE263295 SRA262423:SRA263295 TAW262423:TAW263295 TKS262423:TKS263295 TUO262423:TUO263295 UEK262423:UEK263295 UOG262423:UOG263295 UYC262423:UYC263295 VHY262423:VHY263295 VRU262423:VRU263295 WBQ262423:WBQ263295 WLM262423:WLM263295 WVI262423:WVI263295 Q327965:Q328837 IW327959:IW328831 SS327959:SS328831 ACO327959:ACO328831 AMK327959:AMK328831 AWG327959:AWG328831 BGC327959:BGC328831 BPY327959:BPY328831 BZU327959:BZU328831 CJQ327959:CJQ328831 CTM327959:CTM328831 DDI327959:DDI328831 DNE327959:DNE328831 DXA327959:DXA328831 EGW327959:EGW328831 EQS327959:EQS328831 FAO327959:FAO328831 FKK327959:FKK328831 FUG327959:FUG328831 GEC327959:GEC328831 GNY327959:GNY328831 GXU327959:GXU328831 HHQ327959:HHQ328831 HRM327959:HRM328831 IBI327959:IBI328831 ILE327959:ILE328831 IVA327959:IVA328831 JEW327959:JEW328831 JOS327959:JOS328831 JYO327959:JYO328831 KIK327959:KIK328831 KSG327959:KSG328831 LCC327959:LCC328831 LLY327959:LLY328831 LVU327959:LVU328831 MFQ327959:MFQ328831 MPM327959:MPM328831 MZI327959:MZI328831 NJE327959:NJE328831 NTA327959:NTA328831 OCW327959:OCW328831 OMS327959:OMS328831 OWO327959:OWO328831 PGK327959:PGK328831 PQG327959:PQG328831 QAC327959:QAC328831 QJY327959:QJY328831 QTU327959:QTU328831 RDQ327959:RDQ328831 RNM327959:RNM328831 RXI327959:RXI328831 SHE327959:SHE328831 SRA327959:SRA328831 TAW327959:TAW328831 TKS327959:TKS328831 TUO327959:TUO328831 UEK327959:UEK328831 UOG327959:UOG328831 UYC327959:UYC328831 VHY327959:VHY328831 VRU327959:VRU328831 WBQ327959:WBQ328831 WLM327959:WLM328831 WVI327959:WVI328831 Q393501:Q394373 IW393495:IW394367 SS393495:SS394367 ACO393495:ACO394367 AMK393495:AMK394367 AWG393495:AWG394367 BGC393495:BGC394367 BPY393495:BPY394367 BZU393495:BZU394367 CJQ393495:CJQ394367 CTM393495:CTM394367 DDI393495:DDI394367 DNE393495:DNE394367 DXA393495:DXA394367 EGW393495:EGW394367 EQS393495:EQS394367 FAO393495:FAO394367 FKK393495:FKK394367 FUG393495:FUG394367 GEC393495:GEC394367 GNY393495:GNY394367 GXU393495:GXU394367 HHQ393495:HHQ394367 HRM393495:HRM394367 IBI393495:IBI394367 ILE393495:ILE394367 IVA393495:IVA394367 JEW393495:JEW394367 JOS393495:JOS394367 JYO393495:JYO394367 KIK393495:KIK394367 KSG393495:KSG394367 LCC393495:LCC394367 LLY393495:LLY394367 LVU393495:LVU394367 MFQ393495:MFQ394367 MPM393495:MPM394367 MZI393495:MZI394367 NJE393495:NJE394367 NTA393495:NTA394367 OCW393495:OCW394367 OMS393495:OMS394367 OWO393495:OWO394367 PGK393495:PGK394367 PQG393495:PQG394367 QAC393495:QAC394367 QJY393495:QJY394367 QTU393495:QTU394367 RDQ393495:RDQ394367 RNM393495:RNM394367 RXI393495:RXI394367 SHE393495:SHE394367 SRA393495:SRA394367 TAW393495:TAW394367 TKS393495:TKS394367 TUO393495:TUO394367 UEK393495:UEK394367 UOG393495:UOG394367 UYC393495:UYC394367 VHY393495:VHY394367 VRU393495:VRU394367 WBQ393495:WBQ394367 WLM393495:WLM394367 WVI393495:WVI394367 Q459037:Q459909 IW459031:IW459903 SS459031:SS459903 ACO459031:ACO459903 AMK459031:AMK459903 AWG459031:AWG459903 BGC459031:BGC459903 BPY459031:BPY459903 BZU459031:BZU459903 CJQ459031:CJQ459903 CTM459031:CTM459903 DDI459031:DDI459903 DNE459031:DNE459903 DXA459031:DXA459903 EGW459031:EGW459903 EQS459031:EQS459903 FAO459031:FAO459903 FKK459031:FKK459903 FUG459031:FUG459903 GEC459031:GEC459903 GNY459031:GNY459903 GXU459031:GXU459903 HHQ459031:HHQ459903 HRM459031:HRM459903 IBI459031:IBI459903 ILE459031:ILE459903 IVA459031:IVA459903 JEW459031:JEW459903 JOS459031:JOS459903 JYO459031:JYO459903 KIK459031:KIK459903 KSG459031:KSG459903 LCC459031:LCC459903 LLY459031:LLY459903 LVU459031:LVU459903 MFQ459031:MFQ459903 MPM459031:MPM459903 MZI459031:MZI459903 NJE459031:NJE459903 NTA459031:NTA459903 OCW459031:OCW459903 OMS459031:OMS459903 OWO459031:OWO459903 PGK459031:PGK459903 PQG459031:PQG459903 QAC459031:QAC459903 QJY459031:QJY459903 QTU459031:QTU459903 RDQ459031:RDQ459903 RNM459031:RNM459903 RXI459031:RXI459903 SHE459031:SHE459903 SRA459031:SRA459903 TAW459031:TAW459903 TKS459031:TKS459903 TUO459031:TUO459903 UEK459031:UEK459903 UOG459031:UOG459903 UYC459031:UYC459903 VHY459031:VHY459903 VRU459031:VRU459903 WBQ459031:WBQ459903 WLM459031:WLM459903 WVI459031:WVI459903 Q524573:Q525445 IW524567:IW525439 SS524567:SS525439 ACO524567:ACO525439 AMK524567:AMK525439 AWG524567:AWG525439 BGC524567:BGC525439 BPY524567:BPY525439 BZU524567:BZU525439 CJQ524567:CJQ525439 CTM524567:CTM525439 DDI524567:DDI525439 DNE524567:DNE525439 DXA524567:DXA525439 EGW524567:EGW525439 EQS524567:EQS525439 FAO524567:FAO525439 FKK524567:FKK525439 FUG524567:FUG525439 GEC524567:GEC525439 GNY524567:GNY525439 GXU524567:GXU525439 HHQ524567:HHQ525439 HRM524567:HRM525439 IBI524567:IBI525439 ILE524567:ILE525439 IVA524567:IVA525439 JEW524567:JEW525439 JOS524567:JOS525439 JYO524567:JYO525439 KIK524567:KIK525439 KSG524567:KSG525439 LCC524567:LCC525439 LLY524567:LLY525439 LVU524567:LVU525439 MFQ524567:MFQ525439 MPM524567:MPM525439 MZI524567:MZI525439 NJE524567:NJE525439 NTA524567:NTA525439 OCW524567:OCW525439 OMS524567:OMS525439 OWO524567:OWO525439 PGK524567:PGK525439 PQG524567:PQG525439 QAC524567:QAC525439 QJY524567:QJY525439 QTU524567:QTU525439 RDQ524567:RDQ525439 RNM524567:RNM525439 RXI524567:RXI525439 SHE524567:SHE525439 SRA524567:SRA525439 TAW524567:TAW525439 TKS524567:TKS525439 TUO524567:TUO525439 UEK524567:UEK525439 UOG524567:UOG525439 UYC524567:UYC525439 VHY524567:VHY525439 VRU524567:VRU525439 WBQ524567:WBQ525439 WLM524567:WLM525439 WVI524567:WVI525439 Q590109:Q590981 IW590103:IW590975 SS590103:SS590975 ACO590103:ACO590975 AMK590103:AMK590975 AWG590103:AWG590975 BGC590103:BGC590975 BPY590103:BPY590975 BZU590103:BZU590975 CJQ590103:CJQ590975 CTM590103:CTM590975 DDI590103:DDI590975 DNE590103:DNE590975 DXA590103:DXA590975 EGW590103:EGW590975 EQS590103:EQS590975 FAO590103:FAO590975 FKK590103:FKK590975 FUG590103:FUG590975 GEC590103:GEC590975 GNY590103:GNY590975 GXU590103:GXU590975 HHQ590103:HHQ590975 HRM590103:HRM590975 IBI590103:IBI590975 ILE590103:ILE590975 IVA590103:IVA590975 JEW590103:JEW590975 JOS590103:JOS590975 JYO590103:JYO590975 KIK590103:KIK590975 KSG590103:KSG590975 LCC590103:LCC590975 LLY590103:LLY590975 LVU590103:LVU590975 MFQ590103:MFQ590975 MPM590103:MPM590975 MZI590103:MZI590975 NJE590103:NJE590975 NTA590103:NTA590975 OCW590103:OCW590975 OMS590103:OMS590975 OWO590103:OWO590975 PGK590103:PGK590975 PQG590103:PQG590975 QAC590103:QAC590975 QJY590103:QJY590975 QTU590103:QTU590975 RDQ590103:RDQ590975 RNM590103:RNM590975 RXI590103:RXI590975 SHE590103:SHE590975 SRA590103:SRA590975 TAW590103:TAW590975 TKS590103:TKS590975 TUO590103:TUO590975 UEK590103:UEK590975 UOG590103:UOG590975 UYC590103:UYC590975 VHY590103:VHY590975 VRU590103:VRU590975 WBQ590103:WBQ590975 WLM590103:WLM590975 WVI590103:WVI590975 Q655645:Q656517 IW655639:IW656511 SS655639:SS656511 ACO655639:ACO656511 AMK655639:AMK656511 AWG655639:AWG656511 BGC655639:BGC656511 BPY655639:BPY656511 BZU655639:BZU656511 CJQ655639:CJQ656511 CTM655639:CTM656511 DDI655639:DDI656511 DNE655639:DNE656511 DXA655639:DXA656511 EGW655639:EGW656511 EQS655639:EQS656511 FAO655639:FAO656511 FKK655639:FKK656511 FUG655639:FUG656511 GEC655639:GEC656511 GNY655639:GNY656511 GXU655639:GXU656511 HHQ655639:HHQ656511 HRM655639:HRM656511 IBI655639:IBI656511 ILE655639:ILE656511 IVA655639:IVA656511 JEW655639:JEW656511 JOS655639:JOS656511 JYO655639:JYO656511 KIK655639:KIK656511 KSG655639:KSG656511 LCC655639:LCC656511 LLY655639:LLY656511 LVU655639:LVU656511 MFQ655639:MFQ656511 MPM655639:MPM656511 MZI655639:MZI656511 NJE655639:NJE656511 NTA655639:NTA656511 OCW655639:OCW656511 OMS655639:OMS656511 OWO655639:OWO656511 PGK655639:PGK656511 PQG655639:PQG656511 QAC655639:QAC656511 QJY655639:QJY656511 QTU655639:QTU656511 RDQ655639:RDQ656511 RNM655639:RNM656511 RXI655639:RXI656511 SHE655639:SHE656511 SRA655639:SRA656511 TAW655639:TAW656511 TKS655639:TKS656511 TUO655639:TUO656511 UEK655639:UEK656511 UOG655639:UOG656511 UYC655639:UYC656511 VHY655639:VHY656511 VRU655639:VRU656511 WBQ655639:WBQ656511 WLM655639:WLM656511 WVI655639:WVI656511 Q721181:Q722053 IW721175:IW722047 SS721175:SS722047 ACO721175:ACO722047 AMK721175:AMK722047 AWG721175:AWG722047 BGC721175:BGC722047 BPY721175:BPY722047 BZU721175:BZU722047 CJQ721175:CJQ722047 CTM721175:CTM722047 DDI721175:DDI722047 DNE721175:DNE722047 DXA721175:DXA722047 EGW721175:EGW722047 EQS721175:EQS722047 FAO721175:FAO722047 FKK721175:FKK722047 FUG721175:FUG722047 GEC721175:GEC722047 GNY721175:GNY722047 GXU721175:GXU722047 HHQ721175:HHQ722047 HRM721175:HRM722047 IBI721175:IBI722047 ILE721175:ILE722047 IVA721175:IVA722047 JEW721175:JEW722047 JOS721175:JOS722047 JYO721175:JYO722047 KIK721175:KIK722047 KSG721175:KSG722047 LCC721175:LCC722047 LLY721175:LLY722047 LVU721175:LVU722047 MFQ721175:MFQ722047 MPM721175:MPM722047 MZI721175:MZI722047 NJE721175:NJE722047 NTA721175:NTA722047 OCW721175:OCW722047 OMS721175:OMS722047 OWO721175:OWO722047 PGK721175:PGK722047 PQG721175:PQG722047 QAC721175:QAC722047 QJY721175:QJY722047 QTU721175:QTU722047 RDQ721175:RDQ722047 RNM721175:RNM722047 RXI721175:RXI722047 SHE721175:SHE722047 SRA721175:SRA722047 TAW721175:TAW722047 TKS721175:TKS722047 TUO721175:TUO722047 UEK721175:UEK722047 UOG721175:UOG722047 UYC721175:UYC722047 VHY721175:VHY722047 VRU721175:VRU722047 WBQ721175:WBQ722047 WLM721175:WLM722047 WVI721175:WVI722047 Q786717:Q787589 IW786711:IW787583 SS786711:SS787583 ACO786711:ACO787583 AMK786711:AMK787583 AWG786711:AWG787583 BGC786711:BGC787583 BPY786711:BPY787583 BZU786711:BZU787583 CJQ786711:CJQ787583 CTM786711:CTM787583 DDI786711:DDI787583 DNE786711:DNE787583 DXA786711:DXA787583 EGW786711:EGW787583 EQS786711:EQS787583 FAO786711:FAO787583 FKK786711:FKK787583 FUG786711:FUG787583 GEC786711:GEC787583 GNY786711:GNY787583 GXU786711:GXU787583 HHQ786711:HHQ787583 HRM786711:HRM787583 IBI786711:IBI787583 ILE786711:ILE787583 IVA786711:IVA787583 JEW786711:JEW787583 JOS786711:JOS787583 JYO786711:JYO787583 KIK786711:KIK787583 KSG786711:KSG787583 LCC786711:LCC787583 LLY786711:LLY787583 LVU786711:LVU787583 MFQ786711:MFQ787583 MPM786711:MPM787583 MZI786711:MZI787583 NJE786711:NJE787583 NTA786711:NTA787583 OCW786711:OCW787583 OMS786711:OMS787583 OWO786711:OWO787583 PGK786711:PGK787583 PQG786711:PQG787583 QAC786711:QAC787583 QJY786711:QJY787583 QTU786711:QTU787583 RDQ786711:RDQ787583 RNM786711:RNM787583 RXI786711:RXI787583 SHE786711:SHE787583 SRA786711:SRA787583 TAW786711:TAW787583 TKS786711:TKS787583 TUO786711:TUO787583 UEK786711:UEK787583 UOG786711:UOG787583 UYC786711:UYC787583 VHY786711:VHY787583 VRU786711:VRU787583 WBQ786711:WBQ787583 WLM786711:WLM787583 WVI786711:WVI787583 Q852253:Q853125 IW852247:IW853119 SS852247:SS853119 ACO852247:ACO853119 AMK852247:AMK853119 AWG852247:AWG853119 BGC852247:BGC853119 BPY852247:BPY853119 BZU852247:BZU853119 CJQ852247:CJQ853119 CTM852247:CTM853119 DDI852247:DDI853119 DNE852247:DNE853119 DXA852247:DXA853119 EGW852247:EGW853119 EQS852247:EQS853119 FAO852247:FAO853119 FKK852247:FKK853119 FUG852247:FUG853119 GEC852247:GEC853119 GNY852247:GNY853119 GXU852247:GXU853119 HHQ852247:HHQ853119 HRM852247:HRM853119 IBI852247:IBI853119 ILE852247:ILE853119 IVA852247:IVA853119 JEW852247:JEW853119 JOS852247:JOS853119 JYO852247:JYO853119 KIK852247:KIK853119 KSG852247:KSG853119 LCC852247:LCC853119 LLY852247:LLY853119 LVU852247:LVU853119 MFQ852247:MFQ853119 MPM852247:MPM853119 MZI852247:MZI853119 NJE852247:NJE853119 NTA852247:NTA853119 OCW852247:OCW853119 OMS852247:OMS853119 OWO852247:OWO853119 PGK852247:PGK853119 PQG852247:PQG853119 QAC852247:QAC853119 QJY852247:QJY853119 QTU852247:QTU853119 RDQ852247:RDQ853119 RNM852247:RNM853119 RXI852247:RXI853119 SHE852247:SHE853119 SRA852247:SRA853119 TAW852247:TAW853119 TKS852247:TKS853119 TUO852247:TUO853119 UEK852247:UEK853119 UOG852247:UOG853119 UYC852247:UYC853119 VHY852247:VHY853119 VRU852247:VRU853119 WBQ852247:WBQ853119 WLM852247:WLM853119 WVI852247:WVI853119 Q917789:Q918661 IW917783:IW918655 SS917783:SS918655 ACO917783:ACO918655 AMK917783:AMK918655 AWG917783:AWG918655 BGC917783:BGC918655 BPY917783:BPY918655 BZU917783:BZU918655 CJQ917783:CJQ918655 CTM917783:CTM918655 DDI917783:DDI918655 DNE917783:DNE918655 DXA917783:DXA918655 EGW917783:EGW918655 EQS917783:EQS918655 FAO917783:FAO918655 FKK917783:FKK918655 FUG917783:FUG918655 GEC917783:GEC918655 GNY917783:GNY918655 GXU917783:GXU918655 HHQ917783:HHQ918655 HRM917783:HRM918655 IBI917783:IBI918655 ILE917783:ILE918655 IVA917783:IVA918655 JEW917783:JEW918655 JOS917783:JOS918655 JYO917783:JYO918655 KIK917783:KIK918655 KSG917783:KSG918655 LCC917783:LCC918655 LLY917783:LLY918655 LVU917783:LVU918655 MFQ917783:MFQ918655 MPM917783:MPM918655 MZI917783:MZI918655 NJE917783:NJE918655 NTA917783:NTA918655 OCW917783:OCW918655 OMS917783:OMS918655 OWO917783:OWO918655 PGK917783:PGK918655 PQG917783:PQG918655 QAC917783:QAC918655 QJY917783:QJY918655 QTU917783:QTU918655 RDQ917783:RDQ918655 RNM917783:RNM918655 RXI917783:RXI918655 SHE917783:SHE918655 SRA917783:SRA918655 TAW917783:TAW918655 TKS917783:TKS918655 TUO917783:TUO918655 UEK917783:UEK918655 UOG917783:UOG918655 UYC917783:UYC918655 VHY917783:VHY918655 VRU917783:VRU918655 WBQ917783:WBQ918655 WLM917783:WLM918655 WVI917783:WVI918655 Q983325:Q984197 IW983319:IW984191 SS983319:SS984191 ACO983319:ACO984191 AMK983319:AMK984191 AWG983319:AWG984191 BGC983319:BGC984191 BPY983319:BPY984191 BZU983319:BZU984191 CJQ983319:CJQ984191 CTM983319:CTM984191 DDI983319:DDI984191 DNE983319:DNE984191 DXA983319:DXA984191 EGW983319:EGW984191 EQS983319:EQS984191 FAO983319:FAO984191 FKK983319:FKK984191 FUG983319:FUG984191 GEC983319:GEC984191 GNY983319:GNY984191 GXU983319:GXU984191 HHQ983319:HHQ984191 HRM983319:HRM984191 IBI983319:IBI984191 ILE983319:ILE984191 IVA983319:IVA984191 JEW983319:JEW984191 JOS983319:JOS984191 JYO983319:JYO984191 KIK983319:KIK984191 KSG983319:KSG984191 LCC983319:LCC984191 LLY983319:LLY984191 LVU983319:LVU984191 MFQ983319:MFQ984191 MPM983319:MPM984191 MZI983319:MZI984191 NJE983319:NJE984191 NTA983319:NTA984191 OCW983319:OCW984191 OMS983319:OMS984191 OWO983319:OWO984191 PGK983319:PGK984191 PQG983319:PQG984191 QAC983319:QAC984191 QJY983319:QJY984191 QTU983319:QTU984191 RDQ983319:RDQ984191 RNM983319:RNM984191 RXI983319:RXI984191 SHE983319:SHE984191 SRA983319:SRA984191 TAW983319:TAW984191 TKS983319:TKS984191 TUO983319:TUO984191 UEK983319:UEK984191 UOG983319:UOG984191 UYC983319:UYC984191 VHY983319:VHY984191 VRU983319:VRU984191 WBQ983319:WBQ984191 WLM983319:WLM984191 WVI983319:WVI984191 WVE983319:WVE984192 M65821:M66694 IS65815:IS66688 SO65815:SO66688 ACK65815:ACK66688 AMG65815:AMG66688 AWC65815:AWC66688 BFY65815:BFY66688 BPU65815:BPU66688 BZQ65815:BZQ66688 CJM65815:CJM66688 CTI65815:CTI66688 DDE65815:DDE66688 DNA65815:DNA66688 DWW65815:DWW66688 EGS65815:EGS66688 EQO65815:EQO66688 FAK65815:FAK66688 FKG65815:FKG66688 FUC65815:FUC66688 GDY65815:GDY66688 GNU65815:GNU66688 GXQ65815:GXQ66688 HHM65815:HHM66688 HRI65815:HRI66688 IBE65815:IBE66688 ILA65815:ILA66688 IUW65815:IUW66688 JES65815:JES66688 JOO65815:JOO66688 JYK65815:JYK66688 KIG65815:KIG66688 KSC65815:KSC66688 LBY65815:LBY66688 LLU65815:LLU66688 LVQ65815:LVQ66688 MFM65815:MFM66688 MPI65815:MPI66688 MZE65815:MZE66688 NJA65815:NJA66688 NSW65815:NSW66688 OCS65815:OCS66688 OMO65815:OMO66688 OWK65815:OWK66688 PGG65815:PGG66688 PQC65815:PQC66688 PZY65815:PZY66688 QJU65815:QJU66688 QTQ65815:QTQ66688 RDM65815:RDM66688 RNI65815:RNI66688 RXE65815:RXE66688 SHA65815:SHA66688 SQW65815:SQW66688 TAS65815:TAS66688 TKO65815:TKO66688 TUK65815:TUK66688 UEG65815:UEG66688 UOC65815:UOC66688 UXY65815:UXY66688 VHU65815:VHU66688 VRQ65815:VRQ66688 WBM65815:WBM66688 WLI65815:WLI66688 WVE65815:WVE66688 M131357:M132230 IS131351:IS132224 SO131351:SO132224 ACK131351:ACK132224 AMG131351:AMG132224 AWC131351:AWC132224 BFY131351:BFY132224 BPU131351:BPU132224 BZQ131351:BZQ132224 CJM131351:CJM132224 CTI131351:CTI132224 DDE131351:DDE132224 DNA131351:DNA132224 DWW131351:DWW132224 EGS131351:EGS132224 EQO131351:EQO132224 FAK131351:FAK132224 FKG131351:FKG132224 FUC131351:FUC132224 GDY131351:GDY132224 GNU131351:GNU132224 GXQ131351:GXQ132224 HHM131351:HHM132224 HRI131351:HRI132224 IBE131351:IBE132224 ILA131351:ILA132224 IUW131351:IUW132224 JES131351:JES132224 JOO131351:JOO132224 JYK131351:JYK132224 KIG131351:KIG132224 KSC131351:KSC132224 LBY131351:LBY132224 LLU131351:LLU132224 LVQ131351:LVQ132224 MFM131351:MFM132224 MPI131351:MPI132224 MZE131351:MZE132224 NJA131351:NJA132224 NSW131351:NSW132224 OCS131351:OCS132224 OMO131351:OMO132224 OWK131351:OWK132224 PGG131351:PGG132224 PQC131351:PQC132224 PZY131351:PZY132224 QJU131351:QJU132224 QTQ131351:QTQ132224 RDM131351:RDM132224 RNI131351:RNI132224 RXE131351:RXE132224 SHA131351:SHA132224 SQW131351:SQW132224 TAS131351:TAS132224 TKO131351:TKO132224 TUK131351:TUK132224 UEG131351:UEG132224 UOC131351:UOC132224 UXY131351:UXY132224 VHU131351:VHU132224 VRQ131351:VRQ132224 WBM131351:WBM132224 WLI131351:WLI132224 WVE131351:WVE132224 M196893:M197766 IS196887:IS197760 SO196887:SO197760 ACK196887:ACK197760 AMG196887:AMG197760 AWC196887:AWC197760 BFY196887:BFY197760 BPU196887:BPU197760 BZQ196887:BZQ197760 CJM196887:CJM197760 CTI196887:CTI197760 DDE196887:DDE197760 DNA196887:DNA197760 DWW196887:DWW197760 EGS196887:EGS197760 EQO196887:EQO197760 FAK196887:FAK197760 FKG196887:FKG197760 FUC196887:FUC197760 GDY196887:GDY197760 GNU196887:GNU197760 GXQ196887:GXQ197760 HHM196887:HHM197760 HRI196887:HRI197760 IBE196887:IBE197760 ILA196887:ILA197760 IUW196887:IUW197760 JES196887:JES197760 JOO196887:JOO197760 JYK196887:JYK197760 KIG196887:KIG197760 KSC196887:KSC197760 LBY196887:LBY197760 LLU196887:LLU197760 LVQ196887:LVQ197760 MFM196887:MFM197760 MPI196887:MPI197760 MZE196887:MZE197760 NJA196887:NJA197760 NSW196887:NSW197760 OCS196887:OCS197760 OMO196887:OMO197760 OWK196887:OWK197760 PGG196887:PGG197760 PQC196887:PQC197760 PZY196887:PZY197760 QJU196887:QJU197760 QTQ196887:QTQ197760 RDM196887:RDM197760 RNI196887:RNI197760 RXE196887:RXE197760 SHA196887:SHA197760 SQW196887:SQW197760 TAS196887:TAS197760 TKO196887:TKO197760 TUK196887:TUK197760 UEG196887:UEG197760 UOC196887:UOC197760 UXY196887:UXY197760 VHU196887:VHU197760 VRQ196887:VRQ197760 WBM196887:WBM197760 WLI196887:WLI197760 WVE196887:WVE197760 M262429:M263302 IS262423:IS263296 SO262423:SO263296 ACK262423:ACK263296 AMG262423:AMG263296 AWC262423:AWC263296 BFY262423:BFY263296 BPU262423:BPU263296 BZQ262423:BZQ263296 CJM262423:CJM263296 CTI262423:CTI263296 DDE262423:DDE263296 DNA262423:DNA263296 DWW262423:DWW263296 EGS262423:EGS263296 EQO262423:EQO263296 FAK262423:FAK263296 FKG262423:FKG263296 FUC262423:FUC263296 GDY262423:GDY263296 GNU262423:GNU263296 GXQ262423:GXQ263296 HHM262423:HHM263296 HRI262423:HRI263296 IBE262423:IBE263296 ILA262423:ILA263296 IUW262423:IUW263296 JES262423:JES263296 JOO262423:JOO263296 JYK262423:JYK263296 KIG262423:KIG263296 KSC262423:KSC263296 LBY262423:LBY263296 LLU262423:LLU263296 LVQ262423:LVQ263296 MFM262423:MFM263296 MPI262423:MPI263296 MZE262423:MZE263296 NJA262423:NJA263296 NSW262423:NSW263296 OCS262423:OCS263296 OMO262423:OMO263296 OWK262423:OWK263296 PGG262423:PGG263296 PQC262423:PQC263296 PZY262423:PZY263296 QJU262423:QJU263296 QTQ262423:QTQ263296 RDM262423:RDM263296 RNI262423:RNI263296 RXE262423:RXE263296 SHA262423:SHA263296 SQW262423:SQW263296 TAS262423:TAS263296 TKO262423:TKO263296 TUK262423:TUK263296 UEG262423:UEG263296 UOC262423:UOC263296 UXY262423:UXY263296 VHU262423:VHU263296 VRQ262423:VRQ263296 WBM262423:WBM263296 WLI262423:WLI263296 WVE262423:WVE263296 M327965:M328838 IS327959:IS328832 SO327959:SO328832 ACK327959:ACK328832 AMG327959:AMG328832 AWC327959:AWC328832 BFY327959:BFY328832 BPU327959:BPU328832 BZQ327959:BZQ328832 CJM327959:CJM328832 CTI327959:CTI328832 DDE327959:DDE328832 DNA327959:DNA328832 DWW327959:DWW328832 EGS327959:EGS328832 EQO327959:EQO328832 FAK327959:FAK328832 FKG327959:FKG328832 FUC327959:FUC328832 GDY327959:GDY328832 GNU327959:GNU328832 GXQ327959:GXQ328832 HHM327959:HHM328832 HRI327959:HRI328832 IBE327959:IBE328832 ILA327959:ILA328832 IUW327959:IUW328832 JES327959:JES328832 JOO327959:JOO328832 JYK327959:JYK328832 KIG327959:KIG328832 KSC327959:KSC328832 LBY327959:LBY328832 LLU327959:LLU328832 LVQ327959:LVQ328832 MFM327959:MFM328832 MPI327959:MPI328832 MZE327959:MZE328832 NJA327959:NJA328832 NSW327959:NSW328832 OCS327959:OCS328832 OMO327959:OMO328832 OWK327959:OWK328832 PGG327959:PGG328832 PQC327959:PQC328832 PZY327959:PZY328832 QJU327959:QJU328832 QTQ327959:QTQ328832 RDM327959:RDM328832 RNI327959:RNI328832 RXE327959:RXE328832 SHA327959:SHA328832 SQW327959:SQW328832 TAS327959:TAS328832 TKO327959:TKO328832 TUK327959:TUK328832 UEG327959:UEG328832 UOC327959:UOC328832 UXY327959:UXY328832 VHU327959:VHU328832 VRQ327959:VRQ328832 WBM327959:WBM328832 WLI327959:WLI328832 WVE327959:WVE328832 M393501:M394374 IS393495:IS394368 SO393495:SO394368 ACK393495:ACK394368 AMG393495:AMG394368 AWC393495:AWC394368 BFY393495:BFY394368 BPU393495:BPU394368 BZQ393495:BZQ394368 CJM393495:CJM394368 CTI393495:CTI394368 DDE393495:DDE394368 DNA393495:DNA394368 DWW393495:DWW394368 EGS393495:EGS394368 EQO393495:EQO394368 FAK393495:FAK394368 FKG393495:FKG394368 FUC393495:FUC394368 GDY393495:GDY394368 GNU393495:GNU394368 GXQ393495:GXQ394368 HHM393495:HHM394368 HRI393495:HRI394368 IBE393495:IBE394368 ILA393495:ILA394368 IUW393495:IUW394368 JES393495:JES394368 JOO393495:JOO394368 JYK393495:JYK394368 KIG393495:KIG394368 KSC393495:KSC394368 LBY393495:LBY394368 LLU393495:LLU394368 LVQ393495:LVQ394368 MFM393495:MFM394368 MPI393495:MPI394368 MZE393495:MZE394368 NJA393495:NJA394368 NSW393495:NSW394368 OCS393495:OCS394368 OMO393495:OMO394368 OWK393495:OWK394368 PGG393495:PGG394368 PQC393495:PQC394368 PZY393495:PZY394368 QJU393495:QJU394368 QTQ393495:QTQ394368 RDM393495:RDM394368 RNI393495:RNI394368 RXE393495:RXE394368 SHA393495:SHA394368 SQW393495:SQW394368 TAS393495:TAS394368 TKO393495:TKO394368 TUK393495:TUK394368 UEG393495:UEG394368 UOC393495:UOC394368 UXY393495:UXY394368 VHU393495:VHU394368 VRQ393495:VRQ394368 WBM393495:WBM394368 WLI393495:WLI394368 WVE393495:WVE394368 M459037:M459910 IS459031:IS459904 SO459031:SO459904 ACK459031:ACK459904 AMG459031:AMG459904 AWC459031:AWC459904 BFY459031:BFY459904 BPU459031:BPU459904 BZQ459031:BZQ459904 CJM459031:CJM459904 CTI459031:CTI459904 DDE459031:DDE459904 DNA459031:DNA459904 DWW459031:DWW459904 EGS459031:EGS459904 EQO459031:EQO459904 FAK459031:FAK459904 FKG459031:FKG459904 FUC459031:FUC459904 GDY459031:GDY459904 GNU459031:GNU459904 GXQ459031:GXQ459904 HHM459031:HHM459904 HRI459031:HRI459904 IBE459031:IBE459904 ILA459031:ILA459904 IUW459031:IUW459904 JES459031:JES459904 JOO459031:JOO459904 JYK459031:JYK459904 KIG459031:KIG459904 KSC459031:KSC459904 LBY459031:LBY459904 LLU459031:LLU459904 LVQ459031:LVQ459904 MFM459031:MFM459904 MPI459031:MPI459904 MZE459031:MZE459904 NJA459031:NJA459904 NSW459031:NSW459904 OCS459031:OCS459904 OMO459031:OMO459904 OWK459031:OWK459904 PGG459031:PGG459904 PQC459031:PQC459904 PZY459031:PZY459904 QJU459031:QJU459904 QTQ459031:QTQ459904 RDM459031:RDM459904 RNI459031:RNI459904 RXE459031:RXE459904 SHA459031:SHA459904 SQW459031:SQW459904 TAS459031:TAS459904 TKO459031:TKO459904 TUK459031:TUK459904 UEG459031:UEG459904 UOC459031:UOC459904 UXY459031:UXY459904 VHU459031:VHU459904 VRQ459031:VRQ459904 WBM459031:WBM459904 WLI459031:WLI459904 WVE459031:WVE459904 M524573:M525446 IS524567:IS525440 SO524567:SO525440 ACK524567:ACK525440 AMG524567:AMG525440 AWC524567:AWC525440 BFY524567:BFY525440 BPU524567:BPU525440 BZQ524567:BZQ525440 CJM524567:CJM525440 CTI524567:CTI525440 DDE524567:DDE525440 DNA524567:DNA525440 DWW524567:DWW525440 EGS524567:EGS525440 EQO524567:EQO525440 FAK524567:FAK525440 FKG524567:FKG525440 FUC524567:FUC525440 GDY524567:GDY525440 GNU524567:GNU525440 GXQ524567:GXQ525440 HHM524567:HHM525440 HRI524567:HRI525440 IBE524567:IBE525440 ILA524567:ILA525440 IUW524567:IUW525440 JES524567:JES525440 JOO524567:JOO525440 JYK524567:JYK525440 KIG524567:KIG525440 KSC524567:KSC525440 LBY524567:LBY525440 LLU524567:LLU525440 LVQ524567:LVQ525440 MFM524567:MFM525440 MPI524567:MPI525440 MZE524567:MZE525440 NJA524567:NJA525440 NSW524567:NSW525440 OCS524567:OCS525440 OMO524567:OMO525440 OWK524567:OWK525440 PGG524567:PGG525440 PQC524567:PQC525440 PZY524567:PZY525440 QJU524567:QJU525440 QTQ524567:QTQ525440 RDM524567:RDM525440 RNI524567:RNI525440 RXE524567:RXE525440 SHA524567:SHA525440 SQW524567:SQW525440 TAS524567:TAS525440 TKO524567:TKO525440 TUK524567:TUK525440 UEG524567:UEG525440 UOC524567:UOC525440 UXY524567:UXY525440 VHU524567:VHU525440 VRQ524567:VRQ525440 WBM524567:WBM525440 WLI524567:WLI525440 WVE524567:WVE525440 M590109:M590982 IS590103:IS590976 SO590103:SO590976 ACK590103:ACK590976 AMG590103:AMG590976 AWC590103:AWC590976 BFY590103:BFY590976 BPU590103:BPU590976 BZQ590103:BZQ590976 CJM590103:CJM590976 CTI590103:CTI590976 DDE590103:DDE590976 DNA590103:DNA590976 DWW590103:DWW590976 EGS590103:EGS590976 EQO590103:EQO590976 FAK590103:FAK590976 FKG590103:FKG590976 FUC590103:FUC590976 GDY590103:GDY590976 GNU590103:GNU590976 GXQ590103:GXQ590976 HHM590103:HHM590976 HRI590103:HRI590976 IBE590103:IBE590976 ILA590103:ILA590976 IUW590103:IUW590976 JES590103:JES590976 JOO590103:JOO590976 JYK590103:JYK590976 KIG590103:KIG590976 KSC590103:KSC590976 LBY590103:LBY590976 LLU590103:LLU590976 LVQ590103:LVQ590976 MFM590103:MFM590976 MPI590103:MPI590976 MZE590103:MZE590976 NJA590103:NJA590976 NSW590103:NSW590976 OCS590103:OCS590976 OMO590103:OMO590976 OWK590103:OWK590976 PGG590103:PGG590976 PQC590103:PQC590976 PZY590103:PZY590976 QJU590103:QJU590976 QTQ590103:QTQ590976 RDM590103:RDM590976 RNI590103:RNI590976 RXE590103:RXE590976 SHA590103:SHA590976 SQW590103:SQW590976 TAS590103:TAS590976 TKO590103:TKO590976 TUK590103:TUK590976 UEG590103:UEG590976 UOC590103:UOC590976 UXY590103:UXY590976 VHU590103:VHU590976 VRQ590103:VRQ590976 WBM590103:WBM590976 WLI590103:WLI590976 WVE590103:WVE590976 M655645:M656518 IS655639:IS656512 SO655639:SO656512 ACK655639:ACK656512 AMG655639:AMG656512 AWC655639:AWC656512 BFY655639:BFY656512 BPU655639:BPU656512 BZQ655639:BZQ656512 CJM655639:CJM656512 CTI655639:CTI656512 DDE655639:DDE656512 DNA655639:DNA656512 DWW655639:DWW656512 EGS655639:EGS656512 EQO655639:EQO656512 FAK655639:FAK656512 FKG655639:FKG656512 FUC655639:FUC656512 GDY655639:GDY656512 GNU655639:GNU656512 GXQ655639:GXQ656512 HHM655639:HHM656512 HRI655639:HRI656512 IBE655639:IBE656512 ILA655639:ILA656512 IUW655639:IUW656512 JES655639:JES656512 JOO655639:JOO656512 JYK655639:JYK656512 KIG655639:KIG656512 KSC655639:KSC656512 LBY655639:LBY656512 LLU655639:LLU656512 LVQ655639:LVQ656512 MFM655639:MFM656512 MPI655639:MPI656512 MZE655639:MZE656512 NJA655639:NJA656512 NSW655639:NSW656512 OCS655639:OCS656512 OMO655639:OMO656512 OWK655639:OWK656512 PGG655639:PGG656512 PQC655639:PQC656512 PZY655639:PZY656512 QJU655639:QJU656512 QTQ655639:QTQ656512 RDM655639:RDM656512 RNI655639:RNI656512 RXE655639:RXE656512 SHA655639:SHA656512 SQW655639:SQW656512 TAS655639:TAS656512 TKO655639:TKO656512 TUK655639:TUK656512 UEG655639:UEG656512 UOC655639:UOC656512 UXY655639:UXY656512 VHU655639:VHU656512 VRQ655639:VRQ656512 WBM655639:WBM656512 WLI655639:WLI656512 WVE655639:WVE656512 M721181:M722054 IS721175:IS722048 SO721175:SO722048 ACK721175:ACK722048 AMG721175:AMG722048 AWC721175:AWC722048 BFY721175:BFY722048 BPU721175:BPU722048 BZQ721175:BZQ722048 CJM721175:CJM722048 CTI721175:CTI722048 DDE721175:DDE722048 DNA721175:DNA722048 DWW721175:DWW722048 EGS721175:EGS722048 EQO721175:EQO722048 FAK721175:FAK722048 FKG721175:FKG722048 FUC721175:FUC722048 GDY721175:GDY722048 GNU721175:GNU722048 GXQ721175:GXQ722048 HHM721175:HHM722048 HRI721175:HRI722048 IBE721175:IBE722048 ILA721175:ILA722048 IUW721175:IUW722048 JES721175:JES722048 JOO721175:JOO722048 JYK721175:JYK722048 KIG721175:KIG722048 KSC721175:KSC722048 LBY721175:LBY722048 LLU721175:LLU722048 LVQ721175:LVQ722048 MFM721175:MFM722048 MPI721175:MPI722048 MZE721175:MZE722048 NJA721175:NJA722048 NSW721175:NSW722048 OCS721175:OCS722048 OMO721175:OMO722048 OWK721175:OWK722048 PGG721175:PGG722048 PQC721175:PQC722048 PZY721175:PZY722048 QJU721175:QJU722048 QTQ721175:QTQ722048 RDM721175:RDM722048 RNI721175:RNI722048 RXE721175:RXE722048 SHA721175:SHA722048 SQW721175:SQW722048 TAS721175:TAS722048 TKO721175:TKO722048 TUK721175:TUK722048 UEG721175:UEG722048 UOC721175:UOC722048 UXY721175:UXY722048 VHU721175:VHU722048 VRQ721175:VRQ722048 WBM721175:WBM722048 WLI721175:WLI722048 WVE721175:WVE722048 M786717:M787590 IS786711:IS787584 SO786711:SO787584 ACK786711:ACK787584 AMG786711:AMG787584 AWC786711:AWC787584 BFY786711:BFY787584 BPU786711:BPU787584 BZQ786711:BZQ787584 CJM786711:CJM787584 CTI786711:CTI787584 DDE786711:DDE787584 DNA786711:DNA787584 DWW786711:DWW787584 EGS786711:EGS787584 EQO786711:EQO787584 FAK786711:FAK787584 FKG786711:FKG787584 FUC786711:FUC787584 GDY786711:GDY787584 GNU786711:GNU787584 GXQ786711:GXQ787584 HHM786711:HHM787584 HRI786711:HRI787584 IBE786711:IBE787584 ILA786711:ILA787584 IUW786711:IUW787584 JES786711:JES787584 JOO786711:JOO787584 JYK786711:JYK787584 KIG786711:KIG787584 KSC786711:KSC787584 LBY786711:LBY787584 LLU786711:LLU787584 LVQ786711:LVQ787584 MFM786711:MFM787584 MPI786711:MPI787584 MZE786711:MZE787584 NJA786711:NJA787584 NSW786711:NSW787584 OCS786711:OCS787584 OMO786711:OMO787584 OWK786711:OWK787584 PGG786711:PGG787584 PQC786711:PQC787584 PZY786711:PZY787584 QJU786711:QJU787584 QTQ786711:QTQ787584 RDM786711:RDM787584 RNI786711:RNI787584 RXE786711:RXE787584 SHA786711:SHA787584 SQW786711:SQW787584 TAS786711:TAS787584 TKO786711:TKO787584 TUK786711:TUK787584 UEG786711:UEG787584 UOC786711:UOC787584 UXY786711:UXY787584 VHU786711:VHU787584 VRQ786711:VRQ787584 WBM786711:WBM787584 WLI786711:WLI787584 WVE786711:WVE787584 M852253:M853126 IS852247:IS853120 SO852247:SO853120 ACK852247:ACK853120 AMG852247:AMG853120 AWC852247:AWC853120 BFY852247:BFY853120 BPU852247:BPU853120 BZQ852247:BZQ853120 CJM852247:CJM853120 CTI852247:CTI853120 DDE852247:DDE853120 DNA852247:DNA853120 DWW852247:DWW853120 EGS852247:EGS853120 EQO852247:EQO853120 FAK852247:FAK853120 FKG852247:FKG853120 FUC852247:FUC853120 GDY852247:GDY853120 GNU852247:GNU853120 GXQ852247:GXQ853120 HHM852247:HHM853120 HRI852247:HRI853120 IBE852247:IBE853120 ILA852247:ILA853120 IUW852247:IUW853120 JES852247:JES853120 JOO852247:JOO853120 JYK852247:JYK853120 KIG852247:KIG853120 KSC852247:KSC853120 LBY852247:LBY853120 LLU852247:LLU853120 LVQ852247:LVQ853120 MFM852247:MFM853120 MPI852247:MPI853120 MZE852247:MZE853120 NJA852247:NJA853120 NSW852247:NSW853120 OCS852247:OCS853120 OMO852247:OMO853120 OWK852247:OWK853120 PGG852247:PGG853120 PQC852247:PQC853120 PZY852247:PZY853120 QJU852247:QJU853120 QTQ852247:QTQ853120 RDM852247:RDM853120 RNI852247:RNI853120 RXE852247:RXE853120 SHA852247:SHA853120 SQW852247:SQW853120 TAS852247:TAS853120 TKO852247:TKO853120 TUK852247:TUK853120 UEG852247:UEG853120 UOC852247:UOC853120 UXY852247:UXY853120 VHU852247:VHU853120 VRQ852247:VRQ853120 WBM852247:WBM853120 WLI852247:WLI853120 WVE852247:WVE853120 M917789:M918662 IS917783:IS918656 SO917783:SO918656 ACK917783:ACK918656 AMG917783:AMG918656 AWC917783:AWC918656 BFY917783:BFY918656 BPU917783:BPU918656 BZQ917783:BZQ918656 CJM917783:CJM918656 CTI917783:CTI918656 DDE917783:DDE918656 DNA917783:DNA918656 DWW917783:DWW918656 EGS917783:EGS918656 EQO917783:EQO918656 FAK917783:FAK918656 FKG917783:FKG918656 FUC917783:FUC918656 GDY917783:GDY918656 GNU917783:GNU918656 GXQ917783:GXQ918656 HHM917783:HHM918656 HRI917783:HRI918656 IBE917783:IBE918656 ILA917783:ILA918656 IUW917783:IUW918656 JES917783:JES918656 JOO917783:JOO918656 JYK917783:JYK918656 KIG917783:KIG918656 KSC917783:KSC918656 LBY917783:LBY918656 LLU917783:LLU918656 LVQ917783:LVQ918656 MFM917783:MFM918656 MPI917783:MPI918656 MZE917783:MZE918656 NJA917783:NJA918656 NSW917783:NSW918656 OCS917783:OCS918656 OMO917783:OMO918656 OWK917783:OWK918656 PGG917783:PGG918656 PQC917783:PQC918656 PZY917783:PZY918656 QJU917783:QJU918656 QTQ917783:QTQ918656 RDM917783:RDM918656 RNI917783:RNI918656 RXE917783:RXE918656 SHA917783:SHA918656 SQW917783:SQW918656 TAS917783:TAS918656 TKO917783:TKO918656 TUK917783:TUK918656 UEG917783:UEG918656 UOC917783:UOC918656 UXY917783:UXY918656 VHU917783:VHU918656 VRQ917783:VRQ918656 WBM917783:WBM918656 WLI917783:WLI918656 WVE917783:WVE918656 M983325:M984198 IS983319:IS984192 SO983319:SO984192 ACK983319:ACK984192 AMG983319:AMG984192 AWC983319:AWC984192 BFY983319:BFY984192 BPU983319:BPU984192 BZQ983319:BZQ984192 CJM983319:CJM984192 CTI983319:CTI984192 DDE983319:DDE984192 DNA983319:DNA984192 DWW983319:DWW984192 EGS983319:EGS984192 EQO983319:EQO984192 FAK983319:FAK984192 FKG983319:FKG984192 FUC983319:FUC984192 GDY983319:GDY984192 GNU983319:GNU984192 GXQ983319:GXQ984192 HHM983319:HHM984192 HRI983319:HRI984192 IBE983319:IBE984192 ILA983319:ILA984192 IUW983319:IUW984192 JES983319:JES984192 JOO983319:JOO984192 JYK983319:JYK984192 KIG983319:KIG984192 KSC983319:KSC984192 LBY983319:LBY984192 LLU983319:LLU984192 LVQ983319:LVQ984192 MFM983319:MFM984192 MPI983319:MPI984192 MZE983319:MZE984192 NJA983319:NJA984192 NSW983319:NSW984192 OCS983319:OCS984192 OMO983319:OMO984192 OWK983319:OWK984192 PGG983319:PGG984192 PQC983319:PQC984192 PZY983319:PZY984192 QJU983319:QJU984192 QTQ983319:QTQ984192 RDM983319:RDM984192 RNI983319:RNI984192 RXE983319:RXE984192 SHA983319:SHA984192 SQW983319:SQW984192 TAS983319:TAS984192 TKO983319:TKO984192 TUK983319:TUK984192 UEG983319:UEG984192 UOC983319:UOC984192 UXY983319:UXY984192 VHU983319:VHU984192 VRQ983319:VRQ984192 WBM983319:WBM984192 WLI983319:WLI984192 HM342 Q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SO26 IW26 IS26 WVE26 WLI26 WBM26 VRQ26 VHU26 UXY26 UOC26 UEG26 TUK26 TKO26 TAS26 SQW26 SHA26 RXE26 RNI26 RDM26 QTQ26 QJU26 PZY26 PQC26 PGG26 OWK26 OMO26 OCS26 NSW26 NJA26 MZE26 MPI26 MFM26 LVQ26 LLU26 LBY26 KSC26 KIG26 JYK26 JOO26 JES26 IUW26 ILA26 IBE26 HRI26 HHM26 GXQ26 GNU26 GDY26 FUC26 FKG26 FAK26 EQO26 EGS26 DWW26 DNA26 DDE26 CTI26 CJM26 BZQ26 BPU26 BFY26 AWC26 AMG26 ACK26 SS26 ACO26 AMK26 M26 BGC165 BPY165 BZU165 CJQ165 CTM165 DDI165 DNE165 DXA165 EGW165 EQS165 FAO165 FKK165 FUG165 GEC165 GNY165 GXU165 HHQ165 HRM165 IBI165 ILE165 IVA165 JEW165 JOS165 JYO165 KIK165 KSG165 LCC165 LLY165 LVU165 MFQ165 MPM165 MZI165 NJE165 NTA165 OCW165 OMS165 OWO165 PGK165 PQG165 QAC165 QJY165 QTU165 RDQ165 RNM165 RXI165 SHE165 SRA165 TAW165 TKS165 TUO165 UEK165 UOG165 UYC165 VHY165 VRU165 WBQ165 WLM165 WVI165 SO165 IW165 IS165 WVE165 WLI165 WBM165 VRQ165 VHU165 UXY165 UOC165 UEG165 TUK165 TKO165 TAS165 SQW165 SHA165 RXE165 RNI165 RDM165 QTQ165 QJU165 PZY165 PQC165 PGG165 OWK165 OMO165 OCS165 NSW165 NJA165 MZE165 MPI165 MFM165 LVQ165 LLU165 LBY165 KSC165 KIG165 JYK165 JOO165 JES165 IUW165 ILA165 IBE165 HRI165 HHM165 GXQ165 GNU165 GDY165 FUC165 FKG165 FAK165 EQO165 EGS165 DWW165 DNA165 DDE165 CTI165 CJM165 BZQ165 BPU165 BFY165 AWC165 AMG165 ACK165 SS165 ACO165 J164 N164 AMK165 AWD164 AMH164 ACL164 SP164 ACH164 AMD164 AVZ164 BFV164 BPR164 BZN164 CJJ164 CTF164 DDB164 DMX164 DWT164 EGP164 EQL164 FAH164 FKD164 FTZ164 GDV164 GNR164 GXN164 HHJ164 HRF164 IBB164 IKX164 IUT164 JEP164 JOL164 JYH164 KID164 KRZ164 LBV164 LLR164 LVN164 MFJ164 MPF164 MZB164 NIX164 NST164 OCP164 OML164 OWH164 PGD164 PPZ164 PZV164 QJR164 QTN164 RDJ164 RNF164 RXB164 SGX164 SQT164 TAP164 TKL164 TUH164 UED164 UNZ164 UXV164 VHR164 VRN164 WBJ164 WLF164 WVB164 IP164 IT164 SL164 WVF164 WLJ164 WBN164 VRR164 VHV164 UXZ164 UOD164 UEH164 TUL164 TKP164 TAT164 SQX164 SHB164 RXF164 RNJ164 RDN164 QTR164 QJV164 PZZ164 PQD164 PGH164 OWL164 OMP164 OCT164 NSX164 NJB164 MZF164 MPJ164 MFN164 LVR164 LLV164 LBZ164 KSD164 KIH164 JYL164 JOP164 JET164 IUX164 ILB164 IBF164 HRJ164 HHN164 GXR164 GNV164 GDZ164 FUD164 FKH164 FAL164 EQP164 EGT164 DWX164 DNB164 DDF164 CTJ164 CJN164 BZR164 BPV164 BFZ164 AWG165 M165:M171 Q177 M177 Q263:Q265 M263:M265 M317:M320 WTY287 WSO288 SI281 ACE281 AMA281 AVW281 BFS281 BPO281 BZK281 CJG281 CTC281 DCY281 DMU281 DWQ281 EGM281 EQI281 FAE281 FKA281 FTW281 GDS281 GNO281 GXK281 HHG281 HRC281 IAY281 IKU281 IUQ281 JEM281 JOI281 JYE281 KIA281 KRW281 LBS281 LLO281 LVK281 MFG281 MPC281 MYY281 NIU281 NSQ281 OCM281 OMI281 OWE281 PGA281 PPW281 PZS281 QJO281 QTK281 RDG281 RNC281 RWY281 SGU281 SQQ281 TAM281 TKI281 TUE281 UEA281 UNW281 UXS281 VHO281 VRK281 WBG281 WLC281 WUY281 IM281 WVC281 WLG281 WBK281 VRO281 VHS281 UXW281 UOA281 UEE281 TUI281 TKM281 TAQ281 SQU281 SGY281 RXC281 RNG281 RDK281 QTO281 QJS281 PZW281 PQA281 PGE281 OWI281 OMM281 OCQ281 NSU281 NIY281 MZC281 MPG281 MFK281 LVO281 LLS281 LBW281 KSA281 KIE281 JYI281 JOM281 JEQ281 IUU281 IKY281 IBC281 HRG281 HHK281 GXO281 GNS281 GDW281 FUA281 FKE281 FAI281 EQM281 EGQ281 DWU281 DMY281 DDC281 CTG281 CJK281 BZO281 BPS281 BFW281 AWA281 AME281 ACI281 SM281 IQ281 IX272:IX273 WBO362:WBO363 VRS362:VRS363 VHW362:VHW363 UYA362:UYA363 UOE362:UOE363 UEI362:UEI363 TUM362:TUM363 TKQ362:TKQ363 TAU362:TAU363 SQY362:SQY363 SHC362:SHC363 RXG362:RXG363 RNK362:RNK363 RDO362:RDO363 QTS362:QTS363 QJW362:QJW363 QAA362:QAA363 PQE362:PQE363 PGI362:PGI363 OWM362:OWM363 OMQ362:OMQ363 OCU362:OCU363 NSY362:NSY363 NJC362:NJC363 MZG362:MZG363 MPK362:MPK363 MFO362:MFO363 LVS362:LVS363 LLW362:LLW363 LCA362:LCA363 KSE362:KSE363 KII362:KII363 JYM362:JYM363 JOQ362:JOQ363 JEU362:JEU363 IUY362:IUY363 ILC362:ILC363 IBG362:IBG363 HRK362:HRK363 HHO362:HHO363 GXS362:GXS363 GNW362:GNW363 GEA362:GEA363 FUE362:FUE363 FKI362:FKI363 FAM362:FAM363 EQQ362:EQQ363 EGU362:EGU363 DWY362:DWY363 DNC362:DNC363 DDG362:DDG363 CTK362:CTK363 CJO362:CJO363 BZS362:BZS363 BPW362:BPW363 BGA362:BGA363 AWE362:AWE363 AMI362:AMI363 ACM362:ACM363 SQ362:SQ363 IU362:IU363 WVG362:WVG363 ACQ362:ACQ363 AMM362:AMM363 AWI362:AWI363 BGE362:BGE363 BQA362:BQA363 BZW362:BZW363 CJS362:CJS363 CTO362:CTO363 DDK362:DDK363 DNG362:DNG363 DXC362:DXC363 EGY362:EGY363 EQU362:EQU363 FAQ362:FAQ363 FKM362:FKM363 FUI362:FUI363 GEE362:GEE363 GOA362:GOA363 GXW362:GXW363 HHS362:HHS363 HRO362:HRO363 IBK362:IBK363 ILG362:ILG363 IVC362:IVC363 JEY362:JEY363 JOU362:JOU363 JYQ362:JYQ363 KIM362:KIM363 KSI362:KSI363 LCE362:LCE363 LMA362:LMA363 LVW362:LVW363 MFS362:MFS363 MPO362:MPO363 MZK362:MZK363 NJG362:NJG363 NTC362:NTC363 OCY362:OCY363 OMU362:OMU363 OWQ362:OWQ363 PGM362:PGM363 PQI362:PQI363 QAE362:QAE363 QKA362:QKA363 QTW362:QTW363 RDS362:RDS363 RNO362:RNO363 RXK362:RXK363 SHG362:SHG363 SRC362:SRC363 TAY362:TAY363 TKU362:TKU363 TUQ362:TUQ363 UEM362:UEM363 UOI362:UOI363 UYE362:UYE363 VIA362:VIA363 VRW362:VRW363 WBS362:WBS363 WLO362:WLO363 WVK362:WVK363 IY362:IY363 SU362:SU363 WLK362:WLK363 R362:R363 WVN272:WVN273 WVJ272:WVJ273 WLR272:WLR273 WLN272:WLN273 WBV272:WBV273 WBR272:WBR273 VRZ272:VRZ273 VRV272:VRV273 VID272:VID273 VHZ272:VHZ273 UYH272:UYH273 UYD272:UYD273 UOL272:UOL273 UOH272:UOH273 UEP272:UEP273 UEL272:UEL273 TUT272:TUT273 TUP272:TUP273 TKX272:TKX273 TKT272:TKT273 TBB272:TBB273 TAX272:TAX273 SRF272:SRF273 SRB272:SRB273 SHJ272:SHJ273 SHF272:SHF273 RXN272:RXN273 RXJ272:RXJ273 RNR272:RNR273 RNN272:RNN273 RDV272:RDV273 RDR272:RDR273 QTZ272:QTZ273 QTV272:QTV273 QKD272:QKD273 QJZ272:QJZ273 QAH272:QAH273 QAD272:QAD273 PQL272:PQL273 PQH272:PQH273 PGP272:PGP273 PGL272:PGL273 OWT272:OWT273 OWP272:OWP273 OMX272:OMX273 OMT272:OMT273 ODB272:ODB273 OCX272:OCX273 NTF272:NTF273 NTB272:NTB273 NJJ272:NJJ273 NJF272:NJF273 MZN272:MZN273 MZJ272:MZJ273 MPR272:MPR273 MPN272:MPN273 MFV272:MFV273 MFR272:MFR273 LVZ272:LVZ273 LVV272:LVV273 LMD272:LMD273 LLZ272:LLZ273 LCH272:LCH273 LCD272:LCD273 KSL272:KSL273 KSH272:KSH273 KIP272:KIP273 KIL272:KIL273 JYT272:JYT273 JYP272:JYP273 JOX272:JOX273 JOT272:JOT273 JFB272:JFB273 JEX272:JEX273 IVF272:IVF273 IVB272:IVB273 ILJ272:ILJ273 ILF272:ILF273 IBN272:IBN273 IBJ272:IBJ273 HRR272:HRR273 HRN272:HRN273 HHV272:HHV273 HHR272:HHR273 GXZ272:GXZ273 GXV272:GXV273 GOD272:GOD273 GNZ272:GNZ273 GEH272:GEH273 GED272:GED273 FUL272:FUL273 FUH272:FUH273 FKP272:FKP273 FKL272:FKL273 FAT272:FAT273 FAP272:FAP273 EQX272:EQX273 EQT272:EQT273 EHB272:EHB273 EGX272:EGX273 DXF272:DXF273 DXB272:DXB273 DNJ272:DNJ273 DNF272:DNF273 DDN272:DDN273 DDJ272:DDJ273 CTR272:CTR273 CTN272:CTN273 CJV272:CJV273 CJR272:CJR273 BZZ272:BZZ273 BZV272:BZV273 BQD272:BQD273 BPZ272:BPZ273 BGH272:BGH273 BGD272:BGD273 AWL272:AWL273 AWH272:AWH273 AMP272:AMP273 AML272:AML273 ACT272:ACT273 ACP272:ACP273 SX272:SX273 ST272:ST273 JB272:JB273 WSL301 WKG287 WKC287 WAK287 WAG287 VQO287 VQK287 VGS287 VGO287 UWW287 UWS287 UNA287 UMW287 UDE287 UDA287 TTI287 TTE287 TJM287 TJI287 SZQ287 SZM287 SPU287 SPQ287 SFY287 SFU287 RWC287 RVY287 RMG287 RMC287 RCK287 RCG287 QSO287 QSK287 QIS287 QIO287 PYW287 PYS287 PPA287 POW287 PFE287 PFA287 OVI287 OVE287 OLM287 OLI287 OBQ287 OBM287 NRU287 NRQ287 NHY287 NHU287 MYC287 MXY287 MOG287 MOC287 MEK287 MEG287 LUO287 LUK287 LKS287 LKO287 LAW287 LAS287 KRA287 KQW287 KHE287 KHA287 JXI287 JXE287 JNM287 JNI287 JDQ287 JDM287 ITU287 ITQ287 IJY287 IJU287 IAC287 HZY287 HQG287 HQC287 HGK287 HGG287 GWO287 GWK287 GMS287 GMO287 GCW287 GCS287 FTA287 FSW287 FJE287 FJA287 EZI287 EZE287 EPM287 EPI287 EFQ287 EFM287 DVU287 DVQ287 DLY287 DLU287 DCC287 DBY287 CSG287 CSC287 CIK287 CIG287 BYO287 BYK287 BOS287 BOO287 BEW287 BES287 AVA287 AUW287 ALE287 ALA287 ABI287 ABE287 RM287 RI287 HQ287 HM287 WUC287 M235:M237 WSK288 WIS288 WIO288 VYW288 VYS288 VPA288 VOW288 VFE288 VFA288 UVI288 UVE288 ULM288 ULI288 UBQ288 UBM288 TRU288 TRQ288 THY288 THU288 SYC288 SXY288 SOG288 SOC288 SEK288 SEG288 RUO288 RUK288 RKS288 RKO288 RAW288 RAS288 QRA288 QQW288 QHE288 QHA288 PXI288 PXE288 PNM288 PNI288 PDQ288 PDM288 OTU288 OTQ288 OJY288 OJU288 OAC288 NZY288 NQG288 NQC288 NGK288 NGG288 MWO288 MWK288 MMS288 MMO288 MCW288 MCS288 LTA288 LSW288 LJE288 LJA288 KZI288 KZE288 KPM288 KPI288 KFQ288 KFM288 JVU288 JVQ288 JLY288 JLU288 JCC288 JBY288 ISG288 ISC288 IIK288 IIG288 HYO288 HYK288 HOS288 HOO288 HEW288 HES288 GVA288 GUW288 GLE288 GLA288 GBI288 GBE288 FRM288 FRI288 FHQ288 FHM288 EXU288 EXQ288 ENY288 ENU288 EEC288 EDY288 DUG288 DUC288 DKK288 DKG288 DAO288 DAK288 CQS288 CQO288 CGW288 CGS288 BXA288 BWW288 BNE288 BNA288 BDI288 BDE288 ATM288 ATI288 AJQ288 AJM288 ZU288 ZQ288 PY288 PU288 GC288 FY288 M278:M280 WSH301 WIP301 WIL301 VYT301 VYP301 VOX301 VOT301 VFB301 VEX301 UVF301 UVB301 ULJ301 ULF301 UBN301 UBJ301 TRR301 TRN301 THV301 THR301 SXZ301 SXV301 SOD301 SNZ301 SEH301 SED301 RUL301 RUH301 RKP301 RKL301 RAT301 RAP301 QQX301 QQT301 QHB301 QGX301 PXF301 PXB301 PNJ301 PNF301 PDN301 PDJ301 OTR301 OTN301 OJV301 OJR301 NZZ301 NZV301 NQD301 NPZ301 NGH301 NGD301 MWL301 MWH301 MMP301 MML301 MCT301 MCP301 LSX301 LST301 LJB301 LIX301 KZF301 KZB301 KPJ301 KPF301 KFN301 KFJ301 JVR301 JVN301 JLV301 JLR301 JBZ301 JBV301 ISD301 IRZ301 IIH301 IID301 HYL301 HYH301 HOP301 HOL301 HET301 HEP301 GUX301 GUT301 GLB301 GKX301 GBF301 GBB301 FRJ301 FRF301 FHN301 FHJ301 EXR301 EXN301 ENV301 ENR301 EDZ301 EDV301 DUD301 DTZ301 DKH301 DKD301 DAL301 DAH301 CQP301 CQL301 CGT301 CGP301 BWX301 BWT301 BNB301 BMX301 BDF301 BDB301 ATJ301 ATF301 AJN301 AJJ301 ZR301 ZN301 PV301 PR301 FZ301 FV301 Q339 M288:M303 Q165:Q171 Q207 WVY207 M207:N207 JI207:JJ207 TE207:TF207 ADA207:ADB207 AMW207:AMX207 AWS207:AWT207 BGO207:BGP207 BQK207:BQL207 CAG207:CAH207 CKC207:CKD207 CTY207:CTZ207 DDU207:DDV207 DNQ207:DNR207 DXM207:DXN207 EHI207:EHJ207 ERE207:ERF207 FBA207:FBB207 FKW207:FKX207 FUS207:FUT207 GEO207:GEP207 GOK207:GOL207 GYG207:GYH207 HIC207:HID207 HRY207:HRZ207 IBU207:IBV207 ILQ207:ILR207 IVM207:IVN207 JFI207:JFJ207 JPE207:JPF207 JZA207:JZB207 KIW207:KIX207 KSS207:KST207 LCO207:LCP207 LMK207:LML207 LWG207:LWH207 MGC207:MGD207 MPY207:MPZ207 MZU207:MZV207 NJQ207:NJR207 NTM207:NTN207 ODI207:ODJ207 ONE207:ONF207 OXA207:OXB207 PGW207:PGX207 PQS207:PQT207 QAO207:QAP207 QKK207:QKL207 QUG207:QUH207 REC207:RED207 RNY207:RNZ207 RXU207:RXV207 SHQ207:SHR207 SRM207:SRN207 TBI207:TBJ207 TLE207:TLF207 TVA207:TVB207 UEW207:UEX207 UOS207:UOT207 UYO207:UYP207 VIK207:VIL207 VSG207:VSH207 WCC207:WCD207 WLY207:WLZ207 WVU207:WVV207 JM207 TI207 ADE207 ANA207 AWW207 BGS207 BQO207 CAK207 CKG207 CUC207 DDY207 DNU207 DXQ207 EHM207 ERI207 FBE207 FLA207 FUW207 GES207 GOO207 GYK207 HIG207 HSC207 IBY207 ILU207 IVQ207 JFM207 JPI207 JZE207 KJA207 KSW207 LCS207 LMO207 LWK207 MGG207 MQC207 MZY207 NJU207 NTQ207 ODM207 ONI207 OXE207 PHA207 PQW207 QAS207 QKO207 QUK207 REG207 ROC207 RXY207 SHU207 SRQ207 TBM207 TLI207 TVE207 UFA207 UOW207 UYS207 VIO207 VSK207 WCG207 J340 M323:M324 WTY325:WTY326 WKG325:WKG326 WKC325:WKC326 WAK325:WAK326 WAG325:WAG326 VQO325:VQO326 VQK325:VQK326 VGS325:VGS326 VGO325:VGO326 UWW325:UWW326 UWS325:UWS326 UNA325:UNA326 UMW325:UMW326 UDE325:UDE326 UDA325:UDA326 TTI325:TTI326 TTE325:TTE326 TJM325:TJM326 TJI325:TJI326 SZQ325:SZQ326 SZM325:SZM326 SPU325:SPU326 SPQ325:SPQ326 SFY325:SFY326 SFU325:SFU326 RWC325:RWC326 RVY325:RVY326 RMG325:RMG326 RMC325:RMC326 RCK325:RCK326 RCG325:RCG326 QSO325:QSO326 QSK325:QSK326 QIS325:QIS326 QIO325:QIO326 PYW325:PYW326 PYS325:PYS326 PPA325:PPA326 POW325:POW326 PFE325:PFE326 PFA325:PFA326 OVI325:OVI326 OVE325:OVE326 OLM325:OLM326 OLI325:OLI326 OBQ325:OBQ326 OBM325:OBM326 NRU325:NRU326 NRQ325:NRQ326 NHY325:NHY326 NHU325:NHU326 MYC325:MYC326 MXY325:MXY326 MOG325:MOG326 MOC325:MOC326 MEK325:MEK326 MEG325:MEG326 LUO325:LUO326 LUK325:LUK326 LKS325:LKS326 LKO325:LKO326 LAW325:LAW326 LAS325:LAS326 KRA325:KRA326 KQW325:KQW326 KHE325:KHE326 KHA325:KHA326 JXI325:JXI326 JXE325:JXE326 JNM325:JNM326 JNI325:JNI326 JDQ325:JDQ326 JDM325:JDM326 ITU325:ITU326 ITQ325:ITQ326 IJY325:IJY326 IJU325:IJU326 IAC325:IAC326 HZY325:HZY326 HQG325:HQG326 HQC325:HQC326 HGK325:HGK326 HGG325:HGG326 GWO325:GWO326 GWK325:GWK326 GMS325:GMS326 GMO325:GMO326 GCW325:GCW326 GCS325:GCS326 FTA325:FTA326 FSW325:FSW326 FJE325:FJE326 FJA325:FJA326 EZI325:EZI326 EZE325:EZE326 EPM325:EPM326 EPI325:EPI326 EFQ325:EFQ326 EFM325:EFM326 DVU325:DVU326 DVQ325:DVQ326 DLY325:DLY326 DLU325:DLU326 DCC325:DCC326 DBY325:DBY326 CSG325:CSG326 CSC325:CSC326 CIK325:CIK326 CIG325:CIG326 BYO325:BYO326 BYK325:BYK326 BOS325:BOS326 BOO325:BOO326 BEW325:BEW326 BES325:BES326 AVA325:AVA326 AUW325:AUW326 ALE325:ALE326 ALA325:ALA326 ABI325:ABI326 ABE325:ABE326 RM325:RM326 RI325:RI326 HQ325:HQ326 HM325:HM326 WUC342 WMC207 WUC325:WUC326 K341 WTY342 WKG342 WKC342 WAK342 WAG342 VQO342 VQK342 VGS342 VGO342 UWW342 UWS342 UNA342 UMW342 UDE342 UDA342 TTI342 TTE342 TJM342 TJI342 SZQ342 SZM342 SPU342 SPQ342 SFY342 SFU342 RWC342 RVY342 RMG342 RMC342 RCK342 RCG342 QSO342 QSK342 QIS342 QIO342 PYW342 PYS342 PPA342 POW342 PFE342 PFA342 OVI342 OVE342 OLM342 OLI342 OBQ342 OBM342 NRU342 NRQ342 NHY342 NHU342 MYC342 MXY342 MOG342 MOC342 MEK342 MEG342 LUO342 LUK342 LKS342 LKO342 LAW342 LAS342 KRA342 KQW342 KHE342 KHA342 JXI342 JXE342 JNM342 JNI342 JDQ342 JDM342 ITU342 ITQ342 IJY342 IJU342 IAC342 HZY342 HQG342 HQC342 HGK342 HGG342 GWO342 GWK342 GMS342 GMO342 GCW342 GCS342 FTA342 FSW342 FJE342 FJA342 EZI342 EZE342 EPM342 EPI342 EFQ342 EFM342 DVU342 DVQ342 DLY342 DLU342 DCC342 DBY342 CSG342 CSC342 CIK342 CIG342 BYO342 BYK342 BOS342 BOO342 BEW342 BES342 AVA342 AUW342 ALE342 ALA342 ABI342 ABE342 RM342 RI342 HQ342 M327:M339 N343:N351 R343:R351 N362:N363 R354 N354 M352:M353 M355:M361 WLK285 Q366:Q1157 M366:M1158 AWC365:AWC1152 BFY365:BFY1152 BPU365:BPU1152 BZQ365:BZQ1152 CJM365:CJM1152 CTI365:CTI1152 DDE365:DDE1152 DNA365:DNA1152 DWW365:DWW1152 EGS365:EGS1152 EQO365:EQO1152 FAK365:FAK1152 FKG365:FKG1152 FUC365:FUC1152 GDY365:GDY1152 GNU365:GNU1152 GXQ365:GXQ1152 HHM365:HHM1152 HRI365:HRI1152 IBE365:IBE1152 ILA365:ILA1152 IUW365:IUW1152 JES365:JES1152 JOO365:JOO1152 JYK365:JYK1152 KIG365:KIG1152 KSC365:KSC1152 LBY365:LBY1152 LLU365:LLU1152 LVQ365:LVQ1152 MFM365:MFM1152 MPI365:MPI1152 MZE365:MZE1152 NJA365:NJA1152 NSW365:NSW1152 OCS365:OCS1152 OMO365:OMO1152 OWK365:OWK1152 PGG365:PGG1152 PQC365:PQC1152 PZY365:PZY1152 QJU365:QJU1152 QTQ365:QTQ1152 RDM365:RDM1152 RNI365:RNI1152 RXE365:RXE1152 SHA365:SHA1152 SQW365:SQW1152 TAS365:TAS1152 TKO365:TKO1152 TUK365:TUK1152 UEG365:UEG1152 UOC365:UOC1152 UXY365:UXY1152 VHU365:VHU1152 VRQ365:VRQ1152 WBM365:WBM1152 WLI365:WLI1152 WVE365:WVE1152 IS365:IS1152 WVI365:WVI1151 WLM365:WLM1151 WBQ365:WBQ1151 VRU365:VRU1151 VHY365:VHY1151 UYC365:UYC1151 UOG365:UOG1151 UEK365:UEK1151 TUO365:TUO1151 TKS365:TKS1151 TAW365:TAW1151 SRA365:SRA1151 SHE365:SHE1151 RXI365:RXI1151 RNM365:RNM1151 RDQ365:RDQ1151 QTU365:QTU1151 QJY365:QJY1151 QAC365:QAC1151 PQG365:PQG1151 PGK365:PGK1151 OWO365:OWO1151 OMS365:OMS1151 OCW365:OCW1151 NTA365:NTA1151 NJE365:NJE1151 MZI365:MZI1151 MPM365:MPM1151 MFQ365:MFQ1151 LVU365:LVU1151 LLY365:LLY1151 LCC365:LCC1151 KSG365:KSG1151 KIK365:KIK1151 JYO365:JYO1151 JOS365:JOS1151 JEW365:JEW1151 IVA365:IVA1151 ILE365:ILE1151 IBI365:IBI1151 HRM365:HRM1151 HHQ365:HHQ1151 GXU365:GXU1151 GNY365:GNY1151 GEC365:GEC1151 FUG365:FUG1151 FKK365:FKK1151 FAO365:FAO1151 EQS365:EQS1151 EGW365:EGW1151 DXA365:DXA1151 DNE365:DNE1151 DDI365:DDI1151 CTM365:CTM1151 CJQ365:CJQ1151 BZU365:BZU1151 BPY365:BPY1151 BGC365:BGC1151 AWG365:AWG1151 AMK365:AMK1151 ACO365:ACO1151 SS365:SS1151 IW365:IW1151 SO365:SO1152 ACK365:ACK1152 AMG365:AMG1152 M282:M286 Q282:Q286 WBO285 VRS285 VHW285 UYA285 UOE285 UEI285 TUM285 TKQ285 TAU285 SQY285 SHC285 RXG285 RNK285 RDO285 QTS285 QJW285 QAA285 PQE285 PGI285 OWM285 OMQ285 OCU285 NSY285 NJC285 MZG285 MPK285 MFO285 LVS285 LLW285 LCA285 KSE285 KII285 JYM285 JOQ285 JEU285 IUY285 ILC285 IBG285 HRK285 HHO285 GXS285 GNW285 GEA285 FUE285 FKI285 FAM285 EQQ285 EGU285 DWY285 DNC285 DDG285 CTK285 CJO285 BZS285 BPW285 BGA285 AWE285 AMI285 ACM285 SQ285 IU285 WVG285 ACQ285 AMM285 AWI285 BGE285 BQA285 BZW285 CJS285 CTO285 DDK285 DNG285 DXC285 EGY285 EQU285 FAQ285 FKM285 FUI285 GEE285 GOA285 GXW285 HHS285 HRO285 IBK285 ILG285 IVC285 JEY285 JOU285 JYQ285 KIM285 KSI285 LCE285 LMA285 LVW285 MFS285 MPO285 MZK285 NJG285 NTC285 OCY285 OMU285 OWQ285 PGM285 PQI285 QAE285 QKA285 QTW285 RDS285 RNO285 RXK285 SHG285 SRC285 TAY285 TKU285 TUQ285 UEM285 UOI285 UYE285 VIA285 VRW285 WBS285 WLO285 WVK285 IY285 SU285 Q355:Q361">
      <formula1>9</formula1>
    </dataValidation>
    <dataValidation type="textLength" operator="equal" allowBlank="1" showInputMessage="1" showErrorMessage="1" error="БИН должен содержать 12 символов" sqref="WWU983319:WWU984191 AY65821:AY66693 KI65815:KI66687 UE65815:UE66687 AEA65815:AEA66687 ANW65815:ANW66687 AXS65815:AXS66687 BHO65815:BHO66687 BRK65815:BRK66687 CBG65815:CBG66687 CLC65815:CLC66687 CUY65815:CUY66687 DEU65815:DEU66687 DOQ65815:DOQ66687 DYM65815:DYM66687 EII65815:EII66687 ESE65815:ESE66687 FCA65815:FCA66687 FLW65815:FLW66687 FVS65815:FVS66687 GFO65815:GFO66687 GPK65815:GPK66687 GZG65815:GZG66687 HJC65815:HJC66687 HSY65815:HSY66687 ICU65815:ICU66687 IMQ65815:IMQ66687 IWM65815:IWM66687 JGI65815:JGI66687 JQE65815:JQE66687 KAA65815:KAA66687 KJW65815:KJW66687 KTS65815:KTS66687 LDO65815:LDO66687 LNK65815:LNK66687 LXG65815:LXG66687 MHC65815:MHC66687 MQY65815:MQY66687 NAU65815:NAU66687 NKQ65815:NKQ66687 NUM65815:NUM66687 OEI65815:OEI66687 OOE65815:OOE66687 OYA65815:OYA66687 PHW65815:PHW66687 PRS65815:PRS66687 QBO65815:QBO66687 QLK65815:QLK66687 QVG65815:QVG66687 RFC65815:RFC66687 ROY65815:ROY66687 RYU65815:RYU66687 SIQ65815:SIQ66687 SSM65815:SSM66687 TCI65815:TCI66687 TME65815:TME66687 TWA65815:TWA66687 UFW65815:UFW66687 UPS65815:UPS66687 UZO65815:UZO66687 VJK65815:VJK66687 VTG65815:VTG66687 WDC65815:WDC66687 WMY65815:WMY66687 WWU65815:WWU66687 AY131357:AY132229 KI131351:KI132223 UE131351:UE132223 AEA131351:AEA132223 ANW131351:ANW132223 AXS131351:AXS132223 BHO131351:BHO132223 BRK131351:BRK132223 CBG131351:CBG132223 CLC131351:CLC132223 CUY131351:CUY132223 DEU131351:DEU132223 DOQ131351:DOQ132223 DYM131351:DYM132223 EII131351:EII132223 ESE131351:ESE132223 FCA131351:FCA132223 FLW131351:FLW132223 FVS131351:FVS132223 GFO131351:GFO132223 GPK131351:GPK132223 GZG131351:GZG132223 HJC131351:HJC132223 HSY131351:HSY132223 ICU131351:ICU132223 IMQ131351:IMQ132223 IWM131351:IWM132223 JGI131351:JGI132223 JQE131351:JQE132223 KAA131351:KAA132223 KJW131351:KJW132223 KTS131351:KTS132223 LDO131351:LDO132223 LNK131351:LNK132223 LXG131351:LXG132223 MHC131351:MHC132223 MQY131351:MQY132223 NAU131351:NAU132223 NKQ131351:NKQ132223 NUM131351:NUM132223 OEI131351:OEI132223 OOE131351:OOE132223 OYA131351:OYA132223 PHW131351:PHW132223 PRS131351:PRS132223 QBO131351:QBO132223 QLK131351:QLK132223 QVG131351:QVG132223 RFC131351:RFC132223 ROY131351:ROY132223 RYU131351:RYU132223 SIQ131351:SIQ132223 SSM131351:SSM132223 TCI131351:TCI132223 TME131351:TME132223 TWA131351:TWA132223 UFW131351:UFW132223 UPS131351:UPS132223 UZO131351:UZO132223 VJK131351:VJK132223 VTG131351:VTG132223 WDC131351:WDC132223 WMY131351:WMY132223 WWU131351:WWU132223 AY196893:AY197765 KI196887:KI197759 UE196887:UE197759 AEA196887:AEA197759 ANW196887:ANW197759 AXS196887:AXS197759 BHO196887:BHO197759 BRK196887:BRK197759 CBG196887:CBG197759 CLC196887:CLC197759 CUY196887:CUY197759 DEU196887:DEU197759 DOQ196887:DOQ197759 DYM196887:DYM197759 EII196887:EII197759 ESE196887:ESE197759 FCA196887:FCA197759 FLW196887:FLW197759 FVS196887:FVS197759 GFO196887:GFO197759 GPK196887:GPK197759 GZG196887:GZG197759 HJC196887:HJC197759 HSY196887:HSY197759 ICU196887:ICU197759 IMQ196887:IMQ197759 IWM196887:IWM197759 JGI196887:JGI197759 JQE196887:JQE197759 KAA196887:KAA197759 KJW196887:KJW197759 KTS196887:KTS197759 LDO196887:LDO197759 LNK196887:LNK197759 LXG196887:LXG197759 MHC196887:MHC197759 MQY196887:MQY197759 NAU196887:NAU197759 NKQ196887:NKQ197759 NUM196887:NUM197759 OEI196887:OEI197759 OOE196887:OOE197759 OYA196887:OYA197759 PHW196887:PHW197759 PRS196887:PRS197759 QBO196887:QBO197759 QLK196887:QLK197759 QVG196887:QVG197759 RFC196887:RFC197759 ROY196887:ROY197759 RYU196887:RYU197759 SIQ196887:SIQ197759 SSM196887:SSM197759 TCI196887:TCI197759 TME196887:TME197759 TWA196887:TWA197759 UFW196887:UFW197759 UPS196887:UPS197759 UZO196887:UZO197759 VJK196887:VJK197759 VTG196887:VTG197759 WDC196887:WDC197759 WMY196887:WMY197759 WWU196887:WWU197759 AY262429:AY263301 KI262423:KI263295 UE262423:UE263295 AEA262423:AEA263295 ANW262423:ANW263295 AXS262423:AXS263295 BHO262423:BHO263295 BRK262423:BRK263295 CBG262423:CBG263295 CLC262423:CLC263295 CUY262423:CUY263295 DEU262423:DEU263295 DOQ262423:DOQ263295 DYM262423:DYM263295 EII262423:EII263295 ESE262423:ESE263295 FCA262423:FCA263295 FLW262423:FLW263295 FVS262423:FVS263295 GFO262423:GFO263295 GPK262423:GPK263295 GZG262423:GZG263295 HJC262423:HJC263295 HSY262423:HSY263295 ICU262423:ICU263295 IMQ262423:IMQ263295 IWM262423:IWM263295 JGI262423:JGI263295 JQE262423:JQE263295 KAA262423:KAA263295 KJW262423:KJW263295 KTS262423:KTS263295 LDO262423:LDO263295 LNK262423:LNK263295 LXG262423:LXG263295 MHC262423:MHC263295 MQY262423:MQY263295 NAU262423:NAU263295 NKQ262423:NKQ263295 NUM262423:NUM263295 OEI262423:OEI263295 OOE262423:OOE263295 OYA262423:OYA263295 PHW262423:PHW263295 PRS262423:PRS263295 QBO262423:QBO263295 QLK262423:QLK263295 QVG262423:QVG263295 RFC262423:RFC263295 ROY262423:ROY263295 RYU262423:RYU263295 SIQ262423:SIQ263295 SSM262423:SSM263295 TCI262423:TCI263295 TME262423:TME263295 TWA262423:TWA263295 UFW262423:UFW263295 UPS262423:UPS263295 UZO262423:UZO263295 VJK262423:VJK263295 VTG262423:VTG263295 WDC262423:WDC263295 WMY262423:WMY263295 WWU262423:WWU263295 AY327965:AY328837 KI327959:KI328831 UE327959:UE328831 AEA327959:AEA328831 ANW327959:ANW328831 AXS327959:AXS328831 BHO327959:BHO328831 BRK327959:BRK328831 CBG327959:CBG328831 CLC327959:CLC328831 CUY327959:CUY328831 DEU327959:DEU328831 DOQ327959:DOQ328831 DYM327959:DYM328831 EII327959:EII328831 ESE327959:ESE328831 FCA327959:FCA328831 FLW327959:FLW328831 FVS327959:FVS328831 GFO327959:GFO328831 GPK327959:GPK328831 GZG327959:GZG328831 HJC327959:HJC328831 HSY327959:HSY328831 ICU327959:ICU328831 IMQ327959:IMQ328831 IWM327959:IWM328831 JGI327959:JGI328831 JQE327959:JQE328831 KAA327959:KAA328831 KJW327959:KJW328831 KTS327959:KTS328831 LDO327959:LDO328831 LNK327959:LNK328831 LXG327959:LXG328831 MHC327959:MHC328831 MQY327959:MQY328831 NAU327959:NAU328831 NKQ327959:NKQ328831 NUM327959:NUM328831 OEI327959:OEI328831 OOE327959:OOE328831 OYA327959:OYA328831 PHW327959:PHW328831 PRS327959:PRS328831 QBO327959:QBO328831 QLK327959:QLK328831 QVG327959:QVG328831 RFC327959:RFC328831 ROY327959:ROY328831 RYU327959:RYU328831 SIQ327959:SIQ328831 SSM327959:SSM328831 TCI327959:TCI328831 TME327959:TME328831 TWA327959:TWA328831 UFW327959:UFW328831 UPS327959:UPS328831 UZO327959:UZO328831 VJK327959:VJK328831 VTG327959:VTG328831 WDC327959:WDC328831 WMY327959:WMY328831 WWU327959:WWU328831 AY393501:AY394373 KI393495:KI394367 UE393495:UE394367 AEA393495:AEA394367 ANW393495:ANW394367 AXS393495:AXS394367 BHO393495:BHO394367 BRK393495:BRK394367 CBG393495:CBG394367 CLC393495:CLC394367 CUY393495:CUY394367 DEU393495:DEU394367 DOQ393495:DOQ394367 DYM393495:DYM394367 EII393495:EII394367 ESE393495:ESE394367 FCA393495:FCA394367 FLW393495:FLW394367 FVS393495:FVS394367 GFO393495:GFO394367 GPK393495:GPK394367 GZG393495:GZG394367 HJC393495:HJC394367 HSY393495:HSY394367 ICU393495:ICU394367 IMQ393495:IMQ394367 IWM393495:IWM394367 JGI393495:JGI394367 JQE393495:JQE394367 KAA393495:KAA394367 KJW393495:KJW394367 KTS393495:KTS394367 LDO393495:LDO394367 LNK393495:LNK394367 LXG393495:LXG394367 MHC393495:MHC394367 MQY393495:MQY394367 NAU393495:NAU394367 NKQ393495:NKQ394367 NUM393495:NUM394367 OEI393495:OEI394367 OOE393495:OOE394367 OYA393495:OYA394367 PHW393495:PHW394367 PRS393495:PRS394367 QBO393495:QBO394367 QLK393495:QLK394367 QVG393495:QVG394367 RFC393495:RFC394367 ROY393495:ROY394367 RYU393495:RYU394367 SIQ393495:SIQ394367 SSM393495:SSM394367 TCI393495:TCI394367 TME393495:TME394367 TWA393495:TWA394367 UFW393495:UFW394367 UPS393495:UPS394367 UZO393495:UZO394367 VJK393495:VJK394367 VTG393495:VTG394367 WDC393495:WDC394367 WMY393495:WMY394367 WWU393495:WWU394367 AY459037:AY459909 KI459031:KI459903 UE459031:UE459903 AEA459031:AEA459903 ANW459031:ANW459903 AXS459031:AXS459903 BHO459031:BHO459903 BRK459031:BRK459903 CBG459031:CBG459903 CLC459031:CLC459903 CUY459031:CUY459903 DEU459031:DEU459903 DOQ459031:DOQ459903 DYM459031:DYM459903 EII459031:EII459903 ESE459031:ESE459903 FCA459031:FCA459903 FLW459031:FLW459903 FVS459031:FVS459903 GFO459031:GFO459903 GPK459031:GPK459903 GZG459031:GZG459903 HJC459031:HJC459903 HSY459031:HSY459903 ICU459031:ICU459903 IMQ459031:IMQ459903 IWM459031:IWM459903 JGI459031:JGI459903 JQE459031:JQE459903 KAA459031:KAA459903 KJW459031:KJW459903 KTS459031:KTS459903 LDO459031:LDO459903 LNK459031:LNK459903 LXG459031:LXG459903 MHC459031:MHC459903 MQY459031:MQY459903 NAU459031:NAU459903 NKQ459031:NKQ459903 NUM459031:NUM459903 OEI459031:OEI459903 OOE459031:OOE459903 OYA459031:OYA459903 PHW459031:PHW459903 PRS459031:PRS459903 QBO459031:QBO459903 QLK459031:QLK459903 QVG459031:QVG459903 RFC459031:RFC459903 ROY459031:ROY459903 RYU459031:RYU459903 SIQ459031:SIQ459903 SSM459031:SSM459903 TCI459031:TCI459903 TME459031:TME459903 TWA459031:TWA459903 UFW459031:UFW459903 UPS459031:UPS459903 UZO459031:UZO459903 VJK459031:VJK459903 VTG459031:VTG459903 WDC459031:WDC459903 WMY459031:WMY459903 WWU459031:WWU459903 AY524573:AY525445 KI524567:KI525439 UE524567:UE525439 AEA524567:AEA525439 ANW524567:ANW525439 AXS524567:AXS525439 BHO524567:BHO525439 BRK524567:BRK525439 CBG524567:CBG525439 CLC524567:CLC525439 CUY524567:CUY525439 DEU524567:DEU525439 DOQ524567:DOQ525439 DYM524567:DYM525439 EII524567:EII525439 ESE524567:ESE525439 FCA524567:FCA525439 FLW524567:FLW525439 FVS524567:FVS525439 GFO524567:GFO525439 GPK524567:GPK525439 GZG524567:GZG525439 HJC524567:HJC525439 HSY524567:HSY525439 ICU524567:ICU525439 IMQ524567:IMQ525439 IWM524567:IWM525439 JGI524567:JGI525439 JQE524567:JQE525439 KAA524567:KAA525439 KJW524567:KJW525439 KTS524567:KTS525439 LDO524567:LDO525439 LNK524567:LNK525439 LXG524567:LXG525439 MHC524567:MHC525439 MQY524567:MQY525439 NAU524567:NAU525439 NKQ524567:NKQ525439 NUM524567:NUM525439 OEI524567:OEI525439 OOE524567:OOE525439 OYA524567:OYA525439 PHW524567:PHW525439 PRS524567:PRS525439 QBO524567:QBO525439 QLK524567:QLK525439 QVG524567:QVG525439 RFC524567:RFC525439 ROY524567:ROY525439 RYU524567:RYU525439 SIQ524567:SIQ525439 SSM524567:SSM525439 TCI524567:TCI525439 TME524567:TME525439 TWA524567:TWA525439 UFW524567:UFW525439 UPS524567:UPS525439 UZO524567:UZO525439 VJK524567:VJK525439 VTG524567:VTG525439 WDC524567:WDC525439 WMY524567:WMY525439 WWU524567:WWU525439 AY590109:AY590981 KI590103:KI590975 UE590103:UE590975 AEA590103:AEA590975 ANW590103:ANW590975 AXS590103:AXS590975 BHO590103:BHO590975 BRK590103:BRK590975 CBG590103:CBG590975 CLC590103:CLC590975 CUY590103:CUY590975 DEU590103:DEU590975 DOQ590103:DOQ590975 DYM590103:DYM590975 EII590103:EII590975 ESE590103:ESE590975 FCA590103:FCA590975 FLW590103:FLW590975 FVS590103:FVS590975 GFO590103:GFO590975 GPK590103:GPK590975 GZG590103:GZG590975 HJC590103:HJC590975 HSY590103:HSY590975 ICU590103:ICU590975 IMQ590103:IMQ590975 IWM590103:IWM590975 JGI590103:JGI590975 JQE590103:JQE590975 KAA590103:KAA590975 KJW590103:KJW590975 KTS590103:KTS590975 LDO590103:LDO590975 LNK590103:LNK590975 LXG590103:LXG590975 MHC590103:MHC590975 MQY590103:MQY590975 NAU590103:NAU590975 NKQ590103:NKQ590975 NUM590103:NUM590975 OEI590103:OEI590975 OOE590103:OOE590975 OYA590103:OYA590975 PHW590103:PHW590975 PRS590103:PRS590975 QBO590103:QBO590975 QLK590103:QLK590975 QVG590103:QVG590975 RFC590103:RFC590975 ROY590103:ROY590975 RYU590103:RYU590975 SIQ590103:SIQ590975 SSM590103:SSM590975 TCI590103:TCI590975 TME590103:TME590975 TWA590103:TWA590975 UFW590103:UFW590975 UPS590103:UPS590975 UZO590103:UZO590975 VJK590103:VJK590975 VTG590103:VTG590975 WDC590103:WDC590975 WMY590103:WMY590975 WWU590103:WWU590975 AY655645:AY656517 KI655639:KI656511 UE655639:UE656511 AEA655639:AEA656511 ANW655639:ANW656511 AXS655639:AXS656511 BHO655639:BHO656511 BRK655639:BRK656511 CBG655639:CBG656511 CLC655639:CLC656511 CUY655639:CUY656511 DEU655639:DEU656511 DOQ655639:DOQ656511 DYM655639:DYM656511 EII655639:EII656511 ESE655639:ESE656511 FCA655639:FCA656511 FLW655639:FLW656511 FVS655639:FVS656511 GFO655639:GFO656511 GPK655639:GPK656511 GZG655639:GZG656511 HJC655639:HJC656511 HSY655639:HSY656511 ICU655639:ICU656511 IMQ655639:IMQ656511 IWM655639:IWM656511 JGI655639:JGI656511 JQE655639:JQE656511 KAA655639:KAA656511 KJW655639:KJW656511 KTS655639:KTS656511 LDO655639:LDO656511 LNK655639:LNK656511 LXG655639:LXG656511 MHC655639:MHC656511 MQY655639:MQY656511 NAU655639:NAU656511 NKQ655639:NKQ656511 NUM655639:NUM656511 OEI655639:OEI656511 OOE655639:OOE656511 OYA655639:OYA656511 PHW655639:PHW656511 PRS655639:PRS656511 QBO655639:QBO656511 QLK655639:QLK656511 QVG655639:QVG656511 RFC655639:RFC656511 ROY655639:ROY656511 RYU655639:RYU656511 SIQ655639:SIQ656511 SSM655639:SSM656511 TCI655639:TCI656511 TME655639:TME656511 TWA655639:TWA656511 UFW655639:UFW656511 UPS655639:UPS656511 UZO655639:UZO656511 VJK655639:VJK656511 VTG655639:VTG656511 WDC655639:WDC656511 WMY655639:WMY656511 WWU655639:WWU656511 AY721181:AY722053 KI721175:KI722047 UE721175:UE722047 AEA721175:AEA722047 ANW721175:ANW722047 AXS721175:AXS722047 BHO721175:BHO722047 BRK721175:BRK722047 CBG721175:CBG722047 CLC721175:CLC722047 CUY721175:CUY722047 DEU721175:DEU722047 DOQ721175:DOQ722047 DYM721175:DYM722047 EII721175:EII722047 ESE721175:ESE722047 FCA721175:FCA722047 FLW721175:FLW722047 FVS721175:FVS722047 GFO721175:GFO722047 GPK721175:GPK722047 GZG721175:GZG722047 HJC721175:HJC722047 HSY721175:HSY722047 ICU721175:ICU722047 IMQ721175:IMQ722047 IWM721175:IWM722047 JGI721175:JGI722047 JQE721175:JQE722047 KAA721175:KAA722047 KJW721175:KJW722047 KTS721175:KTS722047 LDO721175:LDO722047 LNK721175:LNK722047 LXG721175:LXG722047 MHC721175:MHC722047 MQY721175:MQY722047 NAU721175:NAU722047 NKQ721175:NKQ722047 NUM721175:NUM722047 OEI721175:OEI722047 OOE721175:OOE722047 OYA721175:OYA722047 PHW721175:PHW722047 PRS721175:PRS722047 QBO721175:QBO722047 QLK721175:QLK722047 QVG721175:QVG722047 RFC721175:RFC722047 ROY721175:ROY722047 RYU721175:RYU722047 SIQ721175:SIQ722047 SSM721175:SSM722047 TCI721175:TCI722047 TME721175:TME722047 TWA721175:TWA722047 UFW721175:UFW722047 UPS721175:UPS722047 UZO721175:UZO722047 VJK721175:VJK722047 VTG721175:VTG722047 WDC721175:WDC722047 WMY721175:WMY722047 WWU721175:WWU722047 AY786717:AY787589 KI786711:KI787583 UE786711:UE787583 AEA786711:AEA787583 ANW786711:ANW787583 AXS786711:AXS787583 BHO786711:BHO787583 BRK786711:BRK787583 CBG786711:CBG787583 CLC786711:CLC787583 CUY786711:CUY787583 DEU786711:DEU787583 DOQ786711:DOQ787583 DYM786711:DYM787583 EII786711:EII787583 ESE786711:ESE787583 FCA786711:FCA787583 FLW786711:FLW787583 FVS786711:FVS787583 GFO786711:GFO787583 GPK786711:GPK787583 GZG786711:GZG787583 HJC786711:HJC787583 HSY786711:HSY787583 ICU786711:ICU787583 IMQ786711:IMQ787583 IWM786711:IWM787583 JGI786711:JGI787583 JQE786711:JQE787583 KAA786711:KAA787583 KJW786711:KJW787583 KTS786711:KTS787583 LDO786711:LDO787583 LNK786711:LNK787583 LXG786711:LXG787583 MHC786711:MHC787583 MQY786711:MQY787583 NAU786711:NAU787583 NKQ786711:NKQ787583 NUM786711:NUM787583 OEI786711:OEI787583 OOE786711:OOE787583 OYA786711:OYA787583 PHW786711:PHW787583 PRS786711:PRS787583 QBO786711:QBO787583 QLK786711:QLK787583 QVG786711:QVG787583 RFC786711:RFC787583 ROY786711:ROY787583 RYU786711:RYU787583 SIQ786711:SIQ787583 SSM786711:SSM787583 TCI786711:TCI787583 TME786711:TME787583 TWA786711:TWA787583 UFW786711:UFW787583 UPS786711:UPS787583 UZO786711:UZO787583 VJK786711:VJK787583 VTG786711:VTG787583 WDC786711:WDC787583 WMY786711:WMY787583 WWU786711:WWU787583 AY852253:AY853125 KI852247:KI853119 UE852247:UE853119 AEA852247:AEA853119 ANW852247:ANW853119 AXS852247:AXS853119 BHO852247:BHO853119 BRK852247:BRK853119 CBG852247:CBG853119 CLC852247:CLC853119 CUY852247:CUY853119 DEU852247:DEU853119 DOQ852247:DOQ853119 DYM852247:DYM853119 EII852247:EII853119 ESE852247:ESE853119 FCA852247:FCA853119 FLW852247:FLW853119 FVS852247:FVS853119 GFO852247:GFO853119 GPK852247:GPK853119 GZG852247:GZG853119 HJC852247:HJC853119 HSY852247:HSY853119 ICU852247:ICU853119 IMQ852247:IMQ853119 IWM852247:IWM853119 JGI852247:JGI853119 JQE852247:JQE853119 KAA852247:KAA853119 KJW852247:KJW853119 KTS852247:KTS853119 LDO852247:LDO853119 LNK852247:LNK853119 LXG852247:LXG853119 MHC852247:MHC853119 MQY852247:MQY853119 NAU852247:NAU853119 NKQ852247:NKQ853119 NUM852247:NUM853119 OEI852247:OEI853119 OOE852247:OOE853119 OYA852247:OYA853119 PHW852247:PHW853119 PRS852247:PRS853119 QBO852247:QBO853119 QLK852247:QLK853119 QVG852247:QVG853119 RFC852247:RFC853119 ROY852247:ROY853119 RYU852247:RYU853119 SIQ852247:SIQ853119 SSM852247:SSM853119 TCI852247:TCI853119 TME852247:TME853119 TWA852247:TWA853119 UFW852247:UFW853119 UPS852247:UPS853119 UZO852247:UZO853119 VJK852247:VJK853119 VTG852247:VTG853119 WDC852247:WDC853119 WMY852247:WMY853119 WWU852247:WWU853119 AY917789:AY918661 KI917783:KI918655 UE917783:UE918655 AEA917783:AEA918655 ANW917783:ANW918655 AXS917783:AXS918655 BHO917783:BHO918655 BRK917783:BRK918655 CBG917783:CBG918655 CLC917783:CLC918655 CUY917783:CUY918655 DEU917783:DEU918655 DOQ917783:DOQ918655 DYM917783:DYM918655 EII917783:EII918655 ESE917783:ESE918655 FCA917783:FCA918655 FLW917783:FLW918655 FVS917783:FVS918655 GFO917783:GFO918655 GPK917783:GPK918655 GZG917783:GZG918655 HJC917783:HJC918655 HSY917783:HSY918655 ICU917783:ICU918655 IMQ917783:IMQ918655 IWM917783:IWM918655 JGI917783:JGI918655 JQE917783:JQE918655 KAA917783:KAA918655 KJW917783:KJW918655 KTS917783:KTS918655 LDO917783:LDO918655 LNK917783:LNK918655 LXG917783:LXG918655 MHC917783:MHC918655 MQY917783:MQY918655 NAU917783:NAU918655 NKQ917783:NKQ918655 NUM917783:NUM918655 OEI917783:OEI918655 OOE917783:OOE918655 OYA917783:OYA918655 PHW917783:PHW918655 PRS917783:PRS918655 QBO917783:QBO918655 QLK917783:QLK918655 QVG917783:QVG918655 RFC917783:RFC918655 ROY917783:ROY918655 RYU917783:RYU918655 SIQ917783:SIQ918655 SSM917783:SSM918655 TCI917783:TCI918655 TME917783:TME918655 TWA917783:TWA918655 UFW917783:UFW918655 UPS917783:UPS918655 UZO917783:UZO918655 VJK917783:VJK918655 VTG917783:VTG918655 WDC917783:WDC918655 WMY917783:WMY918655 WWU917783:WWU918655 AY983325:AY984197 KI983319:KI984191 UE983319:UE984191 AEA983319:AEA984191 ANW983319:ANW984191 AXS983319:AXS984191 BHO983319:BHO984191 BRK983319:BRK984191 CBG983319:CBG984191 CLC983319:CLC984191 CUY983319:CUY984191 DEU983319:DEU984191 DOQ983319:DOQ984191 DYM983319:DYM984191 EII983319:EII984191 ESE983319:ESE984191 FCA983319:FCA984191 FLW983319:FLW984191 FVS983319:FVS984191 GFO983319:GFO984191 GPK983319:GPK984191 GZG983319:GZG984191 HJC983319:HJC984191 HSY983319:HSY984191 ICU983319:ICU984191 IMQ983319:IMQ984191 IWM983319:IWM984191 JGI983319:JGI984191 JQE983319:JQE984191 KAA983319:KAA984191 KJW983319:KJW984191 KTS983319:KTS984191 LDO983319:LDO984191 LNK983319:LNK984191 LXG983319:LXG984191 MHC983319:MHC984191 MQY983319:MQY984191 NAU983319:NAU984191 NKQ983319:NKQ984191 NUM983319:NUM984191 OEI983319:OEI984191 OOE983319:OOE984191 OYA983319:OYA984191 PHW983319:PHW984191 PRS983319:PRS984191 QBO983319:QBO984191 QLK983319:QLK984191 QVG983319:QVG984191 RFC983319:RFC984191 ROY983319:ROY984191 RYU983319:RYU984191 SIQ983319:SIQ984191 SSM983319:SSM984191 TCI983319:TCI984191 TME983319:TME984191 TWA983319:TWA984191 UFW983319:UFW984191 UPS983319:UPS984191 UZO983319:UZO984191 VJK983319:VJK984191 VTG983319:VTG984191 WDC983319:WDC984191 WMY983319:WMY984191 ANW26 AXS26 BHO26 BRK26 CBG26 CLC26 CUY26 DEU26 DOQ26 DYM26 EII26 ESE26 FCA26 FLW26 FVS26 GFO26 GPK26 GZG26 HJC26 HSY26 ICU26 IMQ26 IWM26 JGI26 JQE26 KAA26 KJW26 KTS26 LDO26 LNK26 LXG26 MHC26 MQY26 NAU26 NKQ26 NUM26 OEI26 OOE26 OYA26 PHW26 PRS26 QBO26 QLK26 QVG26 RFC26 ROY26 RYU26 SIQ26 SSM26 TCI26 TME26 TWA26 UFW26 UPS26 UZO26 VJK26 VTG26 WDC26 WMY26 WWU26 KI26 UE26 AEA26 AUY288 AXS165 BHO165 BRK165 CBG165 CLC165 CUY165 DEU165 DOQ165 DYM165 EII165 ESE165 FCA165 FLW165 FVS165 GFO165 GPK165 GZG165 HJC165 HSY165 ICU165 IMQ165 IWM165 JGI165 JQE165 KAA165 KJW165 KTS165 LDO165 LNK165 LXG165 MHC165 MQY165 NAU165 NKQ165 NUM165 OEI165 OOE165 OYA165 PHW165 PRS165 QBO165 QLK165 QVG165 RFC165 ROY165 RYU165 SIQ165 SSM165 TCI165 TME165 TWA165 UFW165 UPS165 UZO165 VJK165 VTG165 WDC165 WMY165 WWU165 KI165 UE165 AV164 AEA165 ANT164 ADX164 UB164 KF164 WWR164 WMV164 WCZ164 VTD164 VJH164 UZL164 UPP164 UFT164 TVX164 TMB164 TCF164 SSJ164 SIN164 RYR164 ROV164 REZ164 QVD164 QLH164 QBL164 PRP164 PHT164 OXX164 OOB164 OEF164 NUJ164 NKN164 NAR164 MQV164 MGZ164 LXD164 LNH164 LDL164 KTP164 KJT164 JZX164 JQB164 JGF164 IWJ164 IMN164 ICR164 HSV164 HIZ164 GZD164 GPH164 GFL164 FVP164 FLT164 FBX164 ESB164 EIF164 DYJ164 DON164 DER164 CUV164 CKZ164 CBD164 BRH164 BHL164 AXP164 ANW165 WCW362:WCW363 BGI287 WWO281 WMS281 WCW281 VTA281 VJE281 UZI281 UPM281 UFQ281 TVU281 TLY281 TCC281 SSG281 SIK281 RYO281 ROS281 REW281 QVA281 QLE281 QBI281 PRM281 PHQ281 OXU281 ONY281 OEC281 NUG281 NKK281 NAO281 MQS281 MGW281 LXA281 LNE281 LDI281 KTM281 KJQ281 JZU281 JPY281 JGC281 IWG281 IMK281 ICO281 HSS281 HIW281 GZA281 GPE281 GFI281 FVM281 FLQ281 FBU281 ERY281 EIC281 DYG281 DOK281 DEO281 CUS281 CKW281 CBA281 BRE281 BHI281 AXM281 ANQ281 ADU281 TY281 KC281 AV362:AV363 VTA362:VTA363 VJE362:VJE363 UZI362:UZI363 UPM362:UPM363 UFQ362:UFQ363 TVU362:TVU363 TLY362:TLY363 TCC362:TCC363 SSG362:SSG363 SIK362:SIK363 RYO362:RYO363 ROS362:ROS363 REW362:REW363 QVA362:QVA363 QLE362:QLE363 QBI362:QBI363 PRM362:PRM363 PHQ362:PHQ363 OXU362:OXU363 ONY362:ONY363 OEC362:OEC363 NUG362:NUG363 NKK362:NKK363 NAO362:NAO363 MQS362:MQS363 MGW362:MGW363 LXA362:LXA363 LNE362:LNE363 LDI362:LDI363 KTM362:KTM363 KJQ362:KJQ363 JZU362:JZU363 JPY362:JPY363 JGC362:JGC363 IWG362:IWG363 IMK362:IMK363 ICO362:ICO363 HSS362:HSS363 HIW362:HIW363 GZA362:GZA363 GPE362:GPE363 GFI362:GFI363 FVM362:FVM363 FLQ362:FLQ363 FBU362:FBU363 ERY362:ERY363 EIC362:EIC363 DYG362:DYG363 DOK362:DOK363 DEO362:DEO363 CUS362:CUS363 CKW362:CKW363 CBA362:CBA363 BRE362:BRE363 BHI362:BHI363 AXM362:AXM363 ANQ362:ANQ363 ADU362:ADU363 TY362:TY363 KC362:KC363 WWO362:WWO363 WMS362:WMS363 AY177:AY178 WMS285 BHT272:BHT273 BRP272:BRP273 CBL272:CBL273 CLH272:CLH273 CVD272:CVD273 DEZ272:DEZ273 DOV272:DOV273 DYR272:DYR273 EIN272:EIN273 ESJ272:ESJ273 FCF272:FCF273 FMB272:FMB273 FVX272:FVX273 GFT272:GFT273 GPP272:GPP273 GZL272:GZL273 HJH272:HJH273 HTD272:HTD273 ICZ272:ICZ273 IMV272:IMV273 IWR272:IWR273 JGN272:JGN273 JQJ272:JQJ273 KAF272:KAF273 KKB272:KKB273 KTX272:KTX273 LDT272:LDT273 LNP272:LNP273 LXL272:LXL273 MHH272:MHH273 MRD272:MRD273 NAZ272:NAZ273 NKV272:NKV273 NUR272:NUR273 OEN272:OEN273 OOJ272:OOJ273 OYF272:OYF273 PIB272:PIB273 PRX272:PRX273 QBT272:QBT273 QLP272:QLP273 QVL272:QVL273 RFH272:RFH273 RPD272:RPD273 RYZ272:RYZ273 SIV272:SIV273 SSR272:SSR273 TCN272:TCN273 TMJ272:TMJ273 TWF272:TWF273 UGB272:UGB273 UPX272:UPX273 UZT272:UZT273 VJP272:VJP273 VTL272:VTL273 WDH272:WDH273 WND272:WND273 WWZ272:WWZ273 KN272:KN273 UJ272:UJ273 AEF272:AEF273 AOB272:AOB273 AXX272:AXX273 AUV301 BQE287 CAA287 CJW287 CTS287 DDO287 DNK287 DXG287 EHC287 EQY287 FAU287 FKQ287 FUM287 GEI287 GOE287 GYA287 HHW287 HRS287 IBO287 ILK287 IVG287 JFC287 JOY287 JYU287 KIQ287 KSM287 LCI287 LME287 LWA287 MFW287 MPS287 MZO287 NJK287 NTG287 ODC287 OMY287 OWU287 PGQ287 PQM287 QAI287 QKE287 QUA287 RDW287 RNS287 RXO287 SHK287 SRG287 TBC287 TKY287 TUU287 UEQ287 UOM287 UYI287 VIE287 VSA287 WBW287 WLS287 WVO287 JC287 SY287 ACU287 AMQ287 AWM287 AY26:AY42 BM141 BEU288 BOQ288 BYM288 CII288 CSE288 DCA288 DLW288 DVS288 EFO288 EPK288 EZG288 FJC288 FSY288 GCU288 GMQ288 GWM288 HGI288 HQE288 IAA288 IJW288 ITS288 JDO288 JNK288 JXG288 KHC288 KQY288 LAU288 LKQ288 LUM288 MEI288 MOE288 MYA288 NHW288 NRS288 OBO288 OLK288 OVG288 PFC288 POY288 PYU288 QIQ288 QSM288 RCI288 RME288 RWA288 SFW288 SPS288 SZO288 TJK288 TTG288 UDC288 UMY288 UWU288 VGQ288 VQM288 WAI288 WKE288 WUA288 HO288 RK288 ABG288 ALC288 BM43 BM46 BM49 BM52 BM55 BM58 BM61 BM64 BM67 BM70 BM73 BM76 BM79 BM82 BM85 BM88 BM91 BM94 BM97 BM100 BM103 BM106 BM109 BM112 BM115 BM118 BM120 BM123 BM126 BM129 BM132 BM135 BM138 AY317:AY320 BER301 BON301 BYJ301 CIF301 CSB301 DBX301 DLT301 DVP301 EFL301 EPH301 EZD301 FIZ301 FSV301 GCR301 GMN301 GWJ301 HGF301 HQB301 HZX301 IJT301 ITP301 JDL301 JNH301 JXD301 KGZ301 KQV301 LAR301 LKN301 LUJ301 MEF301 MOB301 MXX301 NHT301 NRP301 OBL301 OLH301 OVD301 PEZ301 POV301 PYR301 QIN301 QSJ301 RCF301 RMB301 RVX301 SFT301 SPP301 SZL301 TJH301 TTD301 UCZ301 UMV301 UWR301 VGN301 VQJ301 WAF301 WKB301 WTX301 HL301 RH301 ABD301 AKZ301 AY165:AY171 AY287:AY300 WXG207 AY207 KU207 UQ207 AEM207 AOI207 AYE207 BIA207 BRW207 CBS207 CLO207 CVK207 DFG207 DPC207 DYY207 EIU207 ESQ207 FCM207 FMI207 FWE207 GGA207 GPW207 GZS207 HJO207 HTK207 IDG207 INC207 IWY207 JGU207 JQQ207 KAM207 KKI207 KUE207 LEA207 LNW207 LXS207 MHO207 MRK207 NBG207 NLC207 NUY207 OEU207 OOQ207 OYM207 PII207 PSE207 QCA207 QLW207 QVS207 RFO207 RPK207 RZG207 SJC207 SSY207 TCU207 TMQ207 TWM207 UGI207 UQE207 VAA207 VJW207 VTS207 WDO207 AZ340 AWM325:AWM326 BGI325:BGI326 BQE325:BQE326 CAA325:CAA326 CJW325:CJW326 CTS325:CTS326 DDO325:DDO326 DNK325:DNK326 DXG325:DXG326 EHC325:EHC326 EQY325:EQY326 FAU325:FAU326 FKQ325:FKQ326 FUM325:FUM326 GEI325:GEI326 GOE325:GOE326 GYA325:GYA326 HHW325:HHW326 HRS325:HRS326 IBO325:IBO326 ILK325:ILK326 IVG325:IVG326 JFC325:JFC326 JOY325:JOY326 JYU325:JYU326 KIQ325:KIQ326 KSM325:KSM326 LCI325:LCI326 LME325:LME326 LWA325:LWA326 MFW325:MFW326 MPS325:MPS326 MZO325:MZO326 NJK325:NJK326 NTG325:NTG326 ODC325:ODC326 OMY325:OMY326 OWU325:OWU326 PGQ325:PGQ326 PQM325:PQM326 QAI325:QAI326 QKE325:QKE326 QUA325:QUA326 RDW325:RDW326 RNS325:RNS326 RXO325:RXO326 SHK325:SHK326 SRG325:SRG326 TBC325:TBC326 TKY325:TKY326 TUU325:TUU326 UEQ325:UEQ326 UOM325:UOM326 UYI325:UYI326 VIE325:VIE326 VSA325:VSA326 WBW325:WBW326 WLS325:WLS326 WVO325:WVO326 JC325:JC326 SY325:SY326 ACU325:ACU326 WNK207 AWM342 BA341 BGI342 BQE342 CAA342 CJW342 CTS342 DDO342 DNK342 DXG342 EHC342 EQY342 FAU342 FKQ342 FUM342 GEI342 GOE342 GYA342 HHW342 HRS342 IBO342 ILK342 IVG342 JFC342 JOY342 JYU342 KIQ342 KSM342 LCI342 LME342 LWA342 MFW342 MPS342 MZO342 NJK342 NTG342 ODC342 OMY342 OWU342 PGQ342 PQM342 QAI342 QKE342 QUA342 RDW342 RNS342 RXO342 SHK342 SRG342 TBC342 TKY342 TUU342 UEQ342 UOM342 UYI342 VIE342 VSA342 WBW342 WLS342 WVO342 JC342 SY342 ACU342 AMQ342 AY323:AY339 AMQ325:AMQ326 AY342 AZ343:AZ351 AZ354 AQ357 AQ355 AY352:AY353 AY263:AY273 AY366:AY1157 VTG365:VTG1151 VJK365:VJK1151 UZO365:UZO1151 UPS365:UPS1151 UFW365:UFW1151 TWA365:TWA1151 TME365:TME1151 TCI365:TCI1151 SSM365:SSM1151 SIQ365:SIQ1151 RYU365:RYU1151 ROY365:ROY1151 RFC365:RFC1151 QVG365:QVG1151 QLK365:QLK1151 QBO365:QBO1151 PRS365:PRS1151 PHW365:PHW1151 OYA365:OYA1151 OOE365:OOE1151 OEI365:OEI1151 NUM365:NUM1151 NKQ365:NKQ1151 NAU365:NAU1151 MQY365:MQY1151 MHC365:MHC1151 LXG365:LXG1151 LNK365:LNK1151 LDO365:LDO1151 KTS365:KTS1151 KJW365:KJW1151 KAA365:KAA1151 JQE365:JQE1151 JGI365:JGI1151 IWM365:IWM1151 IMQ365:IMQ1151 ICU365:ICU1151 HSY365:HSY1151 HJC365:HJC1151 GZG365:GZG1151 GPK365:GPK1151 GFO365:GFO1151 FVS365:FVS1151 FLW365:FLW1151 FCA365:FCA1151 ESE365:ESE1151 EII365:EII1151 DYM365:DYM1151 DOQ365:DOQ1151 DEU365:DEU1151 CUY365:CUY1151 CLC365:CLC1151 CBG365:CBG1151 BRK365:BRK1151 BHO365:BHO1151 AXS365:AXS1151 ANW365:ANW1151 AEA365:AEA1151 UE365:UE1151 KI365:KI1151 WWU365:WWU1151 WMY365:WMY1151 WDC365:WDC1151 AY283:AY285 WCW285 VTA285 VJE285 UZI285 UPM285 UFQ285 TVU285 TLY285 TCC285 SSG285 SIK285 RYO285 ROS285 REW285 QVA285 QLE285 QBI285 PRM285 PHQ285 OXU285 ONY285 OEC285 NUG285 NKK285 NAO285 MQS285 MGW285 LXA285 LNE285 LDI285 KTM285 KJQ285 JZU285 JPY285 JGC285 IWG285 IMK285 ICO285 HSS285 HIW285 GZA285 GPE285 GFI285 FVM285 FLQ285 FBU285 ERY285 EIC285 DYG285 DOK285 DEO285 CUS285 CKW285 CBA285 BRE285 BHI285 AXM285 ANQ285 ADU285 TY285 KC285 WWO285 AY355:AY361">
      <formula1>12</formula1>
    </dataValidation>
    <dataValidation type="whole" allowBlank="1" showInputMessage="1" showErrorMessage="1" sqref="W65821:Y66693 JC65815:JE66687 SY65815:TA66687 ACU65815:ACW66687 AMQ65815:AMS66687 AWM65815:AWO66687 BGI65815:BGK66687 BQE65815:BQG66687 CAA65815:CAC66687 CJW65815:CJY66687 CTS65815:CTU66687 DDO65815:DDQ66687 DNK65815:DNM66687 DXG65815:DXI66687 EHC65815:EHE66687 EQY65815:ERA66687 FAU65815:FAW66687 FKQ65815:FKS66687 FUM65815:FUO66687 GEI65815:GEK66687 GOE65815:GOG66687 GYA65815:GYC66687 HHW65815:HHY66687 HRS65815:HRU66687 IBO65815:IBQ66687 ILK65815:ILM66687 IVG65815:IVI66687 JFC65815:JFE66687 JOY65815:JPA66687 JYU65815:JYW66687 KIQ65815:KIS66687 KSM65815:KSO66687 LCI65815:LCK66687 LME65815:LMG66687 LWA65815:LWC66687 MFW65815:MFY66687 MPS65815:MPU66687 MZO65815:MZQ66687 NJK65815:NJM66687 NTG65815:NTI66687 ODC65815:ODE66687 OMY65815:ONA66687 OWU65815:OWW66687 PGQ65815:PGS66687 PQM65815:PQO66687 QAI65815:QAK66687 QKE65815:QKG66687 QUA65815:QUC66687 RDW65815:RDY66687 RNS65815:RNU66687 RXO65815:RXQ66687 SHK65815:SHM66687 SRG65815:SRI66687 TBC65815:TBE66687 TKY65815:TLA66687 TUU65815:TUW66687 UEQ65815:UES66687 UOM65815:UOO66687 UYI65815:UYK66687 VIE65815:VIG66687 VSA65815:VSC66687 WBW65815:WBY66687 WLS65815:WLU66687 WVO65815:WVQ66687 W131357:Y132229 JC131351:JE132223 SY131351:TA132223 ACU131351:ACW132223 AMQ131351:AMS132223 AWM131351:AWO132223 BGI131351:BGK132223 BQE131351:BQG132223 CAA131351:CAC132223 CJW131351:CJY132223 CTS131351:CTU132223 DDO131351:DDQ132223 DNK131351:DNM132223 DXG131351:DXI132223 EHC131351:EHE132223 EQY131351:ERA132223 FAU131351:FAW132223 FKQ131351:FKS132223 FUM131351:FUO132223 GEI131351:GEK132223 GOE131351:GOG132223 GYA131351:GYC132223 HHW131351:HHY132223 HRS131351:HRU132223 IBO131351:IBQ132223 ILK131351:ILM132223 IVG131351:IVI132223 JFC131351:JFE132223 JOY131351:JPA132223 JYU131351:JYW132223 KIQ131351:KIS132223 KSM131351:KSO132223 LCI131351:LCK132223 LME131351:LMG132223 LWA131351:LWC132223 MFW131351:MFY132223 MPS131351:MPU132223 MZO131351:MZQ132223 NJK131351:NJM132223 NTG131351:NTI132223 ODC131351:ODE132223 OMY131351:ONA132223 OWU131351:OWW132223 PGQ131351:PGS132223 PQM131351:PQO132223 QAI131351:QAK132223 QKE131351:QKG132223 QUA131351:QUC132223 RDW131351:RDY132223 RNS131351:RNU132223 RXO131351:RXQ132223 SHK131351:SHM132223 SRG131351:SRI132223 TBC131351:TBE132223 TKY131351:TLA132223 TUU131351:TUW132223 UEQ131351:UES132223 UOM131351:UOO132223 UYI131351:UYK132223 VIE131351:VIG132223 VSA131351:VSC132223 WBW131351:WBY132223 WLS131351:WLU132223 WVO131351:WVQ132223 W196893:Y197765 JC196887:JE197759 SY196887:TA197759 ACU196887:ACW197759 AMQ196887:AMS197759 AWM196887:AWO197759 BGI196887:BGK197759 BQE196887:BQG197759 CAA196887:CAC197759 CJW196887:CJY197759 CTS196887:CTU197759 DDO196887:DDQ197759 DNK196887:DNM197759 DXG196887:DXI197759 EHC196887:EHE197759 EQY196887:ERA197759 FAU196887:FAW197759 FKQ196887:FKS197759 FUM196887:FUO197759 GEI196887:GEK197759 GOE196887:GOG197759 GYA196887:GYC197759 HHW196887:HHY197759 HRS196887:HRU197759 IBO196887:IBQ197759 ILK196887:ILM197759 IVG196887:IVI197759 JFC196887:JFE197759 JOY196887:JPA197759 JYU196887:JYW197759 KIQ196887:KIS197759 KSM196887:KSO197759 LCI196887:LCK197759 LME196887:LMG197759 LWA196887:LWC197759 MFW196887:MFY197759 MPS196887:MPU197759 MZO196887:MZQ197759 NJK196887:NJM197759 NTG196887:NTI197759 ODC196887:ODE197759 OMY196887:ONA197759 OWU196887:OWW197759 PGQ196887:PGS197759 PQM196887:PQO197759 QAI196887:QAK197759 QKE196887:QKG197759 QUA196887:QUC197759 RDW196887:RDY197759 RNS196887:RNU197759 RXO196887:RXQ197759 SHK196887:SHM197759 SRG196887:SRI197759 TBC196887:TBE197759 TKY196887:TLA197759 TUU196887:TUW197759 UEQ196887:UES197759 UOM196887:UOO197759 UYI196887:UYK197759 VIE196887:VIG197759 VSA196887:VSC197759 WBW196887:WBY197759 WLS196887:WLU197759 WVO196887:WVQ197759 W262429:Y263301 JC262423:JE263295 SY262423:TA263295 ACU262423:ACW263295 AMQ262423:AMS263295 AWM262423:AWO263295 BGI262423:BGK263295 BQE262423:BQG263295 CAA262423:CAC263295 CJW262423:CJY263295 CTS262423:CTU263295 DDO262423:DDQ263295 DNK262423:DNM263295 DXG262423:DXI263295 EHC262423:EHE263295 EQY262423:ERA263295 FAU262423:FAW263295 FKQ262423:FKS263295 FUM262423:FUO263295 GEI262423:GEK263295 GOE262423:GOG263295 GYA262423:GYC263295 HHW262423:HHY263295 HRS262423:HRU263295 IBO262423:IBQ263295 ILK262423:ILM263295 IVG262423:IVI263295 JFC262423:JFE263295 JOY262423:JPA263295 JYU262423:JYW263295 KIQ262423:KIS263295 KSM262423:KSO263295 LCI262423:LCK263295 LME262423:LMG263295 LWA262423:LWC263295 MFW262423:MFY263295 MPS262423:MPU263295 MZO262423:MZQ263295 NJK262423:NJM263295 NTG262423:NTI263295 ODC262423:ODE263295 OMY262423:ONA263295 OWU262423:OWW263295 PGQ262423:PGS263295 PQM262423:PQO263295 QAI262423:QAK263295 QKE262423:QKG263295 QUA262423:QUC263295 RDW262423:RDY263295 RNS262423:RNU263295 RXO262423:RXQ263295 SHK262423:SHM263295 SRG262423:SRI263295 TBC262423:TBE263295 TKY262423:TLA263295 TUU262423:TUW263295 UEQ262423:UES263295 UOM262423:UOO263295 UYI262423:UYK263295 VIE262423:VIG263295 VSA262423:VSC263295 WBW262423:WBY263295 WLS262423:WLU263295 WVO262423:WVQ263295 W327965:Y328837 JC327959:JE328831 SY327959:TA328831 ACU327959:ACW328831 AMQ327959:AMS328831 AWM327959:AWO328831 BGI327959:BGK328831 BQE327959:BQG328831 CAA327959:CAC328831 CJW327959:CJY328831 CTS327959:CTU328831 DDO327959:DDQ328831 DNK327959:DNM328831 DXG327959:DXI328831 EHC327959:EHE328831 EQY327959:ERA328831 FAU327959:FAW328831 FKQ327959:FKS328831 FUM327959:FUO328831 GEI327959:GEK328831 GOE327959:GOG328831 GYA327959:GYC328831 HHW327959:HHY328831 HRS327959:HRU328831 IBO327959:IBQ328831 ILK327959:ILM328831 IVG327959:IVI328831 JFC327959:JFE328831 JOY327959:JPA328831 JYU327959:JYW328831 KIQ327959:KIS328831 KSM327959:KSO328831 LCI327959:LCK328831 LME327959:LMG328831 LWA327959:LWC328831 MFW327959:MFY328831 MPS327959:MPU328831 MZO327959:MZQ328831 NJK327959:NJM328831 NTG327959:NTI328831 ODC327959:ODE328831 OMY327959:ONA328831 OWU327959:OWW328831 PGQ327959:PGS328831 PQM327959:PQO328831 QAI327959:QAK328831 QKE327959:QKG328831 QUA327959:QUC328831 RDW327959:RDY328831 RNS327959:RNU328831 RXO327959:RXQ328831 SHK327959:SHM328831 SRG327959:SRI328831 TBC327959:TBE328831 TKY327959:TLA328831 TUU327959:TUW328831 UEQ327959:UES328831 UOM327959:UOO328831 UYI327959:UYK328831 VIE327959:VIG328831 VSA327959:VSC328831 WBW327959:WBY328831 WLS327959:WLU328831 WVO327959:WVQ328831 W393501:Y394373 JC393495:JE394367 SY393495:TA394367 ACU393495:ACW394367 AMQ393495:AMS394367 AWM393495:AWO394367 BGI393495:BGK394367 BQE393495:BQG394367 CAA393495:CAC394367 CJW393495:CJY394367 CTS393495:CTU394367 DDO393495:DDQ394367 DNK393495:DNM394367 DXG393495:DXI394367 EHC393495:EHE394367 EQY393495:ERA394367 FAU393495:FAW394367 FKQ393495:FKS394367 FUM393495:FUO394367 GEI393495:GEK394367 GOE393495:GOG394367 GYA393495:GYC394367 HHW393495:HHY394367 HRS393495:HRU394367 IBO393495:IBQ394367 ILK393495:ILM394367 IVG393495:IVI394367 JFC393495:JFE394367 JOY393495:JPA394367 JYU393495:JYW394367 KIQ393495:KIS394367 KSM393495:KSO394367 LCI393495:LCK394367 LME393495:LMG394367 LWA393495:LWC394367 MFW393495:MFY394367 MPS393495:MPU394367 MZO393495:MZQ394367 NJK393495:NJM394367 NTG393495:NTI394367 ODC393495:ODE394367 OMY393495:ONA394367 OWU393495:OWW394367 PGQ393495:PGS394367 PQM393495:PQO394367 QAI393495:QAK394367 QKE393495:QKG394367 QUA393495:QUC394367 RDW393495:RDY394367 RNS393495:RNU394367 RXO393495:RXQ394367 SHK393495:SHM394367 SRG393495:SRI394367 TBC393495:TBE394367 TKY393495:TLA394367 TUU393495:TUW394367 UEQ393495:UES394367 UOM393495:UOO394367 UYI393495:UYK394367 VIE393495:VIG394367 VSA393495:VSC394367 WBW393495:WBY394367 WLS393495:WLU394367 WVO393495:WVQ394367 W459037:Y459909 JC459031:JE459903 SY459031:TA459903 ACU459031:ACW459903 AMQ459031:AMS459903 AWM459031:AWO459903 BGI459031:BGK459903 BQE459031:BQG459903 CAA459031:CAC459903 CJW459031:CJY459903 CTS459031:CTU459903 DDO459031:DDQ459903 DNK459031:DNM459903 DXG459031:DXI459903 EHC459031:EHE459903 EQY459031:ERA459903 FAU459031:FAW459903 FKQ459031:FKS459903 FUM459031:FUO459903 GEI459031:GEK459903 GOE459031:GOG459903 GYA459031:GYC459903 HHW459031:HHY459903 HRS459031:HRU459903 IBO459031:IBQ459903 ILK459031:ILM459903 IVG459031:IVI459903 JFC459031:JFE459903 JOY459031:JPA459903 JYU459031:JYW459903 KIQ459031:KIS459903 KSM459031:KSO459903 LCI459031:LCK459903 LME459031:LMG459903 LWA459031:LWC459903 MFW459031:MFY459903 MPS459031:MPU459903 MZO459031:MZQ459903 NJK459031:NJM459903 NTG459031:NTI459903 ODC459031:ODE459903 OMY459031:ONA459903 OWU459031:OWW459903 PGQ459031:PGS459903 PQM459031:PQO459903 QAI459031:QAK459903 QKE459031:QKG459903 QUA459031:QUC459903 RDW459031:RDY459903 RNS459031:RNU459903 RXO459031:RXQ459903 SHK459031:SHM459903 SRG459031:SRI459903 TBC459031:TBE459903 TKY459031:TLA459903 TUU459031:TUW459903 UEQ459031:UES459903 UOM459031:UOO459903 UYI459031:UYK459903 VIE459031:VIG459903 VSA459031:VSC459903 WBW459031:WBY459903 WLS459031:WLU459903 WVO459031:WVQ459903 W524573:Y525445 JC524567:JE525439 SY524567:TA525439 ACU524567:ACW525439 AMQ524567:AMS525439 AWM524567:AWO525439 BGI524567:BGK525439 BQE524567:BQG525439 CAA524567:CAC525439 CJW524567:CJY525439 CTS524567:CTU525439 DDO524567:DDQ525439 DNK524567:DNM525439 DXG524567:DXI525439 EHC524567:EHE525439 EQY524567:ERA525439 FAU524567:FAW525439 FKQ524567:FKS525439 FUM524567:FUO525439 GEI524567:GEK525439 GOE524567:GOG525439 GYA524567:GYC525439 HHW524567:HHY525439 HRS524567:HRU525439 IBO524567:IBQ525439 ILK524567:ILM525439 IVG524567:IVI525439 JFC524567:JFE525439 JOY524567:JPA525439 JYU524567:JYW525439 KIQ524567:KIS525439 KSM524567:KSO525439 LCI524567:LCK525439 LME524567:LMG525439 LWA524567:LWC525439 MFW524567:MFY525439 MPS524567:MPU525439 MZO524567:MZQ525439 NJK524567:NJM525439 NTG524567:NTI525439 ODC524567:ODE525439 OMY524567:ONA525439 OWU524567:OWW525439 PGQ524567:PGS525439 PQM524567:PQO525439 QAI524567:QAK525439 QKE524567:QKG525439 QUA524567:QUC525439 RDW524567:RDY525439 RNS524567:RNU525439 RXO524567:RXQ525439 SHK524567:SHM525439 SRG524567:SRI525439 TBC524567:TBE525439 TKY524567:TLA525439 TUU524567:TUW525439 UEQ524567:UES525439 UOM524567:UOO525439 UYI524567:UYK525439 VIE524567:VIG525439 VSA524567:VSC525439 WBW524567:WBY525439 WLS524567:WLU525439 WVO524567:WVQ525439 W590109:Y590981 JC590103:JE590975 SY590103:TA590975 ACU590103:ACW590975 AMQ590103:AMS590975 AWM590103:AWO590975 BGI590103:BGK590975 BQE590103:BQG590975 CAA590103:CAC590975 CJW590103:CJY590975 CTS590103:CTU590975 DDO590103:DDQ590975 DNK590103:DNM590975 DXG590103:DXI590975 EHC590103:EHE590975 EQY590103:ERA590975 FAU590103:FAW590975 FKQ590103:FKS590975 FUM590103:FUO590975 GEI590103:GEK590975 GOE590103:GOG590975 GYA590103:GYC590975 HHW590103:HHY590975 HRS590103:HRU590975 IBO590103:IBQ590975 ILK590103:ILM590975 IVG590103:IVI590975 JFC590103:JFE590975 JOY590103:JPA590975 JYU590103:JYW590975 KIQ590103:KIS590975 KSM590103:KSO590975 LCI590103:LCK590975 LME590103:LMG590975 LWA590103:LWC590975 MFW590103:MFY590975 MPS590103:MPU590975 MZO590103:MZQ590975 NJK590103:NJM590975 NTG590103:NTI590975 ODC590103:ODE590975 OMY590103:ONA590975 OWU590103:OWW590975 PGQ590103:PGS590975 PQM590103:PQO590975 QAI590103:QAK590975 QKE590103:QKG590975 QUA590103:QUC590975 RDW590103:RDY590975 RNS590103:RNU590975 RXO590103:RXQ590975 SHK590103:SHM590975 SRG590103:SRI590975 TBC590103:TBE590975 TKY590103:TLA590975 TUU590103:TUW590975 UEQ590103:UES590975 UOM590103:UOO590975 UYI590103:UYK590975 VIE590103:VIG590975 VSA590103:VSC590975 WBW590103:WBY590975 WLS590103:WLU590975 WVO590103:WVQ590975 W655645:Y656517 JC655639:JE656511 SY655639:TA656511 ACU655639:ACW656511 AMQ655639:AMS656511 AWM655639:AWO656511 BGI655639:BGK656511 BQE655639:BQG656511 CAA655639:CAC656511 CJW655639:CJY656511 CTS655639:CTU656511 DDO655639:DDQ656511 DNK655639:DNM656511 DXG655639:DXI656511 EHC655639:EHE656511 EQY655639:ERA656511 FAU655639:FAW656511 FKQ655639:FKS656511 FUM655639:FUO656511 GEI655639:GEK656511 GOE655639:GOG656511 GYA655639:GYC656511 HHW655639:HHY656511 HRS655639:HRU656511 IBO655639:IBQ656511 ILK655639:ILM656511 IVG655639:IVI656511 JFC655639:JFE656511 JOY655639:JPA656511 JYU655639:JYW656511 KIQ655639:KIS656511 KSM655639:KSO656511 LCI655639:LCK656511 LME655639:LMG656511 LWA655639:LWC656511 MFW655639:MFY656511 MPS655639:MPU656511 MZO655639:MZQ656511 NJK655639:NJM656511 NTG655639:NTI656511 ODC655639:ODE656511 OMY655639:ONA656511 OWU655639:OWW656511 PGQ655639:PGS656511 PQM655639:PQO656511 QAI655639:QAK656511 QKE655639:QKG656511 QUA655639:QUC656511 RDW655639:RDY656511 RNS655639:RNU656511 RXO655639:RXQ656511 SHK655639:SHM656511 SRG655639:SRI656511 TBC655639:TBE656511 TKY655639:TLA656511 TUU655639:TUW656511 UEQ655639:UES656511 UOM655639:UOO656511 UYI655639:UYK656511 VIE655639:VIG656511 VSA655639:VSC656511 WBW655639:WBY656511 WLS655639:WLU656511 WVO655639:WVQ656511 W721181:Y722053 JC721175:JE722047 SY721175:TA722047 ACU721175:ACW722047 AMQ721175:AMS722047 AWM721175:AWO722047 BGI721175:BGK722047 BQE721175:BQG722047 CAA721175:CAC722047 CJW721175:CJY722047 CTS721175:CTU722047 DDO721175:DDQ722047 DNK721175:DNM722047 DXG721175:DXI722047 EHC721175:EHE722047 EQY721175:ERA722047 FAU721175:FAW722047 FKQ721175:FKS722047 FUM721175:FUO722047 GEI721175:GEK722047 GOE721175:GOG722047 GYA721175:GYC722047 HHW721175:HHY722047 HRS721175:HRU722047 IBO721175:IBQ722047 ILK721175:ILM722047 IVG721175:IVI722047 JFC721175:JFE722047 JOY721175:JPA722047 JYU721175:JYW722047 KIQ721175:KIS722047 KSM721175:KSO722047 LCI721175:LCK722047 LME721175:LMG722047 LWA721175:LWC722047 MFW721175:MFY722047 MPS721175:MPU722047 MZO721175:MZQ722047 NJK721175:NJM722047 NTG721175:NTI722047 ODC721175:ODE722047 OMY721175:ONA722047 OWU721175:OWW722047 PGQ721175:PGS722047 PQM721175:PQO722047 QAI721175:QAK722047 QKE721175:QKG722047 QUA721175:QUC722047 RDW721175:RDY722047 RNS721175:RNU722047 RXO721175:RXQ722047 SHK721175:SHM722047 SRG721175:SRI722047 TBC721175:TBE722047 TKY721175:TLA722047 TUU721175:TUW722047 UEQ721175:UES722047 UOM721175:UOO722047 UYI721175:UYK722047 VIE721175:VIG722047 VSA721175:VSC722047 WBW721175:WBY722047 WLS721175:WLU722047 WVO721175:WVQ722047 W786717:Y787589 JC786711:JE787583 SY786711:TA787583 ACU786711:ACW787583 AMQ786711:AMS787583 AWM786711:AWO787583 BGI786711:BGK787583 BQE786711:BQG787583 CAA786711:CAC787583 CJW786711:CJY787583 CTS786711:CTU787583 DDO786711:DDQ787583 DNK786711:DNM787583 DXG786711:DXI787583 EHC786711:EHE787583 EQY786711:ERA787583 FAU786711:FAW787583 FKQ786711:FKS787583 FUM786711:FUO787583 GEI786711:GEK787583 GOE786711:GOG787583 GYA786711:GYC787583 HHW786711:HHY787583 HRS786711:HRU787583 IBO786711:IBQ787583 ILK786711:ILM787583 IVG786711:IVI787583 JFC786711:JFE787583 JOY786711:JPA787583 JYU786711:JYW787583 KIQ786711:KIS787583 KSM786711:KSO787583 LCI786711:LCK787583 LME786711:LMG787583 LWA786711:LWC787583 MFW786711:MFY787583 MPS786711:MPU787583 MZO786711:MZQ787583 NJK786711:NJM787583 NTG786711:NTI787583 ODC786711:ODE787583 OMY786711:ONA787583 OWU786711:OWW787583 PGQ786711:PGS787583 PQM786711:PQO787583 QAI786711:QAK787583 QKE786711:QKG787583 QUA786711:QUC787583 RDW786711:RDY787583 RNS786711:RNU787583 RXO786711:RXQ787583 SHK786711:SHM787583 SRG786711:SRI787583 TBC786711:TBE787583 TKY786711:TLA787583 TUU786711:TUW787583 UEQ786711:UES787583 UOM786711:UOO787583 UYI786711:UYK787583 VIE786711:VIG787583 VSA786711:VSC787583 WBW786711:WBY787583 WLS786711:WLU787583 WVO786711:WVQ787583 W852253:Y853125 JC852247:JE853119 SY852247:TA853119 ACU852247:ACW853119 AMQ852247:AMS853119 AWM852247:AWO853119 BGI852247:BGK853119 BQE852247:BQG853119 CAA852247:CAC853119 CJW852247:CJY853119 CTS852247:CTU853119 DDO852247:DDQ853119 DNK852247:DNM853119 DXG852247:DXI853119 EHC852247:EHE853119 EQY852247:ERA853119 FAU852247:FAW853119 FKQ852247:FKS853119 FUM852247:FUO853119 GEI852247:GEK853119 GOE852247:GOG853119 GYA852247:GYC853119 HHW852247:HHY853119 HRS852247:HRU853119 IBO852247:IBQ853119 ILK852247:ILM853119 IVG852247:IVI853119 JFC852247:JFE853119 JOY852247:JPA853119 JYU852247:JYW853119 KIQ852247:KIS853119 KSM852247:KSO853119 LCI852247:LCK853119 LME852247:LMG853119 LWA852247:LWC853119 MFW852247:MFY853119 MPS852247:MPU853119 MZO852247:MZQ853119 NJK852247:NJM853119 NTG852247:NTI853119 ODC852247:ODE853119 OMY852247:ONA853119 OWU852247:OWW853119 PGQ852247:PGS853119 PQM852247:PQO853119 QAI852247:QAK853119 QKE852247:QKG853119 QUA852247:QUC853119 RDW852247:RDY853119 RNS852247:RNU853119 RXO852247:RXQ853119 SHK852247:SHM853119 SRG852247:SRI853119 TBC852247:TBE853119 TKY852247:TLA853119 TUU852247:TUW853119 UEQ852247:UES853119 UOM852247:UOO853119 UYI852247:UYK853119 VIE852247:VIG853119 VSA852247:VSC853119 WBW852247:WBY853119 WLS852247:WLU853119 WVO852247:WVQ853119 W917789:Y918661 JC917783:JE918655 SY917783:TA918655 ACU917783:ACW918655 AMQ917783:AMS918655 AWM917783:AWO918655 BGI917783:BGK918655 BQE917783:BQG918655 CAA917783:CAC918655 CJW917783:CJY918655 CTS917783:CTU918655 DDO917783:DDQ918655 DNK917783:DNM918655 DXG917783:DXI918655 EHC917783:EHE918655 EQY917783:ERA918655 FAU917783:FAW918655 FKQ917783:FKS918655 FUM917783:FUO918655 GEI917783:GEK918655 GOE917783:GOG918655 GYA917783:GYC918655 HHW917783:HHY918655 HRS917783:HRU918655 IBO917783:IBQ918655 ILK917783:ILM918655 IVG917783:IVI918655 JFC917783:JFE918655 JOY917783:JPA918655 JYU917783:JYW918655 KIQ917783:KIS918655 KSM917783:KSO918655 LCI917783:LCK918655 LME917783:LMG918655 LWA917783:LWC918655 MFW917783:MFY918655 MPS917783:MPU918655 MZO917783:MZQ918655 NJK917783:NJM918655 NTG917783:NTI918655 ODC917783:ODE918655 OMY917783:ONA918655 OWU917783:OWW918655 PGQ917783:PGS918655 PQM917783:PQO918655 QAI917783:QAK918655 QKE917783:QKG918655 QUA917783:QUC918655 RDW917783:RDY918655 RNS917783:RNU918655 RXO917783:RXQ918655 SHK917783:SHM918655 SRG917783:SRI918655 TBC917783:TBE918655 TKY917783:TLA918655 TUU917783:TUW918655 UEQ917783:UES918655 UOM917783:UOO918655 UYI917783:UYK918655 VIE917783:VIG918655 VSA917783:VSC918655 WBW917783:WBY918655 WLS917783:WLU918655 WVO917783:WVQ918655 W983325:Y984197 JC983319:JE984191 SY983319:TA984191 ACU983319:ACW984191 AMQ983319:AMS984191 AWM983319:AWO984191 BGI983319:BGK984191 BQE983319:BQG984191 CAA983319:CAC984191 CJW983319:CJY984191 CTS983319:CTU984191 DDO983319:DDQ984191 DNK983319:DNM984191 DXG983319:DXI984191 EHC983319:EHE984191 EQY983319:ERA984191 FAU983319:FAW984191 FKQ983319:FKS984191 FUM983319:FUO984191 GEI983319:GEK984191 GOE983319:GOG984191 GYA983319:GYC984191 HHW983319:HHY984191 HRS983319:HRU984191 IBO983319:IBQ984191 ILK983319:ILM984191 IVG983319:IVI984191 JFC983319:JFE984191 JOY983319:JPA984191 JYU983319:JYW984191 KIQ983319:KIS984191 KSM983319:KSO984191 LCI983319:LCK984191 LME983319:LMG984191 LWA983319:LWC984191 MFW983319:MFY984191 MPS983319:MPU984191 MZO983319:MZQ984191 NJK983319:NJM984191 NTG983319:NTI984191 ODC983319:ODE984191 OMY983319:ONA984191 OWU983319:OWW984191 PGQ983319:PGS984191 PQM983319:PQO984191 QAI983319:QAK984191 QKE983319:QKG984191 QUA983319:QUC984191 RDW983319:RDY984191 RNS983319:RNU984191 RXO983319:RXQ984191 SHK983319:SHM984191 SRG983319:SRI984191 TBC983319:TBE984191 TKY983319:TLA984191 TUU983319:TUW984191 UEQ983319:UES984191 UOM983319:UOO984191 UYI983319:UYK984191 VIE983319:VIG984191 VSA983319:VSC984191 WBW983319:WBY984191 WLS983319:WLU984191 WVO983319:WVQ984191 WVD983319:WVD984191 L65821:L66693 IR65815:IR66687 SN65815:SN66687 ACJ65815:ACJ66687 AMF65815:AMF66687 AWB65815:AWB66687 BFX65815:BFX66687 BPT65815:BPT66687 BZP65815:BZP66687 CJL65815:CJL66687 CTH65815:CTH66687 DDD65815:DDD66687 DMZ65815:DMZ66687 DWV65815:DWV66687 EGR65815:EGR66687 EQN65815:EQN66687 FAJ65815:FAJ66687 FKF65815:FKF66687 FUB65815:FUB66687 GDX65815:GDX66687 GNT65815:GNT66687 GXP65815:GXP66687 HHL65815:HHL66687 HRH65815:HRH66687 IBD65815:IBD66687 IKZ65815:IKZ66687 IUV65815:IUV66687 JER65815:JER66687 JON65815:JON66687 JYJ65815:JYJ66687 KIF65815:KIF66687 KSB65815:KSB66687 LBX65815:LBX66687 LLT65815:LLT66687 LVP65815:LVP66687 MFL65815:MFL66687 MPH65815:MPH66687 MZD65815:MZD66687 NIZ65815:NIZ66687 NSV65815:NSV66687 OCR65815:OCR66687 OMN65815:OMN66687 OWJ65815:OWJ66687 PGF65815:PGF66687 PQB65815:PQB66687 PZX65815:PZX66687 QJT65815:QJT66687 QTP65815:QTP66687 RDL65815:RDL66687 RNH65815:RNH66687 RXD65815:RXD66687 SGZ65815:SGZ66687 SQV65815:SQV66687 TAR65815:TAR66687 TKN65815:TKN66687 TUJ65815:TUJ66687 UEF65815:UEF66687 UOB65815:UOB66687 UXX65815:UXX66687 VHT65815:VHT66687 VRP65815:VRP66687 WBL65815:WBL66687 WLH65815:WLH66687 WVD65815:WVD66687 L131357:L132229 IR131351:IR132223 SN131351:SN132223 ACJ131351:ACJ132223 AMF131351:AMF132223 AWB131351:AWB132223 BFX131351:BFX132223 BPT131351:BPT132223 BZP131351:BZP132223 CJL131351:CJL132223 CTH131351:CTH132223 DDD131351:DDD132223 DMZ131351:DMZ132223 DWV131351:DWV132223 EGR131351:EGR132223 EQN131351:EQN132223 FAJ131351:FAJ132223 FKF131351:FKF132223 FUB131351:FUB132223 GDX131351:GDX132223 GNT131351:GNT132223 GXP131351:GXP132223 HHL131351:HHL132223 HRH131351:HRH132223 IBD131351:IBD132223 IKZ131351:IKZ132223 IUV131351:IUV132223 JER131351:JER132223 JON131351:JON132223 JYJ131351:JYJ132223 KIF131351:KIF132223 KSB131351:KSB132223 LBX131351:LBX132223 LLT131351:LLT132223 LVP131351:LVP132223 MFL131351:MFL132223 MPH131351:MPH132223 MZD131351:MZD132223 NIZ131351:NIZ132223 NSV131351:NSV132223 OCR131351:OCR132223 OMN131351:OMN132223 OWJ131351:OWJ132223 PGF131351:PGF132223 PQB131351:PQB132223 PZX131351:PZX132223 QJT131351:QJT132223 QTP131351:QTP132223 RDL131351:RDL132223 RNH131351:RNH132223 RXD131351:RXD132223 SGZ131351:SGZ132223 SQV131351:SQV132223 TAR131351:TAR132223 TKN131351:TKN132223 TUJ131351:TUJ132223 UEF131351:UEF132223 UOB131351:UOB132223 UXX131351:UXX132223 VHT131351:VHT132223 VRP131351:VRP132223 WBL131351:WBL132223 WLH131351:WLH132223 WVD131351:WVD132223 L196893:L197765 IR196887:IR197759 SN196887:SN197759 ACJ196887:ACJ197759 AMF196887:AMF197759 AWB196887:AWB197759 BFX196887:BFX197759 BPT196887:BPT197759 BZP196887:BZP197759 CJL196887:CJL197759 CTH196887:CTH197759 DDD196887:DDD197759 DMZ196887:DMZ197759 DWV196887:DWV197759 EGR196887:EGR197759 EQN196887:EQN197759 FAJ196887:FAJ197759 FKF196887:FKF197759 FUB196887:FUB197759 GDX196887:GDX197759 GNT196887:GNT197759 GXP196887:GXP197759 HHL196887:HHL197759 HRH196887:HRH197759 IBD196887:IBD197759 IKZ196887:IKZ197759 IUV196887:IUV197759 JER196887:JER197759 JON196887:JON197759 JYJ196887:JYJ197759 KIF196887:KIF197759 KSB196887:KSB197759 LBX196887:LBX197759 LLT196887:LLT197759 LVP196887:LVP197759 MFL196887:MFL197759 MPH196887:MPH197759 MZD196887:MZD197759 NIZ196887:NIZ197759 NSV196887:NSV197759 OCR196887:OCR197759 OMN196887:OMN197759 OWJ196887:OWJ197759 PGF196887:PGF197759 PQB196887:PQB197759 PZX196887:PZX197759 QJT196887:QJT197759 QTP196887:QTP197759 RDL196887:RDL197759 RNH196887:RNH197759 RXD196887:RXD197759 SGZ196887:SGZ197759 SQV196887:SQV197759 TAR196887:TAR197759 TKN196887:TKN197759 TUJ196887:TUJ197759 UEF196887:UEF197759 UOB196887:UOB197759 UXX196887:UXX197759 VHT196887:VHT197759 VRP196887:VRP197759 WBL196887:WBL197759 WLH196887:WLH197759 WVD196887:WVD197759 L262429:L263301 IR262423:IR263295 SN262423:SN263295 ACJ262423:ACJ263295 AMF262423:AMF263295 AWB262423:AWB263295 BFX262423:BFX263295 BPT262423:BPT263295 BZP262423:BZP263295 CJL262423:CJL263295 CTH262423:CTH263295 DDD262423:DDD263295 DMZ262423:DMZ263295 DWV262423:DWV263295 EGR262423:EGR263295 EQN262423:EQN263295 FAJ262423:FAJ263295 FKF262423:FKF263295 FUB262423:FUB263295 GDX262423:GDX263295 GNT262423:GNT263295 GXP262423:GXP263295 HHL262423:HHL263295 HRH262423:HRH263295 IBD262423:IBD263295 IKZ262423:IKZ263295 IUV262423:IUV263295 JER262423:JER263295 JON262423:JON263295 JYJ262423:JYJ263295 KIF262423:KIF263295 KSB262423:KSB263295 LBX262423:LBX263295 LLT262423:LLT263295 LVP262423:LVP263295 MFL262423:MFL263295 MPH262423:MPH263295 MZD262423:MZD263295 NIZ262423:NIZ263295 NSV262423:NSV263295 OCR262423:OCR263295 OMN262423:OMN263295 OWJ262423:OWJ263295 PGF262423:PGF263295 PQB262423:PQB263295 PZX262423:PZX263295 QJT262423:QJT263295 QTP262423:QTP263295 RDL262423:RDL263295 RNH262423:RNH263295 RXD262423:RXD263295 SGZ262423:SGZ263295 SQV262423:SQV263295 TAR262423:TAR263295 TKN262423:TKN263295 TUJ262423:TUJ263295 UEF262423:UEF263295 UOB262423:UOB263295 UXX262423:UXX263295 VHT262423:VHT263295 VRP262423:VRP263295 WBL262423:WBL263295 WLH262423:WLH263295 WVD262423:WVD263295 L327965:L328837 IR327959:IR328831 SN327959:SN328831 ACJ327959:ACJ328831 AMF327959:AMF328831 AWB327959:AWB328831 BFX327959:BFX328831 BPT327959:BPT328831 BZP327959:BZP328831 CJL327959:CJL328831 CTH327959:CTH328831 DDD327959:DDD328831 DMZ327959:DMZ328831 DWV327959:DWV328831 EGR327959:EGR328831 EQN327959:EQN328831 FAJ327959:FAJ328831 FKF327959:FKF328831 FUB327959:FUB328831 GDX327959:GDX328831 GNT327959:GNT328831 GXP327959:GXP328831 HHL327959:HHL328831 HRH327959:HRH328831 IBD327959:IBD328831 IKZ327959:IKZ328831 IUV327959:IUV328831 JER327959:JER328831 JON327959:JON328831 JYJ327959:JYJ328831 KIF327959:KIF328831 KSB327959:KSB328831 LBX327959:LBX328831 LLT327959:LLT328831 LVP327959:LVP328831 MFL327959:MFL328831 MPH327959:MPH328831 MZD327959:MZD328831 NIZ327959:NIZ328831 NSV327959:NSV328831 OCR327959:OCR328831 OMN327959:OMN328831 OWJ327959:OWJ328831 PGF327959:PGF328831 PQB327959:PQB328831 PZX327959:PZX328831 QJT327959:QJT328831 QTP327959:QTP328831 RDL327959:RDL328831 RNH327959:RNH328831 RXD327959:RXD328831 SGZ327959:SGZ328831 SQV327959:SQV328831 TAR327959:TAR328831 TKN327959:TKN328831 TUJ327959:TUJ328831 UEF327959:UEF328831 UOB327959:UOB328831 UXX327959:UXX328831 VHT327959:VHT328831 VRP327959:VRP328831 WBL327959:WBL328831 WLH327959:WLH328831 WVD327959:WVD328831 L393501:L394373 IR393495:IR394367 SN393495:SN394367 ACJ393495:ACJ394367 AMF393495:AMF394367 AWB393495:AWB394367 BFX393495:BFX394367 BPT393495:BPT394367 BZP393495:BZP394367 CJL393495:CJL394367 CTH393495:CTH394367 DDD393495:DDD394367 DMZ393495:DMZ394367 DWV393495:DWV394367 EGR393495:EGR394367 EQN393495:EQN394367 FAJ393495:FAJ394367 FKF393495:FKF394367 FUB393495:FUB394367 GDX393495:GDX394367 GNT393495:GNT394367 GXP393495:GXP394367 HHL393495:HHL394367 HRH393495:HRH394367 IBD393495:IBD394367 IKZ393495:IKZ394367 IUV393495:IUV394367 JER393495:JER394367 JON393495:JON394367 JYJ393495:JYJ394367 KIF393495:KIF394367 KSB393495:KSB394367 LBX393495:LBX394367 LLT393495:LLT394367 LVP393495:LVP394367 MFL393495:MFL394367 MPH393495:MPH394367 MZD393495:MZD394367 NIZ393495:NIZ394367 NSV393495:NSV394367 OCR393495:OCR394367 OMN393495:OMN394367 OWJ393495:OWJ394367 PGF393495:PGF394367 PQB393495:PQB394367 PZX393495:PZX394367 QJT393495:QJT394367 QTP393495:QTP394367 RDL393495:RDL394367 RNH393495:RNH394367 RXD393495:RXD394367 SGZ393495:SGZ394367 SQV393495:SQV394367 TAR393495:TAR394367 TKN393495:TKN394367 TUJ393495:TUJ394367 UEF393495:UEF394367 UOB393495:UOB394367 UXX393495:UXX394367 VHT393495:VHT394367 VRP393495:VRP394367 WBL393495:WBL394367 WLH393495:WLH394367 WVD393495:WVD394367 L459037:L459909 IR459031:IR459903 SN459031:SN459903 ACJ459031:ACJ459903 AMF459031:AMF459903 AWB459031:AWB459903 BFX459031:BFX459903 BPT459031:BPT459903 BZP459031:BZP459903 CJL459031:CJL459903 CTH459031:CTH459903 DDD459031:DDD459903 DMZ459031:DMZ459903 DWV459031:DWV459903 EGR459031:EGR459903 EQN459031:EQN459903 FAJ459031:FAJ459903 FKF459031:FKF459903 FUB459031:FUB459903 GDX459031:GDX459903 GNT459031:GNT459903 GXP459031:GXP459903 HHL459031:HHL459903 HRH459031:HRH459903 IBD459031:IBD459903 IKZ459031:IKZ459903 IUV459031:IUV459903 JER459031:JER459903 JON459031:JON459903 JYJ459031:JYJ459903 KIF459031:KIF459903 KSB459031:KSB459903 LBX459031:LBX459903 LLT459031:LLT459903 LVP459031:LVP459903 MFL459031:MFL459903 MPH459031:MPH459903 MZD459031:MZD459903 NIZ459031:NIZ459903 NSV459031:NSV459903 OCR459031:OCR459903 OMN459031:OMN459903 OWJ459031:OWJ459903 PGF459031:PGF459903 PQB459031:PQB459903 PZX459031:PZX459903 QJT459031:QJT459903 QTP459031:QTP459903 RDL459031:RDL459903 RNH459031:RNH459903 RXD459031:RXD459903 SGZ459031:SGZ459903 SQV459031:SQV459903 TAR459031:TAR459903 TKN459031:TKN459903 TUJ459031:TUJ459903 UEF459031:UEF459903 UOB459031:UOB459903 UXX459031:UXX459903 VHT459031:VHT459903 VRP459031:VRP459903 WBL459031:WBL459903 WLH459031:WLH459903 WVD459031:WVD459903 L524573:L525445 IR524567:IR525439 SN524567:SN525439 ACJ524567:ACJ525439 AMF524567:AMF525439 AWB524567:AWB525439 BFX524567:BFX525439 BPT524567:BPT525439 BZP524567:BZP525439 CJL524567:CJL525439 CTH524567:CTH525439 DDD524567:DDD525439 DMZ524567:DMZ525439 DWV524567:DWV525439 EGR524567:EGR525439 EQN524567:EQN525439 FAJ524567:FAJ525439 FKF524567:FKF525439 FUB524567:FUB525439 GDX524567:GDX525439 GNT524567:GNT525439 GXP524567:GXP525439 HHL524567:HHL525439 HRH524567:HRH525439 IBD524567:IBD525439 IKZ524567:IKZ525439 IUV524567:IUV525439 JER524567:JER525439 JON524567:JON525439 JYJ524567:JYJ525439 KIF524567:KIF525439 KSB524567:KSB525439 LBX524567:LBX525439 LLT524567:LLT525439 LVP524567:LVP525439 MFL524567:MFL525439 MPH524567:MPH525439 MZD524567:MZD525439 NIZ524567:NIZ525439 NSV524567:NSV525439 OCR524567:OCR525439 OMN524567:OMN525439 OWJ524567:OWJ525439 PGF524567:PGF525439 PQB524567:PQB525439 PZX524567:PZX525439 QJT524567:QJT525439 QTP524567:QTP525439 RDL524567:RDL525439 RNH524567:RNH525439 RXD524567:RXD525439 SGZ524567:SGZ525439 SQV524567:SQV525439 TAR524567:TAR525439 TKN524567:TKN525439 TUJ524567:TUJ525439 UEF524567:UEF525439 UOB524567:UOB525439 UXX524567:UXX525439 VHT524567:VHT525439 VRP524567:VRP525439 WBL524567:WBL525439 WLH524567:WLH525439 WVD524567:WVD525439 L590109:L590981 IR590103:IR590975 SN590103:SN590975 ACJ590103:ACJ590975 AMF590103:AMF590975 AWB590103:AWB590975 BFX590103:BFX590975 BPT590103:BPT590975 BZP590103:BZP590975 CJL590103:CJL590975 CTH590103:CTH590975 DDD590103:DDD590975 DMZ590103:DMZ590975 DWV590103:DWV590975 EGR590103:EGR590975 EQN590103:EQN590975 FAJ590103:FAJ590975 FKF590103:FKF590975 FUB590103:FUB590975 GDX590103:GDX590975 GNT590103:GNT590975 GXP590103:GXP590975 HHL590103:HHL590975 HRH590103:HRH590975 IBD590103:IBD590975 IKZ590103:IKZ590975 IUV590103:IUV590975 JER590103:JER590975 JON590103:JON590975 JYJ590103:JYJ590975 KIF590103:KIF590975 KSB590103:KSB590975 LBX590103:LBX590975 LLT590103:LLT590975 LVP590103:LVP590975 MFL590103:MFL590975 MPH590103:MPH590975 MZD590103:MZD590975 NIZ590103:NIZ590975 NSV590103:NSV590975 OCR590103:OCR590975 OMN590103:OMN590975 OWJ590103:OWJ590975 PGF590103:PGF590975 PQB590103:PQB590975 PZX590103:PZX590975 QJT590103:QJT590975 QTP590103:QTP590975 RDL590103:RDL590975 RNH590103:RNH590975 RXD590103:RXD590975 SGZ590103:SGZ590975 SQV590103:SQV590975 TAR590103:TAR590975 TKN590103:TKN590975 TUJ590103:TUJ590975 UEF590103:UEF590975 UOB590103:UOB590975 UXX590103:UXX590975 VHT590103:VHT590975 VRP590103:VRP590975 WBL590103:WBL590975 WLH590103:WLH590975 WVD590103:WVD590975 L655645:L656517 IR655639:IR656511 SN655639:SN656511 ACJ655639:ACJ656511 AMF655639:AMF656511 AWB655639:AWB656511 BFX655639:BFX656511 BPT655639:BPT656511 BZP655639:BZP656511 CJL655639:CJL656511 CTH655639:CTH656511 DDD655639:DDD656511 DMZ655639:DMZ656511 DWV655639:DWV656511 EGR655639:EGR656511 EQN655639:EQN656511 FAJ655639:FAJ656511 FKF655639:FKF656511 FUB655639:FUB656511 GDX655639:GDX656511 GNT655639:GNT656511 GXP655639:GXP656511 HHL655639:HHL656511 HRH655639:HRH656511 IBD655639:IBD656511 IKZ655639:IKZ656511 IUV655639:IUV656511 JER655639:JER656511 JON655639:JON656511 JYJ655639:JYJ656511 KIF655639:KIF656511 KSB655639:KSB656511 LBX655639:LBX656511 LLT655639:LLT656511 LVP655639:LVP656511 MFL655639:MFL656511 MPH655639:MPH656511 MZD655639:MZD656511 NIZ655639:NIZ656511 NSV655639:NSV656511 OCR655639:OCR656511 OMN655639:OMN656511 OWJ655639:OWJ656511 PGF655639:PGF656511 PQB655639:PQB656511 PZX655639:PZX656511 QJT655639:QJT656511 QTP655639:QTP656511 RDL655639:RDL656511 RNH655639:RNH656511 RXD655639:RXD656511 SGZ655639:SGZ656511 SQV655639:SQV656511 TAR655639:TAR656511 TKN655639:TKN656511 TUJ655639:TUJ656511 UEF655639:UEF656511 UOB655639:UOB656511 UXX655639:UXX656511 VHT655639:VHT656511 VRP655639:VRP656511 WBL655639:WBL656511 WLH655639:WLH656511 WVD655639:WVD656511 L721181:L722053 IR721175:IR722047 SN721175:SN722047 ACJ721175:ACJ722047 AMF721175:AMF722047 AWB721175:AWB722047 BFX721175:BFX722047 BPT721175:BPT722047 BZP721175:BZP722047 CJL721175:CJL722047 CTH721175:CTH722047 DDD721175:DDD722047 DMZ721175:DMZ722047 DWV721175:DWV722047 EGR721175:EGR722047 EQN721175:EQN722047 FAJ721175:FAJ722047 FKF721175:FKF722047 FUB721175:FUB722047 GDX721175:GDX722047 GNT721175:GNT722047 GXP721175:GXP722047 HHL721175:HHL722047 HRH721175:HRH722047 IBD721175:IBD722047 IKZ721175:IKZ722047 IUV721175:IUV722047 JER721175:JER722047 JON721175:JON722047 JYJ721175:JYJ722047 KIF721175:KIF722047 KSB721175:KSB722047 LBX721175:LBX722047 LLT721175:LLT722047 LVP721175:LVP722047 MFL721175:MFL722047 MPH721175:MPH722047 MZD721175:MZD722047 NIZ721175:NIZ722047 NSV721175:NSV722047 OCR721175:OCR722047 OMN721175:OMN722047 OWJ721175:OWJ722047 PGF721175:PGF722047 PQB721175:PQB722047 PZX721175:PZX722047 QJT721175:QJT722047 QTP721175:QTP722047 RDL721175:RDL722047 RNH721175:RNH722047 RXD721175:RXD722047 SGZ721175:SGZ722047 SQV721175:SQV722047 TAR721175:TAR722047 TKN721175:TKN722047 TUJ721175:TUJ722047 UEF721175:UEF722047 UOB721175:UOB722047 UXX721175:UXX722047 VHT721175:VHT722047 VRP721175:VRP722047 WBL721175:WBL722047 WLH721175:WLH722047 WVD721175:WVD722047 L786717:L787589 IR786711:IR787583 SN786711:SN787583 ACJ786711:ACJ787583 AMF786711:AMF787583 AWB786711:AWB787583 BFX786711:BFX787583 BPT786711:BPT787583 BZP786711:BZP787583 CJL786711:CJL787583 CTH786711:CTH787583 DDD786711:DDD787583 DMZ786711:DMZ787583 DWV786711:DWV787583 EGR786711:EGR787583 EQN786711:EQN787583 FAJ786711:FAJ787583 FKF786711:FKF787583 FUB786711:FUB787583 GDX786711:GDX787583 GNT786711:GNT787583 GXP786711:GXP787583 HHL786711:HHL787583 HRH786711:HRH787583 IBD786711:IBD787583 IKZ786711:IKZ787583 IUV786711:IUV787583 JER786711:JER787583 JON786711:JON787583 JYJ786711:JYJ787583 KIF786711:KIF787583 KSB786711:KSB787583 LBX786711:LBX787583 LLT786711:LLT787583 LVP786711:LVP787583 MFL786711:MFL787583 MPH786711:MPH787583 MZD786711:MZD787583 NIZ786711:NIZ787583 NSV786711:NSV787583 OCR786711:OCR787583 OMN786711:OMN787583 OWJ786711:OWJ787583 PGF786711:PGF787583 PQB786711:PQB787583 PZX786711:PZX787583 QJT786711:QJT787583 QTP786711:QTP787583 RDL786711:RDL787583 RNH786711:RNH787583 RXD786711:RXD787583 SGZ786711:SGZ787583 SQV786711:SQV787583 TAR786711:TAR787583 TKN786711:TKN787583 TUJ786711:TUJ787583 UEF786711:UEF787583 UOB786711:UOB787583 UXX786711:UXX787583 VHT786711:VHT787583 VRP786711:VRP787583 WBL786711:WBL787583 WLH786711:WLH787583 WVD786711:WVD787583 L852253:L853125 IR852247:IR853119 SN852247:SN853119 ACJ852247:ACJ853119 AMF852247:AMF853119 AWB852247:AWB853119 BFX852247:BFX853119 BPT852247:BPT853119 BZP852247:BZP853119 CJL852247:CJL853119 CTH852247:CTH853119 DDD852247:DDD853119 DMZ852247:DMZ853119 DWV852247:DWV853119 EGR852247:EGR853119 EQN852247:EQN853119 FAJ852247:FAJ853119 FKF852247:FKF853119 FUB852247:FUB853119 GDX852247:GDX853119 GNT852247:GNT853119 GXP852247:GXP853119 HHL852247:HHL853119 HRH852247:HRH853119 IBD852247:IBD853119 IKZ852247:IKZ853119 IUV852247:IUV853119 JER852247:JER853119 JON852247:JON853119 JYJ852247:JYJ853119 KIF852247:KIF853119 KSB852247:KSB853119 LBX852247:LBX853119 LLT852247:LLT853119 LVP852247:LVP853119 MFL852247:MFL853119 MPH852247:MPH853119 MZD852247:MZD853119 NIZ852247:NIZ853119 NSV852247:NSV853119 OCR852247:OCR853119 OMN852247:OMN853119 OWJ852247:OWJ853119 PGF852247:PGF853119 PQB852247:PQB853119 PZX852247:PZX853119 QJT852247:QJT853119 QTP852247:QTP853119 RDL852247:RDL853119 RNH852247:RNH853119 RXD852247:RXD853119 SGZ852247:SGZ853119 SQV852247:SQV853119 TAR852247:TAR853119 TKN852247:TKN853119 TUJ852247:TUJ853119 UEF852247:UEF853119 UOB852247:UOB853119 UXX852247:UXX853119 VHT852247:VHT853119 VRP852247:VRP853119 WBL852247:WBL853119 WLH852247:WLH853119 WVD852247:WVD853119 L917789:L918661 IR917783:IR918655 SN917783:SN918655 ACJ917783:ACJ918655 AMF917783:AMF918655 AWB917783:AWB918655 BFX917783:BFX918655 BPT917783:BPT918655 BZP917783:BZP918655 CJL917783:CJL918655 CTH917783:CTH918655 DDD917783:DDD918655 DMZ917783:DMZ918655 DWV917783:DWV918655 EGR917783:EGR918655 EQN917783:EQN918655 FAJ917783:FAJ918655 FKF917783:FKF918655 FUB917783:FUB918655 GDX917783:GDX918655 GNT917783:GNT918655 GXP917783:GXP918655 HHL917783:HHL918655 HRH917783:HRH918655 IBD917783:IBD918655 IKZ917783:IKZ918655 IUV917783:IUV918655 JER917783:JER918655 JON917783:JON918655 JYJ917783:JYJ918655 KIF917783:KIF918655 KSB917783:KSB918655 LBX917783:LBX918655 LLT917783:LLT918655 LVP917783:LVP918655 MFL917783:MFL918655 MPH917783:MPH918655 MZD917783:MZD918655 NIZ917783:NIZ918655 NSV917783:NSV918655 OCR917783:OCR918655 OMN917783:OMN918655 OWJ917783:OWJ918655 PGF917783:PGF918655 PQB917783:PQB918655 PZX917783:PZX918655 QJT917783:QJT918655 QTP917783:QTP918655 RDL917783:RDL918655 RNH917783:RNH918655 RXD917783:RXD918655 SGZ917783:SGZ918655 SQV917783:SQV918655 TAR917783:TAR918655 TKN917783:TKN918655 TUJ917783:TUJ918655 UEF917783:UEF918655 UOB917783:UOB918655 UXX917783:UXX918655 VHT917783:VHT918655 VRP917783:VRP918655 WBL917783:WBL918655 WLH917783:WLH918655 WVD917783:WVD918655 L983325:L984197 IR983319:IR984191 SN983319:SN984191 ACJ983319:ACJ984191 AMF983319:AMF984191 AWB983319:AWB984191 BFX983319:BFX984191 BPT983319:BPT984191 BZP983319:BZP984191 CJL983319:CJL984191 CTH983319:CTH984191 DDD983319:DDD984191 DMZ983319:DMZ984191 DWV983319:DWV984191 EGR983319:EGR984191 EQN983319:EQN984191 FAJ983319:FAJ984191 FKF983319:FKF984191 FUB983319:FUB984191 GDX983319:GDX984191 GNT983319:GNT984191 GXP983319:GXP984191 HHL983319:HHL984191 HRH983319:HRH984191 IBD983319:IBD984191 IKZ983319:IKZ984191 IUV983319:IUV984191 JER983319:JER984191 JON983319:JON984191 JYJ983319:JYJ984191 KIF983319:KIF984191 KSB983319:KSB984191 LBX983319:LBX984191 LLT983319:LLT984191 LVP983319:LVP984191 MFL983319:MFL984191 MPH983319:MPH984191 MZD983319:MZD984191 NIZ983319:NIZ984191 NSV983319:NSV984191 OCR983319:OCR984191 OMN983319:OMN984191 OWJ983319:OWJ984191 PGF983319:PGF984191 PQB983319:PQB984191 PZX983319:PZX984191 QJT983319:QJT984191 QTP983319:QTP984191 RDL983319:RDL984191 RNH983319:RNH984191 RXD983319:RXD984191 SGZ983319:SGZ984191 SQV983319:SQV984191 TAR983319:TAR984191 TKN983319:TKN984191 TUJ983319:TUJ984191 UEF983319:UEF984191 UOB983319:UOB984191 UXX983319:UXX984191 VHT983319:VHT984191 VRP983319:VRP984191 WBL983319:WBL984191 WLH983319:WLH984191 BA217:BA222 L26 ACU26:ACW26 AMQ26:AMS26 AWM26:AWO26 BGI26:BGK26 BQE26:BQG26 CAA26:CAC26 CJW26:CJY26 CTS26:CTU26 DDO26:DDQ26 DNK26:DNM26 DXG26:DXI26 EHC26:EHE26 EQY26:ERA26 FAU26:FAW26 FKQ26:FKS26 FUM26:FUO26 GEI26:GEK26 GOE26:GOG26 GYA26:GYC26 HHW26:HHY26 HRS26:HRU26 IBO26:IBQ26 ILK26:ILM26 IVG26:IVI26 JFC26:JFE26 JOY26:JPA26 JYU26:JYW26 KIQ26:KIS26 KSM26:KSO26 LCI26:LCK26 LME26:LMG26 LWA26:LWC26 MFW26:MFY26 MPS26:MPU26 MZO26:MZQ26 NJK26:NJM26 NTG26:NTI26 ODC26:ODE26 OMY26:ONA26 OWU26:OWW26 PGQ26:PGS26 PQM26:PQO26 QAI26:QAK26 QKE26:QKG26 QUA26:QUC26 RDW26:RDY26 RNS26:RNU26 RXO26:RXQ26 SHK26:SHM26 SRG26:SRI26 TBC26:TBE26 TKY26:TLA26 TUU26:TUW26 UEQ26:UES26 UOM26:UOO26 UYI26:UYK26 VIE26:VIG26 VSA26:VSC26 WBW26:WBY26 WLS26:WLU26 WVO26:WVQ26 IR26 SN26 ACJ26 AMF26 AWB26 BFX26 BPT26 BZP26 CJL26 CTH26 DDD26 DMZ26 DWV26 EGR26 EQN26 FAJ26 FKF26 FUB26 GDX26 GNT26 GXP26 HHL26 HRH26 IBD26 IKZ26 IUV26 JER26 JON26 JYJ26 KIF26 KSB26 LBX26 LLT26 LVP26 MFL26 MPH26 MZD26 NIZ26 NSV26 OCR26 OMN26 OWJ26 PGF26 PQB26 PZX26 QJT26 QTP26 RDL26 RNH26 RXD26 SGZ26 SQV26 TAR26 TKN26 TUJ26 UEF26 UOB26 UXX26 VHT26 VRP26 WBL26 WLH26 WVD26 JC26:JE26 SY26:TA26 W26:Y26 AMQ165:AMS165 AWM165:AWO165 BGI165:BGK165 BQE165:BQG165 CAA165:CAC165 CJW165:CJY165 CTS165:CTU165 DDO165:DDQ165 DNK165:DNM165 DXG165:DXI165 EHC165:EHE165 EQY165:ERA165 FAU165:FAW165 FKQ165:FKS165 FUM165:FUO165 GEI165:GEK165 GOE165:GOG165 GYA165:GYC165 HHW165:HHY165 HRS165:HRU165 IBO165:IBQ165 ILK165:ILM165 IVG165:IVI165 JFC165:JFE165 JOY165:JPA165 JYU165:JYW165 KIQ165:KIS165 KSM165:KSO165 LCI165:LCK165 LME165:LMG165 LWA165:LWC165 MFW165:MFY165 MPS165:MPU165 MZO165:MZQ165 NJK165:NJM165 NTG165:NTI165 ODC165:ODE165 OMY165:ONA165 OWU165:OWW165 PGQ165:PGS165 PQM165:PQO165 QAI165:QAK165 QKE165:QKG165 QUA165:QUC165 RDW165:RDY165 RNS165:RNU165 RXO165:RXQ165 SHK165:SHM165 SRG165:SRI165 TBC165:TBE165 TKY165:TLA165 TUU165:TUW165 UEQ165:UES165 UOM165:UOO165 UYI165:UYK165 VIE165:VIG165 VSA165:VSC165 WBW165:WBY165 WLS165:WLU165 WVO165:WVQ165 IR165 SN165 ACJ165 AMF165 AWB165 BFX165 BPT165 BZP165 CJL165 CTH165 DDD165 DMZ165 DWV165 EGR165 EQN165 FAJ165 FKF165 FUB165 GDX165 GNT165 GXP165 HHL165 HRH165 IBD165 IKZ165 IUV165 JER165 JON165 JYJ165 KIF165 KSB165 LBX165 LLT165 LVP165 MFL165 MPH165 MZD165 NIZ165 NSV165 OCR165 OMN165 OWJ165 PGF165 PQB165 PZX165 QJT165 QTP165 RDL165 RNH165 RXD165 SGZ165 SQV165 TAR165 TKN165 TUJ165 UEF165 UOB165 UXX165 VHT165 VRP165 WBL165 WLH165 WVD165 JC165:JE165 I164 T164:V164 SY165:TA165 ACR164:ACT164 SV164:SX164 IZ164:JB164 WVA164 WLE164 WBI164 VRM164 VHQ164 UXU164 UNY164 UEC164 TUG164 TKK164 TAO164 SQS164 SGW164 RXA164 RNE164 RDI164 QTM164 QJQ164 PZU164 PPY164 PGC164 OWG164 OMK164 OCO164 NSS164 NIW164 MZA164 MPE164 MFI164 LVM164 LLQ164 LBU164 KRY164 KIC164 JYG164 JOK164 JEO164 IUS164 IKW164 IBA164 HRE164 HHI164 GXM164 GNQ164 GDU164 FTY164 FKC164 FAG164 EQK164 EGO164 DWS164 DMW164 DDA164 CTE164 CJI164 BZM164 BPQ164 BFU164 AVY164 AMC164 ACG164 SK164 IO164 WVL164:WVN164 WLP164:WLR164 WBT164:WBV164 VRX164:VRZ164 VIB164:VID164 UYF164:UYH164 UOJ164:UOL164 UEN164:UEP164 TUR164:TUT164 TKV164:TKX164 TAZ164:TBB164 SRD164:SRF164 SHH164:SHJ164 RXL164:RXN164 RNP164:RNR164 RDT164:RDV164 QTX164:QTZ164 QKB164:QKD164 QAF164:QAH164 PQJ164:PQL164 PGN164:PGP164 OWR164:OWT164 OMV164:OMX164 OCZ164:ODB164 NTD164:NTF164 NJH164:NJJ164 MZL164:MZN164 MPP164:MPR164 MFT164:MFV164 LVX164:LVZ164 LMB164:LMD164 LCF164:LCH164 KSJ164:KSL164 KIN164:KIP164 JYR164:JYT164 JOV164:JOX164 JEZ164:JFB164 IVD164:IVF164 ILH164:ILJ164 IBL164:IBN164 HRP164:HRR164 HHT164:HHV164 GXX164:GXZ164 GOB164:GOD164 GEF164:GEH164 FUJ164:FUL164 FKN164:FKP164 FAR164:FAT164 EQV164:EQX164 EGZ164:EHB164 DXD164:DXF164 DNH164:DNJ164 DDL164:DDN164 CTP164:CTR164 CJT164:CJV164 BZX164:BZZ164 BQB164:BQD164 BGF164:BGH164 AWJ164:AWL164 AMN164:AMP164 ACU165:ACW165 W165:Y171 M362:M363 W177:Y177 L177 L263:L264 W263:Y265 W274:W276 L272:L273 WBF281 VRJ281 VHN281 UXR281 UNV281 UDZ281 TUD281 TKH281 TAL281 SQP281 SGT281 RWX281 RNB281 RDF281 QTJ281 QJN281 PZR281 PPV281 PFZ281 OWD281 OMH281 OCL281 NSP281 NIT281 MYX281 MPB281 MFF281 LVJ281 LLN281 LBR281 KRV281 KHZ281 JYD281 JOH281 JEL281 IUP281 IKT281 IAX281 HRB281 HHF281 GXJ281 GNN281 GDR281 FTV281 FJZ281 FAD281 EQH281 EGL281 DWP281 DMT281 DCX281 CTB281 CJF281 BZJ281 BPN281 BFR281 AVV281 ALZ281 ACD281 SH281 IL281 WVI281:WVK281 WLM281:WLO281 WBQ281:WBS281 VRU281:VRW281 VHY281:VIA281 UYC281:UYE281 UOG281:UOI281 UEK281:UEM281 TUO281:TUQ281 TKS281:TKU281 TAW281:TAY281 SRA281:SRC281 SHE281:SHG281 RXI281:RXK281 RNM281:RNO281 RDQ281:RDS281 QTU281:QTW281 QJY281:QKA281 QAC281:QAE281 PQG281:PQI281 PGK281:PGM281 OWO281:OWQ281 OMS281:OMU281 OCW281:OCY281 NTA281:NTC281 NJE281:NJG281 MZI281:MZK281 MPM281:MPO281 MFQ281:MFS281 LVU281:LVW281 LLY281:LMA281 LCC281:LCE281 KSG281:KSI281 KIK281:KIM281 JYO281:JYQ281 JOS281:JOU281 JEW281:JEY281 IVA281:IVC281 ILE281:ILG281 IBI281:IBK281 HRM281:HRO281 HHQ281:HHS281 GXU281:GXW281 GNY281:GOA281 GEC281:GEE281 FUG281:FUI281 FKK281:FKM281 FAO281:FAQ281 EQS281:EQU281 EGW281:EGY281 DXA281:DXC281 DNE281:DNG281 DDI281:DDK281 CTM281:CTO281 CJQ281:CJS281 BZU281:BZW281 BPY281:BQA281 BGC281:BGE281 AWG281:AWI281 AMK281:AMM281 ACO281:ACQ281 SS281:SU281 IW281:IY281 WUX281 WLB281 BWV288 CJQ272:CJQ273 X362:Z363 AMH362:AMH363 ACL362:ACL363 SP362:SP363 IT362:IT363 WVQ362:WVS363 WLU362:WLW363 WBY362:WCA363 VSC362:VSE363 VIG362:VII363 UYK362:UYM363 UOO362:UOQ363 UES362:UEU363 TUW362:TUY363 TLA362:TLC363 TBE362:TBG363 SRI362:SRK363 SHM362:SHO363 RXQ362:RXS363 RNU362:RNW363 RDY362:REA363 QUC362:QUE363 QKG362:QKI363 QAK362:QAM363 PQO362:PQQ363 PGS362:PGU363 OWW362:OWY363 ONA362:ONC363 ODE362:ODG363 NTI362:NTK363 NJM362:NJO363 MZQ362:MZS363 MPU362:MPW363 MFY362:MGA363 LWC362:LWE363 LMG362:LMI363 LCK362:LCM363 KSO362:KSQ363 KIS362:KIU363 JYW362:JYY363 JPA362:JPC363 JFE362:JFG363 IVI362:IVK363 ILM362:ILO363 IBQ362:IBS363 HRU362:HRW363 HHY362:HIA363 GYC362:GYE363 GOG362:GOI363 GEK362:GEM363 FUO362:FUQ363 FKS362:FKU363 FAW362:FAY363 ERA362:ERC363 EHE362:EHG363 DXI362:DXK363 DNM362:DNO363 DDQ362:DDS363 CTU362:CTW363 CJY362:CKA363 CAC362:CAE363 BQG362:BQI363 BGK362:BGM363 AWO362:AWQ363 AMS362:AMU363 ACW362:ACY363 TA362:TC363 JE362:JG363 WVF362:WVF363 WLJ362:WLJ363 WBN362:WBN363 VRR362:VRR363 VHV362:VHV363 UXZ362:UXZ363 UOD362:UOD363 UEH362:UEH363 TUL362:TUL363 TKP362:TKP363 TAT362:TAT363 SQX362:SQX363 SHB362:SHB363 RXF362:RXF363 RNJ362:RNJ363 RDN362:RDN363 QTR362:QTR363 QJV362:QJV363 PZZ362:PZZ363 PQD362:PQD363 PGH362:PGH363 OWL362:OWL363 OMP362:OMP363 OCT362:OCT363 NSX362:NSX363 NJB362:NJB363 MZF362:MZF363 MPJ362:MPJ363 MFN362:MFN363 LVR362:LVR363 LLV362:LLV363 LBZ362:LBZ363 KSD362:KSD363 KIH362:KIH363 JYL362:JYL363 JOP362:JOP363 JET362:JET363 IUX362:IUX363 ILB362:ILB363 IBF362:IBF363 HRJ362:HRJ363 HHN362:HHN363 GXR362:GXR363 GNV362:GNV363 GDZ362:GDZ363 FUD362:FUD363 FKH362:FKH363 FAL362:FAL363 EQP362:EQP363 EGT362:EGT363 DWX362:DWX363 DNB362:DNB363 DDF362:DDF363 CTJ362:CTJ363 CJN362:CJN363 BZR362:BZR363 BPV362:BPV363 BFZ362:BFZ363 AWD362:AWD363 DDI272:DDI273 DNE272:DNE273 DXA272:DXA273 EGW272:EGW273 EQS272:EQS273 FAO272:FAO273 FKK272:FKK273 FUG272:FUG273 GEC272:GEC273 GNY272:GNY273 GXU272:GXU273 HHQ272:HHQ273 HRM272:HRM273 IBI272:IBI273 ILE272:ILE273 IVA272:IVA273 JEW272:JEW273 JOS272:JOS273 JYO272:JYO273 KIK272:KIK273 KSG272:KSG273 LCC272:LCC273 LLY272:LLY273 LVU272:LVU273 MFQ272:MFQ273 MPM272:MPM273 MZI272:MZI273 NJE272:NJE273 NTA272:NTA273 OCW272:OCW273 OMS272:OMS273 OWO272:OWO273 PGK272:PGK273 PQG272:PQG273 QAC272:QAC273 QJY272:QJY273 QTU272:QTU273 RDQ272:RDQ273 RNM272:RNM273 RXI272:RXI273 SHE272:SHE273 SRA272:SRA273 TAW272:TAW273 TKS272:TKS273 TUO272:TUO273 UEK272:UEK273 UOG272:UOG273 UYC272:UYC273 VHY272:VHY273 VRU272:VRU273 WBQ272:WBQ273 WLM272:WLM273 WVI272:WVI273 JH272:JJ273 TD272:TF273 ACZ272:ADB273 AMV272:AMX273 AWR272:AWT273 BGN272:BGP273 BQJ272:BQL273 CAF272:CAH273 CKB272:CKD273 CTX272:CTZ273 DDT272:DDV273 DNP272:DNR273 DXL272:DXN273 EHH272:EHJ273 ERD272:ERF273 FAZ272:FBB273 FKV272:FKX273 FUR272:FUT273 GEN272:GEP273 GOJ272:GOL273 GYF272:GYH273 HIB272:HID273 HRX272:HRZ273 IBT272:IBV273 ILP272:ILR273 IVL272:IVN273 JFH272:JFJ273 JPD272:JPF273 JYZ272:JZB273 KIV272:KIX273 KSR272:KST273 LCN272:LCP273 LMJ272:LML273 LWF272:LWH273 MGB272:MGD273 MPX272:MPZ273 MZT272:MZV273 NJP272:NJR273 NTL272:NTN273 ODH272:ODJ273 OND272:ONF273 OWZ272:OXB273 PGV272:PGX273 PQR272:PQT273 QAN272:QAP273 QKJ272:QKL273 QUF272:QUH273 REB272:RED273 RNX272:RNZ273 RXT272:RXV273 SHP272:SHR273 SRL272:SRN273 TBH272:TBJ273 TLD272:TLF273 TUZ272:TVB273 UEV272:UEX273 UOR272:UOT273 UYN272:UYP273 VIJ272:VIL273 VSF272:VSH273 WCB272:WCD273 WLX272:WLZ273 WVT272:WVV273 IW272:IW273 SS272:SS273 ACO272:ACO273 AMK272:AMK273 AWG272:AWG273 BGC272:BGC273 BPY272:BPY273 BZU272:BZU273 CTM272:CTM273 W286:Y286 BER287 CSB287 CIF287 DBX287 DLT287 DVP287 EFL287 EPH287 EZD287 FIZ287 FSV287 GCR287 GMN287 GWJ287 HGF287 HQB287 HZX287 IJT287 ITP287 JDL287 JNH287 JXD287 KGZ287 KQV287 LAR287 LKN287 LUJ287 MEF287 MOB287 MXX287 NHT287 NRP287 OBL287 OLH287 OVD287 PEZ287 POV287 PYR287 QIN287 QSJ287 RCF287 RMB287 RVX287 SFT287 SPP287 SZL287 TJH287 TTD287 UCZ287 UMV287 UWR287 VGN287 VQJ287 WAF287 WKB287 WTX287 HW287:HY287 RS287:RU287 ABO287:ABQ287 ALK287:ALM287 AVG287:AVI287 BFC287:BFE287 BOY287:BPA287 BYU287:BYW287 CIQ287:CIS287 CSM287:CSO287 DCI287:DCK287 DME287:DMG287 DWA287:DWC287 EFW287:EFY287 EPS287:EPU287 EZO287:EZQ287 FJK287:FJM287 FTG287:FTI287 GDC287:GDE287 GMY287:GNA287 GWU287:GWW287 HGQ287:HGS287 HQM287:HQO287 IAI287:IAK287 IKE287:IKG287 IUA287:IUC287 JDW287:JDY287 JNS287:JNU287 JXO287:JXQ287 KHK287:KHM287 KRG287:KRI287 LBC287:LBE287 LKY287:LLA287 LUU287:LUW287 MEQ287:MES287 MOM287:MOO287 MYI287:MYK287 NIE287:NIG287 NSA287:NSC287 OBW287:OBY287 OLS287:OLU287 OVO287:OVQ287 PFK287:PFM287 PPG287:PPI287 PZC287:PZE287 QIY287:QJA287 QSU287:QSW287 RCQ287:RCS287 RMM287:RMO287 RWI287:RWK287 SGE287:SGG287 SQA287:SQC287 SZW287:SZY287 TJS287:TJU287 TTO287:TTQ287 UDK287:UDM287 UNG287:UNI287 UXC287:UXE287 VGY287:VHA287 VQU287:VQW287 WAQ287:WAS287 WKM287:WKO287 WUI287:WUK287 HL287 RH287 ABD287 AKZ287 AUV287 BON287 BYJ287 L235:L237 BDD288 CQN288 CGR288 DAJ288 DKF288 DUB288 EDX288 ENT288 EXP288 FHL288 FRH288 GBD288 GKZ288 GUV288 HER288 HON288 HYJ288 IIF288 ISB288 JBX288 JLT288 JVP288 KFL288 KPH288 KZD288 LIZ288 LSV288 MCR288 MMN288 MWJ288 NGF288 NQB288 NZX288 OJT288 OTP288 PDL288 PNH288 PXD288 QGZ288 QQV288 RAR288 RKN288 RUJ288 SEF288 SOB288 SXX288 THT288 TRP288 UBL288 ULH288 UVD288 VEZ288 VOV288 VYR288 WIN288 WSJ288 GI288:GK288 QE288:QG288 AAA288:AAC288 AJW288:AJY288 ATS288:ATU288 BDO288:BDQ288 BNK288:BNM288 BXG288:BXI288 CHC288:CHE288 CQY288:CRA288 DAU288:DAW288 DKQ288:DKS288 DUM288:DUO288 EEI288:EEK288 EOE288:EOG288 EYA288:EYC288 FHW288:FHY288 FRS288:FRU288 GBO288:GBQ288 GLK288:GLM288 GVG288:GVI288 HFC288:HFE288 HOY288:HPA288 HYU288:HYW288 IIQ288:IIS288 ISM288:ISO288 JCI288:JCK288 JME288:JMG288 JWA288:JWC288 KFW288:KFY288 KPS288:KPU288 KZO288:KZQ288 LJK288:LJM288 LTG288:LTI288 MDC288:MDE288 MMY288:MNA288 MWU288:MWW288 NGQ288:NGS288 NQM288:NQO288 OAI288:OAK288 OKE288:OKG288 OUA288:OUC288 PDW288:PDY288 PNS288:PNU288 PXO288:PXQ288 QHK288:QHM288 QRG288:QRI288 RBC288:RBE288 RKY288:RLA288 RUU288:RUW288 SEQ288:SES288 SOM288:SOO288 SYI288:SYK288 TIE288:TIG288 TSA288:TSC288 UBW288:UBY288 ULS288:ULU288 UVO288:UVQ288 VFK288:VFM288 VPG288:VPI288 VZC288:VZE288 WIY288:WJA288 WSU288:WSW288 FX288 PT288 ZP288 AJL288 ATH288 BMZ288 W317:Y320 Z144 BWS301 BDA301 CQK301 CGO301 DAG301 DKC301 DTY301 EDU301 ENQ301 EXM301 FHI301 FRE301 GBA301 GKW301 GUS301 HEO301 HOK301 HYG301 IIC301 IRY301 JBU301 JLQ301 JVM301 KFI301 KPE301 KZA301 LIW301 LSS301 MCO301 MMK301 MWG301 NGC301 NPY301 NZU301 OJQ301 OTM301 PDI301 PNE301 PXA301 QGW301 QQS301 RAO301 RKK301 RUG301 SEC301 SNY301 SXU301 THQ301 TRM301 UBI301 ULE301 UVA301 VEW301 VOS301 VYO301 WIK301 WSG301 GF301:GH301 QB301:QD301 ZX301:ZZ301 AJT301:AJV301 ATP301:ATR301 BDL301:BDN301 BNH301:BNJ301 BXD301:BXF301 CGZ301:CHB301 CQV301:CQX301 DAR301:DAT301 DKN301:DKP301 DUJ301:DUL301 EEF301:EEH301 EOB301:EOD301 EXX301:EXZ301 FHT301:FHV301 FRP301:FRR301 GBL301:GBN301 GLH301:GLJ301 GVD301:GVF301 HEZ301:HFB301 HOV301:HOX301 HYR301:HYT301 IIN301:IIP301 ISJ301:ISL301 JCF301:JCH301 JMB301:JMD301 JVX301:JVZ301 KFT301:KFV301 KPP301:KPR301 KZL301:KZN301 LJH301:LJJ301 LTD301:LTF301 MCZ301:MDB301 MMV301:MMX301 MWR301:MWT301 NGN301:NGP301 NQJ301:NQL301 OAF301:OAH301 OKB301:OKD301 OTX301:OTZ301 PDT301:PDV301 PNP301:PNR301 PXL301:PXN301 QHH301:QHJ301 QRD301:QRF301 RAZ301:RBB301 RKV301:RKX301 RUR301:RUT301 SEN301:SEP301 SOJ301:SOL301 SYF301:SYH301 TIB301:TID301 TRX301:TRZ301 UBT301:UBV301 ULP301:ULR301 UVL301:UVN301 VFH301:VFJ301 VPD301:VPF301 VYZ301:VZB301 WIV301:WIX301 WSR301:WST301 FU301 PQ301 ZM301 AJI301 ATE301 BMW301 Y274:Y276 W278:Y282 L165:L171 L317:L320 W288:Y300 AS270:AS271 W207:Y207 X146:X163 WLX207 WVT207 L207 JS207:JU207 TO207:TQ207 ADK207:ADM207 ANG207:ANI207 AXC207:AXE207 BGY207:BHA207 BQU207:BQW207 CAQ207:CAS207 CKM207:CKO207 CUI207:CUK207 DEE207:DEG207 DOA207:DOC207 DXW207:DXY207 EHS207:EHU207 ERO207:ERQ207 FBK207:FBM207 FLG207:FLI207 FVC207:FVE207 GEY207:GFA207 GOU207:GOW207 GYQ207:GYS207 HIM207:HIO207 HSI207:HSK207 ICE207:ICG207 IMA207:IMC207 IVW207:IVY207 JFS207:JFU207 JPO207:JPQ207 JZK207:JZM207 KJG207:KJI207 KTC207:KTE207 LCY207:LDA207 LMU207:LMW207 LWQ207:LWS207 MGM207:MGO207 MQI207:MQK207 NAE207:NAG207 NKA207:NKC207 NTW207:NTY207 ODS207:ODU207 ONO207:ONQ207 OXK207:OXM207 PHG207:PHI207 PRC207:PRE207 QAY207:QBA207 QKU207:QKW207 QUQ207:QUS207 REM207:REO207 ROI207:ROK207 RYE207:RYG207 SIA207:SIC207 SRW207:SRY207 TBS207:TBU207 TLO207:TLQ207 TVK207:TVM207 UFG207:UFI207 UPC207:UPE207 UYY207:UZA207 VIU207:VIW207 VSQ207:VSS207 WCM207:WCO207 WMI207:WMK207 WWE207:WWG207 JH207 TD207 ACZ207 AMV207 AWR207 BGN207 BQJ207 CAF207 CKB207 CTX207 DDT207 DNP207 DXL207 EHH207 ERD207 FAZ207 FKV207 FUR207 GEN207 GOJ207 GYF207 HIB207 HRX207 IBT207 ILP207 IVL207 JFH207 JPD207 JYZ207 KIV207 KSR207 LCN207 LMJ207 LWF207 MGB207 MPX207 MZT207 NJP207 NTL207 ODH207 OND207 OWZ207 PGV207 PQR207 QAN207 QKJ207 QUF207 REB207 RNX207 RXT207 SHP207 SRL207 TBH207 TLD207 TUZ207 UEV207 UOR207 UYN207 VIJ207 VSF207 J341 W323:Y324 BER325:BER326 CSB325:CSB326 CIF325:CIF326 DBX325:DBX326 DLT325:DLT326 DVP325:DVP326 EFL325:EFL326 EPH325:EPH326 EZD325:EZD326 FIZ325:FIZ326 FSV325:FSV326 GCR325:GCR326 GMN325:GMN326 GWJ325:GWJ326 HGF325:HGF326 HQB325:HQB326 HZX325:HZX326 IJT325:IJT326 ITP325:ITP326 JDL325:JDL326 JNH325:JNH326 JXD325:JXD326 KGZ325:KGZ326 KQV325:KQV326 LAR325:LAR326 LKN325:LKN326 LUJ325:LUJ326 MEF325:MEF326 MOB325:MOB326 MXX325:MXX326 NHT325:NHT326 NRP325:NRP326 OBL325:OBL326 OLH325:OLH326 OVD325:OVD326 PEZ325:PEZ326 POV325:POV326 PYR325:PYR326 QIN325:QIN326 QSJ325:QSJ326 RCF325:RCF326 RMB325:RMB326 RVX325:RVX326 SFT325:SFT326 SPP325:SPP326 SZL325:SZL326 TJH325:TJH326 TTD325:TTD326 UCZ325:UCZ326 UMV325:UMV326 UWR325:UWR326 VGN325:VGN326 VQJ325:VQJ326 WAF325:WAF326 WKB325:WKB326 WTX325:WTX326 HW325:HY326 RS325:RU326 ABO325:ABQ326 ALK325:ALM326 AVG325:AVI326 BFC325:BFE326 BOY325:BPA326 BYU325:BYW326 CIQ325:CIS326 CSM325:CSO326 DCI325:DCK326 DME325:DMG326 DWA325:DWC326 EFW325:EFY326 EPS325:EPU326 EZO325:EZQ326 FJK325:FJM326 FTG325:FTI326 GDC325:GDE326 GMY325:GNA326 GWU325:GWW326 HGQ325:HGS326 HQM325:HQO326 IAI325:IAK326 IKE325:IKG326 IUA325:IUC326 JDW325:JDY326 JNS325:JNU326 JXO325:JXQ326 KHK325:KHM326 KRG325:KRI326 LBC325:LBE326 LKY325:LLA326 LUU325:LUW326 MEQ325:MES326 MOM325:MOO326 MYI325:MYK326 NIE325:NIG326 NSA325:NSC326 OBW325:OBY326 OLS325:OLU326 OVO325:OVQ326 PFK325:PFM326 PPG325:PPI326 PZC325:PZE326 QIY325:QJA326 QSU325:QSW326 RCQ325:RCS326 RMM325:RMO326 RWI325:RWK326 SGE325:SGG326 SQA325:SQC326 SZW325:SZY326 TJS325:TJU326 TTO325:TTQ326 UDK325:UDM326 UNG325:UNI326 UXC325:UXE326 VGY325:VHA326 VQU325:VQW326 WAQ325:WAS326 WKM325:WKO326 WUI325:WUK326 HL325:HL326 RH325:RH326 ABD325:ABD326 AKZ325:AKZ326 AUV325:AUV326 BON325:BON326 BER342 WCB207 T340:V340 U341:W341 L342 CSB342 CIF342 DBX342 DLT342 DVP342 EFL342 EPH342 EZD342 FIZ342 FSV342 GCR342 GMN342 GWJ342 HGF342 HQB342 HZX342 IJT342 ITP342 JDL342 JNH342 JXD342 KGZ342 KQV342 LAR342 LKN342 LUJ342 MEF342 MOB342 MXX342 NHT342 NRP342 OBL342 OLH342 OVD342 PEZ342 POV342 PYR342 QIN342 QSJ342 RCF342 RMB342 RVX342 SFT342 SPP342 SZL342 TJH342 TTD342 UCZ342 UMV342 UWR342 VGN342 VQJ342 WAF342 WKB342 WTX342 HW342:HY342 RS342:RU342 ABO342:ABQ342 ALK342:ALM342 AVG342:AVI342 BFC342:BFE342 BOY342:BPA342 BYU342:BYW342 CIQ342:CIS342 CSM342:CSO342 DCI342:DCK342 DME342:DMG342 DWA342:DWC342 EFW342:EFY342 EPS342:EPU342 EZO342:EZQ342 FJK342:FJM342 FTG342:FTI342 GDC342:GDE342 GMY342:GNA342 GWU342:GWW342 HGQ342:HGS342 HQM342:HQO342 IAI342:IAK342 IKE342:IKG342 IUA342:IUC342 JDW342:JDY342 JNS342:JNU342 JXO342:JXQ342 KHK342:KHM342 KRG342:KRI342 LBC342:LBE342 LKY342:LLA342 LUU342:LUW342 MEQ342:MES342 MOM342:MOO342 MYI342:MYK342 NIE342:NIG342 NSA342:NSC342 OBW342:OBY342 OLS342:OLU342 OVO342:OVQ342 PFK342:PFM342 PPG342:PPI342 PZC342:PZE342 QIY342:QJA342 QSU342:QSW342 RCQ342:RCS342 RMM342:RMO342 RWI342:RWK342 SGE342:SGG342 SQA342:SQC342 SZW342:SZY342 TJS342:TJU342 TTO342:TTQ342 UDK342:UDM342 UNG342:UNI342 UXC342:UXE342 VGY342:VHA342 VQU342:VQW342 WAQ342:WAS342 WKM342:WKO342 WUI342:WUK342 HL342 RH342 ABD342 AKZ342 AUV342 BON342 W327:Y339 BYJ325:BYJ326 L323:L339 BYJ342 BA215 BE216 X349:X351 Y343:Y351 X354:Y354 X355:X358 W352:Y353 L352:L353 L359:L361 AWD285 W366:Y1157 L366:L1157 UXX365:UXX1151 UOB365:UOB1151 UEF365:UEF1151 TUJ365:TUJ1151 TKN365:TKN1151 TAR365:TAR1151 SQV365:SQV1151 SGZ365:SGZ1151 RXD365:RXD1151 RNH365:RNH1151 RDL365:RDL1151 QTP365:QTP1151 QJT365:QJT1151 PZX365:PZX1151 PQB365:PQB1151 PGF365:PGF1151 OWJ365:OWJ1151 OMN365:OMN1151 OCR365:OCR1151 NSV365:NSV1151 NIZ365:NIZ1151 MZD365:MZD1151 MPH365:MPH1151 MFL365:MFL1151 LVP365:LVP1151 LLT365:LLT1151 LBX365:LBX1151 KSB365:KSB1151 KIF365:KIF1151 JYJ365:JYJ1151 JON365:JON1151 JER365:JER1151 IUV365:IUV1151 IKZ365:IKZ1151 IBD365:IBD1151 HRH365:HRH1151 HHL365:HHL1151 GXP365:GXP1151 GNT365:GNT1151 GDX365:GDX1151 FUB365:FUB1151 FKF365:FKF1151 FAJ365:FAJ1151 EQN365:EQN1151 EGR365:EGR1151 DWV365:DWV1151 DMZ365:DMZ1151 DDD365:DDD1151 CTH365:CTH1151 CJL365:CJL1151 BZP365:BZP1151 BPT365:BPT1151 BFX365:BFX1151 AWB365:AWB1151 AMF365:AMF1151 ACJ365:ACJ1151 SN365:SN1151 IR365:IR1151 WVO365:WVQ1151 WLS365:WLU1151 WBW365:WBY1151 VSA365:VSC1151 VIE365:VIG1151 UYI365:UYK1151 UOM365:UOO1151 UEQ365:UES1151 TUU365:TUW1151 TKY365:TLA1151 TBC365:TBE1151 SRG365:SRI1151 SHK365:SHM1151 RXO365:RXQ1151 RNS365:RNU1151 RDW365:RDY1151 QUA365:QUC1151 QKE365:QKG1151 QAI365:QAK1151 PQM365:PQO1151 PGQ365:PGS1151 OWU365:OWW1151 OMY365:ONA1151 ODC365:ODE1151 NTG365:NTI1151 NJK365:NJM1151 MZO365:MZQ1151 MPS365:MPU1151 MFW365:MFY1151 LWA365:LWC1151 LME365:LMG1151 LCI365:LCK1151 KSM365:KSO1151 KIQ365:KIS1151 JYU365:JYW1151 JOY365:JPA1151 JFC365:JFE1151 IVG365:IVI1151 ILK365:ILM1151 IBO365:IBQ1151 HRS365:HRU1151 HHW365:HHY1151 GYA365:GYC1151 GOE365:GOG1151 GEI365:GEK1151 FUM365:FUO1151 FKQ365:FKS1151 FAU365:FAW1151 EQY365:ERA1151 EHC365:EHE1151 DXG365:DXI1151 DNK365:DNM1151 DDO365:DDQ1151 CTS365:CTU1151 CJW365:CJY1151 CAA365:CAC1151 BQE365:BQG1151 BGI365:BGK1151 AWM365:AWO1151 AMQ365:AMS1151 ACU365:ACW1151 SY365:TA1151 JC365:JE1151 WVD365:WVD1151 WLH365:WLH1151 WBL365:WBL1151 VRP365:VRP1151 VHT365:VHT1151 L278:L303 AMH285 ACL285 SP285 IT285 WVQ285:WVS285 WLU285:WLW285 WBY285:WCA285 VSC285:VSE285 VIG285:VII285 UYK285:UYM285 UOO285:UOQ285 UES285:UEU285 TUW285:TUY285 TLA285:TLC285 TBE285:TBG285 SRI285:SRK285 SHM285:SHO285 RXQ285:RXS285 RNU285:RNW285 RDY285:REA285 QUC285:QUE285 QKG285:QKI285 QAK285:QAM285 PQO285:PQQ285 PGS285:PGU285 OWW285:OWY285 ONA285:ONC285 ODE285:ODG285 NTI285:NTK285 NJM285:NJO285 MZQ285:MZS285 MPU285:MPW285 MFY285:MGA285 LWC285:LWE285 LMG285:LMI285 LCK285:LCM285 KSO285:KSQ285 KIS285:KIU285 JYW285:JYY285 JPA285:JPC285 JFE285:JFG285 IVI285:IVK285 ILM285:ILO285 IBQ285:IBS285 HRU285:HRW285 HHY285:HIA285 GYC285:GYE285 GOG285:GOI285 GEK285:GEM285 FUO285:FUQ285 FKS285:FKU285 FAW285:FAY285 ERA285:ERC285 EHE285:EHG285 DXI285:DXK285 DNM285:DNO285 DDQ285:DDS285 CTU285:CTW285 CJY285:CKA285 CAC285:CAE285 BQG285:BQI285 BGK285:BGM285 AWO285:AWQ285 AMS285:AMU285 ACW285:ACY285 TA285:TC285 JE285:JG285 WVF285 WLJ285 WBN285 VRR285 VHV285 UXZ285 UOD285 UEH285 TUL285 TKP285 TAT285 SQX285 SHB285 RXF285 RNJ285 RDN285 QTR285 QJV285 PZZ285 PQD285 PGH285 OWL285 OMP285 OCT285 NSX285 NJB285 MZF285 MPJ285 MFN285 LVR285 LLV285 LBZ285 KSD285 KIH285 JYL285 JOP285 JET285 IUX285 ILB285 IBF285 HRJ285 HHN285 GXR285 GNV285 GDZ285 FUD285 FKH285 FAL285 EQP285 EGT285 DWX285 DNB285 DDF285 CTJ285 CJN285 BZR285 BPV285 BFZ285 W359:Y361">
      <formula1>0</formula1>
      <formula2>100</formula2>
    </dataValidation>
    <dataValidation type="custom" allowBlank="1" showInputMessage="1" showErrorMessage="1" sqref="WVV983319:WVV984191 JJ65815:JJ66687 TF65815:TF66687 ADB65815:ADB66687 AMX65815:AMX66687 AWT65815:AWT66687 BGP65815:BGP66687 BQL65815:BQL66687 CAH65815:CAH66687 CKD65815:CKD66687 CTZ65815:CTZ66687 DDV65815:DDV66687 DNR65815:DNR66687 DXN65815:DXN66687 EHJ65815:EHJ66687 ERF65815:ERF66687 FBB65815:FBB66687 FKX65815:FKX66687 FUT65815:FUT66687 GEP65815:GEP66687 GOL65815:GOL66687 GYH65815:GYH66687 HID65815:HID66687 HRZ65815:HRZ66687 IBV65815:IBV66687 ILR65815:ILR66687 IVN65815:IVN66687 JFJ65815:JFJ66687 JPF65815:JPF66687 JZB65815:JZB66687 KIX65815:KIX66687 KST65815:KST66687 LCP65815:LCP66687 LML65815:LML66687 LWH65815:LWH66687 MGD65815:MGD66687 MPZ65815:MPZ66687 MZV65815:MZV66687 NJR65815:NJR66687 NTN65815:NTN66687 ODJ65815:ODJ66687 ONF65815:ONF66687 OXB65815:OXB66687 PGX65815:PGX66687 PQT65815:PQT66687 QAP65815:QAP66687 QKL65815:QKL66687 QUH65815:QUH66687 RED65815:RED66687 RNZ65815:RNZ66687 RXV65815:RXV66687 SHR65815:SHR66687 SRN65815:SRN66687 TBJ65815:TBJ66687 TLF65815:TLF66687 TVB65815:TVB66687 UEX65815:UEX66687 UOT65815:UOT66687 UYP65815:UYP66687 VIL65815:VIL66687 VSH65815:VSH66687 WCD65815:WCD66687 WLZ65815:WLZ66687 WVV65815:WVV66687 JJ131351:JJ132223 TF131351:TF132223 ADB131351:ADB132223 AMX131351:AMX132223 AWT131351:AWT132223 BGP131351:BGP132223 BQL131351:BQL132223 CAH131351:CAH132223 CKD131351:CKD132223 CTZ131351:CTZ132223 DDV131351:DDV132223 DNR131351:DNR132223 DXN131351:DXN132223 EHJ131351:EHJ132223 ERF131351:ERF132223 FBB131351:FBB132223 FKX131351:FKX132223 FUT131351:FUT132223 GEP131351:GEP132223 GOL131351:GOL132223 GYH131351:GYH132223 HID131351:HID132223 HRZ131351:HRZ132223 IBV131351:IBV132223 ILR131351:ILR132223 IVN131351:IVN132223 JFJ131351:JFJ132223 JPF131351:JPF132223 JZB131351:JZB132223 KIX131351:KIX132223 KST131351:KST132223 LCP131351:LCP132223 LML131351:LML132223 LWH131351:LWH132223 MGD131351:MGD132223 MPZ131351:MPZ132223 MZV131351:MZV132223 NJR131351:NJR132223 NTN131351:NTN132223 ODJ131351:ODJ132223 ONF131351:ONF132223 OXB131351:OXB132223 PGX131351:PGX132223 PQT131351:PQT132223 QAP131351:QAP132223 QKL131351:QKL132223 QUH131351:QUH132223 RED131351:RED132223 RNZ131351:RNZ132223 RXV131351:RXV132223 SHR131351:SHR132223 SRN131351:SRN132223 TBJ131351:TBJ132223 TLF131351:TLF132223 TVB131351:TVB132223 UEX131351:UEX132223 UOT131351:UOT132223 UYP131351:UYP132223 VIL131351:VIL132223 VSH131351:VSH132223 WCD131351:WCD132223 WLZ131351:WLZ132223 WVV131351:WVV132223 JJ196887:JJ197759 TF196887:TF197759 ADB196887:ADB197759 AMX196887:AMX197759 AWT196887:AWT197759 BGP196887:BGP197759 BQL196887:BQL197759 CAH196887:CAH197759 CKD196887:CKD197759 CTZ196887:CTZ197759 DDV196887:DDV197759 DNR196887:DNR197759 DXN196887:DXN197759 EHJ196887:EHJ197759 ERF196887:ERF197759 FBB196887:FBB197759 FKX196887:FKX197759 FUT196887:FUT197759 GEP196887:GEP197759 GOL196887:GOL197759 GYH196887:GYH197759 HID196887:HID197759 HRZ196887:HRZ197759 IBV196887:IBV197759 ILR196887:ILR197759 IVN196887:IVN197759 JFJ196887:JFJ197759 JPF196887:JPF197759 JZB196887:JZB197759 KIX196887:KIX197759 KST196887:KST197759 LCP196887:LCP197759 LML196887:LML197759 LWH196887:LWH197759 MGD196887:MGD197759 MPZ196887:MPZ197759 MZV196887:MZV197759 NJR196887:NJR197759 NTN196887:NTN197759 ODJ196887:ODJ197759 ONF196887:ONF197759 OXB196887:OXB197759 PGX196887:PGX197759 PQT196887:PQT197759 QAP196887:QAP197759 QKL196887:QKL197759 QUH196887:QUH197759 RED196887:RED197759 RNZ196887:RNZ197759 RXV196887:RXV197759 SHR196887:SHR197759 SRN196887:SRN197759 TBJ196887:TBJ197759 TLF196887:TLF197759 TVB196887:TVB197759 UEX196887:UEX197759 UOT196887:UOT197759 UYP196887:UYP197759 VIL196887:VIL197759 VSH196887:VSH197759 WCD196887:WCD197759 WLZ196887:WLZ197759 WVV196887:WVV197759 JJ262423:JJ263295 TF262423:TF263295 ADB262423:ADB263295 AMX262423:AMX263295 AWT262423:AWT263295 BGP262423:BGP263295 BQL262423:BQL263295 CAH262423:CAH263295 CKD262423:CKD263295 CTZ262423:CTZ263295 DDV262423:DDV263295 DNR262423:DNR263295 DXN262423:DXN263295 EHJ262423:EHJ263295 ERF262423:ERF263295 FBB262423:FBB263295 FKX262423:FKX263295 FUT262423:FUT263295 GEP262423:GEP263295 GOL262423:GOL263295 GYH262423:GYH263295 HID262423:HID263295 HRZ262423:HRZ263295 IBV262423:IBV263295 ILR262423:ILR263295 IVN262423:IVN263295 JFJ262423:JFJ263295 JPF262423:JPF263295 JZB262423:JZB263295 KIX262423:KIX263295 KST262423:KST263295 LCP262423:LCP263295 LML262423:LML263295 LWH262423:LWH263295 MGD262423:MGD263295 MPZ262423:MPZ263295 MZV262423:MZV263295 NJR262423:NJR263295 NTN262423:NTN263295 ODJ262423:ODJ263295 ONF262423:ONF263295 OXB262423:OXB263295 PGX262423:PGX263295 PQT262423:PQT263295 QAP262423:QAP263295 QKL262423:QKL263295 QUH262423:QUH263295 RED262423:RED263295 RNZ262423:RNZ263295 RXV262423:RXV263295 SHR262423:SHR263295 SRN262423:SRN263295 TBJ262423:TBJ263295 TLF262423:TLF263295 TVB262423:TVB263295 UEX262423:UEX263295 UOT262423:UOT263295 UYP262423:UYP263295 VIL262423:VIL263295 VSH262423:VSH263295 WCD262423:WCD263295 WLZ262423:WLZ263295 WVV262423:WVV263295 JJ327959:JJ328831 TF327959:TF328831 ADB327959:ADB328831 AMX327959:AMX328831 AWT327959:AWT328831 BGP327959:BGP328831 BQL327959:BQL328831 CAH327959:CAH328831 CKD327959:CKD328831 CTZ327959:CTZ328831 DDV327959:DDV328831 DNR327959:DNR328831 DXN327959:DXN328831 EHJ327959:EHJ328831 ERF327959:ERF328831 FBB327959:FBB328831 FKX327959:FKX328831 FUT327959:FUT328831 GEP327959:GEP328831 GOL327959:GOL328831 GYH327959:GYH328831 HID327959:HID328831 HRZ327959:HRZ328831 IBV327959:IBV328831 ILR327959:ILR328831 IVN327959:IVN328831 JFJ327959:JFJ328831 JPF327959:JPF328831 JZB327959:JZB328831 KIX327959:KIX328831 KST327959:KST328831 LCP327959:LCP328831 LML327959:LML328831 LWH327959:LWH328831 MGD327959:MGD328831 MPZ327959:MPZ328831 MZV327959:MZV328831 NJR327959:NJR328831 NTN327959:NTN328831 ODJ327959:ODJ328831 ONF327959:ONF328831 OXB327959:OXB328831 PGX327959:PGX328831 PQT327959:PQT328831 QAP327959:QAP328831 QKL327959:QKL328831 QUH327959:QUH328831 RED327959:RED328831 RNZ327959:RNZ328831 RXV327959:RXV328831 SHR327959:SHR328831 SRN327959:SRN328831 TBJ327959:TBJ328831 TLF327959:TLF328831 TVB327959:TVB328831 UEX327959:UEX328831 UOT327959:UOT328831 UYP327959:UYP328831 VIL327959:VIL328831 VSH327959:VSH328831 WCD327959:WCD328831 WLZ327959:WLZ328831 WVV327959:WVV328831 JJ393495:JJ394367 TF393495:TF394367 ADB393495:ADB394367 AMX393495:AMX394367 AWT393495:AWT394367 BGP393495:BGP394367 BQL393495:BQL394367 CAH393495:CAH394367 CKD393495:CKD394367 CTZ393495:CTZ394367 DDV393495:DDV394367 DNR393495:DNR394367 DXN393495:DXN394367 EHJ393495:EHJ394367 ERF393495:ERF394367 FBB393495:FBB394367 FKX393495:FKX394367 FUT393495:FUT394367 GEP393495:GEP394367 GOL393495:GOL394367 GYH393495:GYH394367 HID393495:HID394367 HRZ393495:HRZ394367 IBV393495:IBV394367 ILR393495:ILR394367 IVN393495:IVN394367 JFJ393495:JFJ394367 JPF393495:JPF394367 JZB393495:JZB394367 KIX393495:KIX394367 KST393495:KST394367 LCP393495:LCP394367 LML393495:LML394367 LWH393495:LWH394367 MGD393495:MGD394367 MPZ393495:MPZ394367 MZV393495:MZV394367 NJR393495:NJR394367 NTN393495:NTN394367 ODJ393495:ODJ394367 ONF393495:ONF394367 OXB393495:OXB394367 PGX393495:PGX394367 PQT393495:PQT394367 QAP393495:QAP394367 QKL393495:QKL394367 QUH393495:QUH394367 RED393495:RED394367 RNZ393495:RNZ394367 RXV393495:RXV394367 SHR393495:SHR394367 SRN393495:SRN394367 TBJ393495:TBJ394367 TLF393495:TLF394367 TVB393495:TVB394367 UEX393495:UEX394367 UOT393495:UOT394367 UYP393495:UYP394367 VIL393495:VIL394367 VSH393495:VSH394367 WCD393495:WCD394367 WLZ393495:WLZ394367 WVV393495:WVV394367 JJ459031:JJ459903 TF459031:TF459903 ADB459031:ADB459903 AMX459031:AMX459903 AWT459031:AWT459903 BGP459031:BGP459903 BQL459031:BQL459903 CAH459031:CAH459903 CKD459031:CKD459903 CTZ459031:CTZ459903 DDV459031:DDV459903 DNR459031:DNR459903 DXN459031:DXN459903 EHJ459031:EHJ459903 ERF459031:ERF459903 FBB459031:FBB459903 FKX459031:FKX459903 FUT459031:FUT459903 GEP459031:GEP459903 GOL459031:GOL459903 GYH459031:GYH459903 HID459031:HID459903 HRZ459031:HRZ459903 IBV459031:IBV459903 ILR459031:ILR459903 IVN459031:IVN459903 JFJ459031:JFJ459903 JPF459031:JPF459903 JZB459031:JZB459903 KIX459031:KIX459903 KST459031:KST459903 LCP459031:LCP459903 LML459031:LML459903 LWH459031:LWH459903 MGD459031:MGD459903 MPZ459031:MPZ459903 MZV459031:MZV459903 NJR459031:NJR459903 NTN459031:NTN459903 ODJ459031:ODJ459903 ONF459031:ONF459903 OXB459031:OXB459903 PGX459031:PGX459903 PQT459031:PQT459903 QAP459031:QAP459903 QKL459031:QKL459903 QUH459031:QUH459903 RED459031:RED459903 RNZ459031:RNZ459903 RXV459031:RXV459903 SHR459031:SHR459903 SRN459031:SRN459903 TBJ459031:TBJ459903 TLF459031:TLF459903 TVB459031:TVB459903 UEX459031:UEX459903 UOT459031:UOT459903 UYP459031:UYP459903 VIL459031:VIL459903 VSH459031:VSH459903 WCD459031:WCD459903 WLZ459031:WLZ459903 WVV459031:WVV459903 JJ524567:JJ525439 TF524567:TF525439 ADB524567:ADB525439 AMX524567:AMX525439 AWT524567:AWT525439 BGP524567:BGP525439 BQL524567:BQL525439 CAH524567:CAH525439 CKD524567:CKD525439 CTZ524567:CTZ525439 DDV524567:DDV525439 DNR524567:DNR525439 DXN524567:DXN525439 EHJ524567:EHJ525439 ERF524567:ERF525439 FBB524567:FBB525439 FKX524567:FKX525439 FUT524567:FUT525439 GEP524567:GEP525439 GOL524567:GOL525439 GYH524567:GYH525439 HID524567:HID525439 HRZ524567:HRZ525439 IBV524567:IBV525439 ILR524567:ILR525439 IVN524567:IVN525439 JFJ524567:JFJ525439 JPF524567:JPF525439 JZB524567:JZB525439 KIX524567:KIX525439 KST524567:KST525439 LCP524567:LCP525439 LML524567:LML525439 LWH524567:LWH525439 MGD524567:MGD525439 MPZ524567:MPZ525439 MZV524567:MZV525439 NJR524567:NJR525439 NTN524567:NTN525439 ODJ524567:ODJ525439 ONF524567:ONF525439 OXB524567:OXB525439 PGX524567:PGX525439 PQT524567:PQT525439 QAP524567:QAP525439 QKL524567:QKL525439 QUH524567:QUH525439 RED524567:RED525439 RNZ524567:RNZ525439 RXV524567:RXV525439 SHR524567:SHR525439 SRN524567:SRN525439 TBJ524567:TBJ525439 TLF524567:TLF525439 TVB524567:TVB525439 UEX524567:UEX525439 UOT524567:UOT525439 UYP524567:UYP525439 VIL524567:VIL525439 VSH524567:VSH525439 WCD524567:WCD525439 WLZ524567:WLZ525439 WVV524567:WVV525439 JJ590103:JJ590975 TF590103:TF590975 ADB590103:ADB590975 AMX590103:AMX590975 AWT590103:AWT590975 BGP590103:BGP590975 BQL590103:BQL590975 CAH590103:CAH590975 CKD590103:CKD590975 CTZ590103:CTZ590975 DDV590103:DDV590975 DNR590103:DNR590975 DXN590103:DXN590975 EHJ590103:EHJ590975 ERF590103:ERF590975 FBB590103:FBB590975 FKX590103:FKX590975 FUT590103:FUT590975 GEP590103:GEP590975 GOL590103:GOL590975 GYH590103:GYH590975 HID590103:HID590975 HRZ590103:HRZ590975 IBV590103:IBV590975 ILR590103:ILR590975 IVN590103:IVN590975 JFJ590103:JFJ590975 JPF590103:JPF590975 JZB590103:JZB590975 KIX590103:KIX590975 KST590103:KST590975 LCP590103:LCP590975 LML590103:LML590975 LWH590103:LWH590975 MGD590103:MGD590975 MPZ590103:MPZ590975 MZV590103:MZV590975 NJR590103:NJR590975 NTN590103:NTN590975 ODJ590103:ODJ590975 ONF590103:ONF590975 OXB590103:OXB590975 PGX590103:PGX590975 PQT590103:PQT590975 QAP590103:QAP590975 QKL590103:QKL590975 QUH590103:QUH590975 RED590103:RED590975 RNZ590103:RNZ590975 RXV590103:RXV590975 SHR590103:SHR590975 SRN590103:SRN590975 TBJ590103:TBJ590975 TLF590103:TLF590975 TVB590103:TVB590975 UEX590103:UEX590975 UOT590103:UOT590975 UYP590103:UYP590975 VIL590103:VIL590975 VSH590103:VSH590975 WCD590103:WCD590975 WLZ590103:WLZ590975 WVV590103:WVV590975 JJ655639:JJ656511 TF655639:TF656511 ADB655639:ADB656511 AMX655639:AMX656511 AWT655639:AWT656511 BGP655639:BGP656511 BQL655639:BQL656511 CAH655639:CAH656511 CKD655639:CKD656511 CTZ655639:CTZ656511 DDV655639:DDV656511 DNR655639:DNR656511 DXN655639:DXN656511 EHJ655639:EHJ656511 ERF655639:ERF656511 FBB655639:FBB656511 FKX655639:FKX656511 FUT655639:FUT656511 GEP655639:GEP656511 GOL655639:GOL656511 GYH655639:GYH656511 HID655639:HID656511 HRZ655639:HRZ656511 IBV655639:IBV656511 ILR655639:ILR656511 IVN655639:IVN656511 JFJ655639:JFJ656511 JPF655639:JPF656511 JZB655639:JZB656511 KIX655639:KIX656511 KST655639:KST656511 LCP655639:LCP656511 LML655639:LML656511 LWH655639:LWH656511 MGD655639:MGD656511 MPZ655639:MPZ656511 MZV655639:MZV656511 NJR655639:NJR656511 NTN655639:NTN656511 ODJ655639:ODJ656511 ONF655639:ONF656511 OXB655639:OXB656511 PGX655639:PGX656511 PQT655639:PQT656511 QAP655639:QAP656511 QKL655639:QKL656511 QUH655639:QUH656511 RED655639:RED656511 RNZ655639:RNZ656511 RXV655639:RXV656511 SHR655639:SHR656511 SRN655639:SRN656511 TBJ655639:TBJ656511 TLF655639:TLF656511 TVB655639:TVB656511 UEX655639:UEX656511 UOT655639:UOT656511 UYP655639:UYP656511 VIL655639:VIL656511 VSH655639:VSH656511 WCD655639:WCD656511 WLZ655639:WLZ656511 WVV655639:WVV656511 JJ721175:JJ722047 TF721175:TF722047 ADB721175:ADB722047 AMX721175:AMX722047 AWT721175:AWT722047 BGP721175:BGP722047 BQL721175:BQL722047 CAH721175:CAH722047 CKD721175:CKD722047 CTZ721175:CTZ722047 DDV721175:DDV722047 DNR721175:DNR722047 DXN721175:DXN722047 EHJ721175:EHJ722047 ERF721175:ERF722047 FBB721175:FBB722047 FKX721175:FKX722047 FUT721175:FUT722047 GEP721175:GEP722047 GOL721175:GOL722047 GYH721175:GYH722047 HID721175:HID722047 HRZ721175:HRZ722047 IBV721175:IBV722047 ILR721175:ILR722047 IVN721175:IVN722047 JFJ721175:JFJ722047 JPF721175:JPF722047 JZB721175:JZB722047 KIX721175:KIX722047 KST721175:KST722047 LCP721175:LCP722047 LML721175:LML722047 LWH721175:LWH722047 MGD721175:MGD722047 MPZ721175:MPZ722047 MZV721175:MZV722047 NJR721175:NJR722047 NTN721175:NTN722047 ODJ721175:ODJ722047 ONF721175:ONF722047 OXB721175:OXB722047 PGX721175:PGX722047 PQT721175:PQT722047 QAP721175:QAP722047 QKL721175:QKL722047 QUH721175:QUH722047 RED721175:RED722047 RNZ721175:RNZ722047 RXV721175:RXV722047 SHR721175:SHR722047 SRN721175:SRN722047 TBJ721175:TBJ722047 TLF721175:TLF722047 TVB721175:TVB722047 UEX721175:UEX722047 UOT721175:UOT722047 UYP721175:UYP722047 VIL721175:VIL722047 VSH721175:VSH722047 WCD721175:WCD722047 WLZ721175:WLZ722047 WVV721175:WVV722047 JJ786711:JJ787583 TF786711:TF787583 ADB786711:ADB787583 AMX786711:AMX787583 AWT786711:AWT787583 BGP786711:BGP787583 BQL786711:BQL787583 CAH786711:CAH787583 CKD786711:CKD787583 CTZ786711:CTZ787583 DDV786711:DDV787583 DNR786711:DNR787583 DXN786711:DXN787583 EHJ786711:EHJ787583 ERF786711:ERF787583 FBB786711:FBB787583 FKX786711:FKX787583 FUT786711:FUT787583 GEP786711:GEP787583 GOL786711:GOL787583 GYH786711:GYH787583 HID786711:HID787583 HRZ786711:HRZ787583 IBV786711:IBV787583 ILR786711:ILR787583 IVN786711:IVN787583 JFJ786711:JFJ787583 JPF786711:JPF787583 JZB786711:JZB787583 KIX786711:KIX787583 KST786711:KST787583 LCP786711:LCP787583 LML786711:LML787583 LWH786711:LWH787583 MGD786711:MGD787583 MPZ786711:MPZ787583 MZV786711:MZV787583 NJR786711:NJR787583 NTN786711:NTN787583 ODJ786711:ODJ787583 ONF786711:ONF787583 OXB786711:OXB787583 PGX786711:PGX787583 PQT786711:PQT787583 QAP786711:QAP787583 QKL786711:QKL787583 QUH786711:QUH787583 RED786711:RED787583 RNZ786711:RNZ787583 RXV786711:RXV787583 SHR786711:SHR787583 SRN786711:SRN787583 TBJ786711:TBJ787583 TLF786711:TLF787583 TVB786711:TVB787583 UEX786711:UEX787583 UOT786711:UOT787583 UYP786711:UYP787583 VIL786711:VIL787583 VSH786711:VSH787583 WCD786711:WCD787583 WLZ786711:WLZ787583 WVV786711:WVV787583 JJ852247:JJ853119 TF852247:TF853119 ADB852247:ADB853119 AMX852247:AMX853119 AWT852247:AWT853119 BGP852247:BGP853119 BQL852247:BQL853119 CAH852247:CAH853119 CKD852247:CKD853119 CTZ852247:CTZ853119 DDV852247:DDV853119 DNR852247:DNR853119 DXN852247:DXN853119 EHJ852247:EHJ853119 ERF852247:ERF853119 FBB852247:FBB853119 FKX852247:FKX853119 FUT852247:FUT853119 GEP852247:GEP853119 GOL852247:GOL853119 GYH852247:GYH853119 HID852247:HID853119 HRZ852247:HRZ853119 IBV852247:IBV853119 ILR852247:ILR853119 IVN852247:IVN853119 JFJ852247:JFJ853119 JPF852247:JPF853119 JZB852247:JZB853119 KIX852247:KIX853119 KST852247:KST853119 LCP852247:LCP853119 LML852247:LML853119 LWH852247:LWH853119 MGD852247:MGD853119 MPZ852247:MPZ853119 MZV852247:MZV853119 NJR852247:NJR853119 NTN852247:NTN853119 ODJ852247:ODJ853119 ONF852247:ONF853119 OXB852247:OXB853119 PGX852247:PGX853119 PQT852247:PQT853119 QAP852247:QAP853119 QKL852247:QKL853119 QUH852247:QUH853119 RED852247:RED853119 RNZ852247:RNZ853119 RXV852247:RXV853119 SHR852247:SHR853119 SRN852247:SRN853119 TBJ852247:TBJ853119 TLF852247:TLF853119 TVB852247:TVB853119 UEX852247:UEX853119 UOT852247:UOT853119 UYP852247:UYP853119 VIL852247:VIL853119 VSH852247:VSH853119 WCD852247:WCD853119 WLZ852247:WLZ853119 WVV852247:WVV853119 JJ917783:JJ918655 TF917783:TF918655 ADB917783:ADB918655 AMX917783:AMX918655 AWT917783:AWT918655 BGP917783:BGP918655 BQL917783:BQL918655 CAH917783:CAH918655 CKD917783:CKD918655 CTZ917783:CTZ918655 DDV917783:DDV918655 DNR917783:DNR918655 DXN917783:DXN918655 EHJ917783:EHJ918655 ERF917783:ERF918655 FBB917783:FBB918655 FKX917783:FKX918655 FUT917783:FUT918655 GEP917783:GEP918655 GOL917783:GOL918655 GYH917783:GYH918655 HID917783:HID918655 HRZ917783:HRZ918655 IBV917783:IBV918655 ILR917783:ILR918655 IVN917783:IVN918655 JFJ917783:JFJ918655 JPF917783:JPF918655 JZB917783:JZB918655 KIX917783:KIX918655 KST917783:KST918655 LCP917783:LCP918655 LML917783:LML918655 LWH917783:LWH918655 MGD917783:MGD918655 MPZ917783:MPZ918655 MZV917783:MZV918655 NJR917783:NJR918655 NTN917783:NTN918655 ODJ917783:ODJ918655 ONF917783:ONF918655 OXB917783:OXB918655 PGX917783:PGX918655 PQT917783:PQT918655 QAP917783:QAP918655 QKL917783:QKL918655 QUH917783:QUH918655 RED917783:RED918655 RNZ917783:RNZ918655 RXV917783:RXV918655 SHR917783:SHR918655 SRN917783:SRN918655 TBJ917783:TBJ918655 TLF917783:TLF918655 TVB917783:TVB918655 UEX917783:UEX918655 UOT917783:UOT918655 UYP917783:UYP918655 VIL917783:VIL918655 VSH917783:VSH918655 WCD917783:WCD918655 WLZ917783:WLZ918655 WVV917783:WVV918655 JJ983319:JJ984191 TF983319:TF984191 ADB983319:ADB984191 AMX983319:AMX984191 AWT983319:AWT984191 BGP983319:BGP984191 BQL983319:BQL984191 CAH983319:CAH984191 CKD983319:CKD984191 CTZ983319:CTZ984191 DDV983319:DDV984191 DNR983319:DNR984191 DXN983319:DXN984191 EHJ983319:EHJ984191 ERF983319:ERF984191 FBB983319:FBB984191 FKX983319:FKX984191 FUT983319:FUT984191 GEP983319:GEP984191 GOL983319:GOL984191 GYH983319:GYH984191 HID983319:HID984191 HRZ983319:HRZ984191 IBV983319:IBV984191 ILR983319:ILR984191 IVN983319:IVN984191 JFJ983319:JFJ984191 JPF983319:JPF984191 JZB983319:JZB984191 KIX983319:KIX984191 KST983319:KST984191 LCP983319:LCP984191 LML983319:LML984191 LWH983319:LWH984191 MGD983319:MGD984191 MPZ983319:MPZ984191 MZV983319:MZV984191 NJR983319:NJR984191 NTN983319:NTN984191 ODJ983319:ODJ984191 ONF983319:ONF984191 OXB983319:OXB984191 PGX983319:PGX984191 PQT983319:PQT984191 QAP983319:QAP984191 QKL983319:QKL984191 QUH983319:QUH984191 RED983319:RED984191 RNZ983319:RNZ984191 RXV983319:RXV984191 SHR983319:SHR984191 SRN983319:SRN984191 TBJ983319:TBJ984191 TLF983319:TLF984191 TVB983319:TVB984191 UEX983319:UEX984191 UOT983319:UOT984191 UYP983319:UYP984191 VIL983319:VIL984191 VSH983319:VSH984191 WCD983319:WCD984191 WLZ983319:WLZ984191 UXJ342 UEX26 UOT26 UYP26 VIL26 VSH26 WCD26 WLZ26 WVV26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LF26 TBJ26 TVB26 UEX165 UOT165 UYP165 VIL165 VSH165 WCD165 WLZ165 WVV165 JJ165 TF165 ADB165 AMX165 AWT165 BGP165 BQL165 CAH165 CKD165 CTZ165 DDV165 DNR165 DXN165 EHJ165 ERF165 FBB165 FKX165 FUT165 GEP165 GOL165 GYH165 HID165 HRZ165 IBV165 ILR165 IVN165 JFJ165 JPF165 JZB165 KIX165 KST165 LCP165 LML165 LWH165 MGD165 MPZ165 MZV165 NJR165 NTN165 ODJ165 ONF165 OXB165 PGX165 PQT165 QAP165 QKL165 QUH165 RED165 RNZ165 RXV165 SHR165 SRN165 TLF165 TBJ165 TUY164 TBG164 TLC164 SRK164 SHO164 RXS164 RNW164 REA164 QUE164 QKI164 QAM164 PQQ164 PGU164 OWY164 ONC164 ODG164 NTK164 NJO164 MZS164 MPW164 MGA164 LWE164 LMI164 LCM164 KSQ164 KIU164 JYY164 JPC164 JFG164 IVK164 ILO164 IBS164 HRW164 HIA164 GYE164 GOI164 GEM164 FUQ164 FKU164 FAY164 ERC164 EHG164 DXK164 DNO164 DDS164 CTW164 CKA164 CAE164 BQI164 BGM164 AWQ164 AMU164 ACY164 TC164 JG164 WVS164 WLW164 WCA164 VSE164 VII164 UYM164 UOQ164 UEU164 TVB165 AMZ362:AMZ363 JD281 WVP281 WLT281 WBX281 VSB281 VIF281 UYJ281 UON281 UER281 TUV281 TKZ281 TBD281 SRH281 SHL281 RXP281 RNT281 RDX281 QUB281 QKF281 QAJ281 PQN281 PGR281 OWV281 OMZ281 ODD281 NTH281 NJL281 MZP281 MPT281 MFX281 LWB281 LMF281 LCJ281 KSN281 KIR281 JYV281 JOZ281 JFD281 IVH281 ILL281 IBP281 HRT281 HHX281 GYB281 GOF281 GEJ281 FUN281 FKR281 FAV281 EQZ281 EHD281 DXH281 DNL281 DDP281 CTT281 CJX281 CAB281 BQF281 BGJ281 AWN281 AMR281 ACV281 SZ281 CAJ362:CAJ363 CKF362:CKF363 AWV362:AWV363 CUB362:CUB363 BGR362:BGR363 DDX362:DDX363 BQN362:BQN363 DNT362:DNT363 DXP362:DXP363 EHL362:EHL363 ERH362:ERH363 FBD362:FBD363 FKZ362:FKZ363 FUV362:FUV363 GER362:GER363 GON362:GON363 GYJ362:GYJ363 HIF362:HIF363 HSB362:HSB363 IBX362:IBX363 ILT362:ILT363 IVP362:IVP363 JFL362:JFL363 JPH362:JPH363 JZD362:JZD363 KIZ362:KIZ363 KSV362:KSV363 LCR362:LCR363 LMN362:LMN363 LWJ362:LWJ363 MGF362:MGF363 MQB362:MQB363 MZX362:MZX363 NJT362:NJT363 NTP362:NTP363 ODL362:ODL363 ONH362:ONH363 OXD362:OXD363 PGZ362:PGZ363 PQV362:PQV363 QAR362:QAR363 QKN362:QKN363 QUJ362:QUJ363 REF362:REF363 ROB362:ROB363 RXX362:RXX363 SHT362:SHT363 SRP362:SRP363 TBL362:TBL363 TLH362:TLH363 TVD362:TVD363 UEZ362:UEZ363 UOV362:UOV363 UYR362:UYR363 VIN362:VIN363 VSJ362:VSJ363 WCF362:WCF363 WMB362:WMB363 WVX362:WVX363 JL362:JL363 TH362:TH363 ADD362:ADD363 VSM272:VSM273 WCI272:WCI273 WME272:WME273 WWA272:WWA273 JO272:JO273 TK272:TK273 ADG272:ADG273 ANC272:ANC273 AWY272:AWY273 BGU272:BGU273 BQQ272:BQQ273 CAM272:CAM273 CKI272:CKI273 CUE272:CUE273 DEA272:DEA273 DNW272:DNW273 DXS272:DXS273 EHO272:EHO273 ERK272:ERK273 FBG272:FBG273 FLC272:FLC273 FUY272:FUY273 GEU272:GEU273 GOQ272:GOQ273 GYM272:GYM273 HII272:HII273 HSE272:HSE273 ICA272:ICA273 ILW272:ILW273 IVS272:IVS273 JFO272:JFO273 JPK272:JPK273 JZG272:JZG273 KJC272:KJC273 KSY272:KSY273 LCU272:LCU273 LMQ272:LMQ273 LWM272:LWM273 MGI272:MGI273 MQE272:MQE273 NAA272:NAA273 NJW272:NJW273 NTS272:NTS273 ODO272:ODO273 ONK272:ONK273 OXG272:OXG273 PHC272:PHC273 PQY272:PQY273 QAU272:QAU273 QKQ272:QKQ273 QUM272:QUM273 REI272:REI273 ROE272:ROE273 RYA272:RYA273 SHW272:SHW273 SRS272:SRS273 TBO272:TBO273 TLK272:TLK273 TVG272:TVG273 UFC272:UFC273 UOY272:UOY273 UYU272:UYU273 VIQ272:VIQ273 WAX287 WKT287 WUP287 ID287 RZ287 ABV287 ALR287 AVN287 BFJ287 BPF287 BZB287 CIX287 CST287 DCP287 DML287 DWH287 EGD287 EPZ287 EZV287 FJR287 FTN287 GDJ287 GNF287 GXB287 HGX287 HQT287 IAP287 IKL287 IUH287 JED287 JNZ287 JXV287 KHR287 KRN287 LBJ287 LLF287 LVB287 MEX287 MOT287 MYP287 NIL287 NSH287 OCD287 OLZ287 OVV287 PFR287 PPN287 PZJ287 QJF287 QTB287 RCX287 RMT287 RWP287 SGL287 SQH287 TAD287 TJZ287 TTV287 UDR287 UNN287 UXJ287 VHF287 VRB287 VPN288 VZJ288 WJF288 WTB288 GP288 QL288 AAH288 AKD288 ATZ288 BDV288 BNR288 BXN288 CHJ288 CRF288 DBB288 DKX288 DUT288 EEP288 EOL288 EYH288 FID288 FRZ288 GBV288 GLR288 GVN288 HFJ288 HPF288 HZB288 IIX288 IST288 JCP288 JML288 JWH288 KGD288 KPZ288 KZV288 LJR288 LTN288 MDJ288 MNF288 MXB288 NGX288 NQT288 OAP288 OKL288 OUH288 PED288 PNZ288 PXV288 QHR288 QRN288 RBJ288 RLF288 RVB288 SEX288 SOT288 SYP288 TIL288 TSH288 UCD288 ULZ288 UVV288 VFR288 VPK301 VZG301 WJC301 WSY301 GM301 QI301 AAE301 AKA301 ATW301 BDS301 BNO301 BXK301 CHG301 CRC301 DAY301 DKU301 DUQ301 EEM301 EOI301 EYE301 FIA301 FRW301 GBS301 GLO301 GVK301 HFG301 HPC301 HYY301 IIU301 ISQ301 JCM301 JMI301 JWE301 KGA301 KPW301 KZS301 LJO301 LTK301 MDG301 MNC301 MWY301 NGU301 NQQ301 OAM301 OKI301 OUE301 PEA301 PNW301 PXS301 QHO301 QRK301 RBG301 RLC301 RUY301 SEU301 SOQ301 SYM301 TII301 TSE301 UCA301 ULW301 UVS301 VFO301 AE144:AE145 VRB325:VRB326 WAX325:WAX326 WKT325:WKT326 WUP325:WUP326 ID325:ID326 RZ325:RZ326 ABV325:ABV326 ALR325:ALR326 AVN325:AVN326 BFJ325:BFJ326 BPF325:BPF326 BZB325:BZB326 CIX325:CIX326 CST325:CST326 DCP325:DCP326 DML325:DML326 DWH325:DWH326 EGD325:EGD326 EPZ325:EPZ326 EZV325:EZV326 FJR325:FJR326 FTN325:FTN326 GDJ325:GDJ326 GNF325:GNF326 GXB325:GXB326 HGX325:HGX326 HQT325:HQT326 IAP325:IAP326 IKL325:IKL326 IUH325:IUH326 JED325:JED326 JNZ325:JNZ326 JXV325:JXV326 KHR325:KHR326 KRN325:KRN326 LBJ325:LBJ326 LLF325:LLF326 LVB325:LVB326 MEX325:MEX326 MOT325:MOT326 MYP325:MYP326 NIL325:NIL326 NSH325:NSH326 OCD325:OCD326 OLZ325:OLZ326 OVV325:OVV326 PFR325:PFR326 PPN325:PPN326 PZJ325:PZJ326 QJF325:QJF326 QTB325:QTB326 RCX325:RCX326 RMT325:RMT326 RWP325:RWP326 SGL325:SGL326 SQH325:SQH326 TAD325:TAD326 TJZ325:TJZ326 TTV325:TTV326 UDR325:UDR326 UNN325:UNN326 UXJ325:UXJ326 VHF342 AM341 AQ341 AU341:AV341 AT340:AU340 AH340 AL340 AP340 AI341 VRB342 WAX342 WKT342 WUP342 ID342 RZ342 ABV342 ALR342 AVN342 BFJ342 BPF342 BZB342 CIX342 CST342 DCP342 DML342 DWH342 EGD342 EPZ342 EZV342 FJR342 FTN342 GDJ342 GNF342 GXB342 HGX342 HQT342 IAP342 IKL342 IUH342 JED342 JNZ342 JXV342 KHR342 KRN342 LBJ342 LLF342 LVB342 MEX342 MOT342 MYP342 NIL342 NSH342 OCD342 OLZ342 OVV342 PFR342 PPN342 PZJ342 QJF342 QTB342 RCX342 RMT342 RWP342 SGL342 SQH342 TAD342 TJZ342 TTV342 UDR342 UNN342 VHF325:VHF326 AH359 AL359 AD359 VSH365:VSH1151 VIL365:VIL1151 UYP365:UYP1151 UOT365:UOT1151 UEX365:UEX1151 TVB365:TVB1151 TLF365:TLF1151 TBJ365:TBJ1151 SRN365:SRN1151 SHR365:SHR1151 RXV365:RXV1151 RNZ365:RNZ1151 RED365:RED1151 QUH365:QUH1151 QKL365:QKL1151 QAP365:QAP1151 PQT365:PQT1151 PGX365:PGX1151 OXB365:OXB1151 ONF365:ONF1151 ODJ365:ODJ1151 NTN365:NTN1151 NJR365:NJR1151 MZV365:MZV1151 MPZ365:MPZ1151 MGD365:MGD1151 LWH365:LWH1151 LML365:LML1151 LCP365:LCP1151 KST365:KST1151 KIX365:KIX1151 JZB365:JZB1151 JPF365:JPF1151 JFJ365:JFJ1151 IVN365:IVN1151 ILR365:ILR1151 IBV365:IBV1151 HRZ365:HRZ1151 HID365:HID1151 GYH365:GYH1151 GOL365:GOL1151 GEP365:GEP1151 FUT365:FUT1151 FKX365:FKX1151 FBB365:FBB1151 ERF365:ERF1151 EHJ365:EHJ1151 DXN365:DXN1151 DNR365:DNR1151 DDV365:DDV1151 CTZ365:CTZ1151 CKD365:CKD1151 CAH365:CAH1151 BQL365:BQL1151 BGP365:BGP1151 AWT365:AWT1151 AMX365:AMX1151 ADB365:ADB1151 TF365:TF1151 JJ365:JJ1151 WVV365:WVV1151 WLZ365:WLZ1151 WCD365:WCD1151 AMZ285 CAJ285 CKF285 AWV285 CUB285 BGR285 DDX285 BQN285 DNT285 DXP285 EHL285 ERH285 FBD285 FKZ285 FUV285 GER285 GON285 GYJ285 HIF285 HSB285 IBX285 ILT285 IVP285 JFL285 JPH285 JZD285 KIZ285 KSV285 LCR285 LMN285 LWJ285 MGF285 MQB285 MZX285 NJT285 NTP285 ODL285 ONH285 OXD285 PGZ285 PQV285 QAR285 QKN285 QUJ285 REF285 ROB285 RXX285 SHT285 SRP285 TBL285 TLH285 TVD285 UEZ285 UOV285 UYR285 VIN285 VSJ285 WCF285 WMB285 WVX285 JL285 TH285 ADD285">
      <formula1>AB26*AC26</formula1>
    </dataValidation>
    <dataValidation type="list" allowBlank="1" showInputMessage="1" showErrorMessage="1" sqref="WVS983319:WVS983345 AA65821:AA65847 JG65815:JG65841 TC65815:TC65841 ACY65815:ACY65841 AMU65815:AMU65841 AWQ65815:AWQ65841 BGM65815:BGM65841 BQI65815:BQI65841 CAE65815:CAE65841 CKA65815:CKA65841 CTW65815:CTW65841 DDS65815:DDS65841 DNO65815:DNO65841 DXK65815:DXK65841 EHG65815:EHG65841 ERC65815:ERC65841 FAY65815:FAY65841 FKU65815:FKU65841 FUQ65815:FUQ65841 GEM65815:GEM65841 GOI65815:GOI65841 GYE65815:GYE65841 HIA65815:HIA65841 HRW65815:HRW65841 IBS65815:IBS65841 ILO65815:ILO65841 IVK65815:IVK65841 JFG65815:JFG65841 JPC65815:JPC65841 JYY65815:JYY65841 KIU65815:KIU65841 KSQ65815:KSQ65841 LCM65815:LCM65841 LMI65815:LMI65841 LWE65815:LWE65841 MGA65815:MGA65841 MPW65815:MPW65841 MZS65815:MZS65841 NJO65815:NJO65841 NTK65815:NTK65841 ODG65815:ODG65841 ONC65815:ONC65841 OWY65815:OWY65841 PGU65815:PGU65841 PQQ65815:PQQ65841 QAM65815:QAM65841 QKI65815:QKI65841 QUE65815:QUE65841 REA65815:REA65841 RNW65815:RNW65841 RXS65815:RXS65841 SHO65815:SHO65841 SRK65815:SRK65841 TBG65815:TBG65841 TLC65815:TLC65841 TUY65815:TUY65841 UEU65815:UEU65841 UOQ65815:UOQ65841 UYM65815:UYM65841 VII65815:VII65841 VSE65815:VSE65841 WCA65815:WCA65841 WLW65815:WLW65841 WVS65815:WVS65841 AA131357:AA131383 JG131351:JG131377 TC131351:TC131377 ACY131351:ACY131377 AMU131351:AMU131377 AWQ131351:AWQ131377 BGM131351:BGM131377 BQI131351:BQI131377 CAE131351:CAE131377 CKA131351:CKA131377 CTW131351:CTW131377 DDS131351:DDS131377 DNO131351:DNO131377 DXK131351:DXK131377 EHG131351:EHG131377 ERC131351:ERC131377 FAY131351:FAY131377 FKU131351:FKU131377 FUQ131351:FUQ131377 GEM131351:GEM131377 GOI131351:GOI131377 GYE131351:GYE131377 HIA131351:HIA131377 HRW131351:HRW131377 IBS131351:IBS131377 ILO131351:ILO131377 IVK131351:IVK131377 JFG131351:JFG131377 JPC131351:JPC131377 JYY131351:JYY131377 KIU131351:KIU131377 KSQ131351:KSQ131377 LCM131351:LCM131377 LMI131351:LMI131377 LWE131351:LWE131377 MGA131351:MGA131377 MPW131351:MPW131377 MZS131351:MZS131377 NJO131351:NJO131377 NTK131351:NTK131377 ODG131351:ODG131377 ONC131351:ONC131377 OWY131351:OWY131377 PGU131351:PGU131377 PQQ131351:PQQ131377 QAM131351:QAM131377 QKI131351:QKI131377 QUE131351:QUE131377 REA131351:REA131377 RNW131351:RNW131377 RXS131351:RXS131377 SHO131351:SHO131377 SRK131351:SRK131377 TBG131351:TBG131377 TLC131351:TLC131377 TUY131351:TUY131377 UEU131351:UEU131377 UOQ131351:UOQ131377 UYM131351:UYM131377 VII131351:VII131377 VSE131351:VSE131377 WCA131351:WCA131377 WLW131351:WLW131377 WVS131351:WVS131377 AA196893:AA196919 JG196887:JG196913 TC196887:TC196913 ACY196887:ACY196913 AMU196887:AMU196913 AWQ196887:AWQ196913 BGM196887:BGM196913 BQI196887:BQI196913 CAE196887:CAE196913 CKA196887:CKA196913 CTW196887:CTW196913 DDS196887:DDS196913 DNO196887:DNO196913 DXK196887:DXK196913 EHG196887:EHG196913 ERC196887:ERC196913 FAY196887:FAY196913 FKU196887:FKU196913 FUQ196887:FUQ196913 GEM196887:GEM196913 GOI196887:GOI196913 GYE196887:GYE196913 HIA196887:HIA196913 HRW196887:HRW196913 IBS196887:IBS196913 ILO196887:ILO196913 IVK196887:IVK196913 JFG196887:JFG196913 JPC196887:JPC196913 JYY196887:JYY196913 KIU196887:KIU196913 KSQ196887:KSQ196913 LCM196887:LCM196913 LMI196887:LMI196913 LWE196887:LWE196913 MGA196887:MGA196913 MPW196887:MPW196913 MZS196887:MZS196913 NJO196887:NJO196913 NTK196887:NTK196913 ODG196887:ODG196913 ONC196887:ONC196913 OWY196887:OWY196913 PGU196887:PGU196913 PQQ196887:PQQ196913 QAM196887:QAM196913 QKI196887:QKI196913 QUE196887:QUE196913 REA196887:REA196913 RNW196887:RNW196913 RXS196887:RXS196913 SHO196887:SHO196913 SRK196887:SRK196913 TBG196887:TBG196913 TLC196887:TLC196913 TUY196887:TUY196913 UEU196887:UEU196913 UOQ196887:UOQ196913 UYM196887:UYM196913 VII196887:VII196913 VSE196887:VSE196913 WCA196887:WCA196913 WLW196887:WLW196913 WVS196887:WVS196913 AA262429:AA262455 JG262423:JG262449 TC262423:TC262449 ACY262423:ACY262449 AMU262423:AMU262449 AWQ262423:AWQ262449 BGM262423:BGM262449 BQI262423:BQI262449 CAE262423:CAE262449 CKA262423:CKA262449 CTW262423:CTW262449 DDS262423:DDS262449 DNO262423:DNO262449 DXK262423:DXK262449 EHG262423:EHG262449 ERC262423:ERC262449 FAY262423:FAY262449 FKU262423:FKU262449 FUQ262423:FUQ262449 GEM262423:GEM262449 GOI262423:GOI262449 GYE262423:GYE262449 HIA262423:HIA262449 HRW262423:HRW262449 IBS262423:IBS262449 ILO262423:ILO262449 IVK262423:IVK262449 JFG262423:JFG262449 JPC262423:JPC262449 JYY262423:JYY262449 KIU262423:KIU262449 KSQ262423:KSQ262449 LCM262423:LCM262449 LMI262423:LMI262449 LWE262423:LWE262449 MGA262423:MGA262449 MPW262423:MPW262449 MZS262423:MZS262449 NJO262423:NJO262449 NTK262423:NTK262449 ODG262423:ODG262449 ONC262423:ONC262449 OWY262423:OWY262449 PGU262423:PGU262449 PQQ262423:PQQ262449 QAM262423:QAM262449 QKI262423:QKI262449 QUE262423:QUE262449 REA262423:REA262449 RNW262423:RNW262449 RXS262423:RXS262449 SHO262423:SHO262449 SRK262423:SRK262449 TBG262423:TBG262449 TLC262423:TLC262449 TUY262423:TUY262449 UEU262423:UEU262449 UOQ262423:UOQ262449 UYM262423:UYM262449 VII262423:VII262449 VSE262423:VSE262449 WCA262423:WCA262449 WLW262423:WLW262449 WVS262423:WVS262449 AA327965:AA327991 JG327959:JG327985 TC327959:TC327985 ACY327959:ACY327985 AMU327959:AMU327985 AWQ327959:AWQ327985 BGM327959:BGM327985 BQI327959:BQI327985 CAE327959:CAE327985 CKA327959:CKA327985 CTW327959:CTW327985 DDS327959:DDS327985 DNO327959:DNO327985 DXK327959:DXK327985 EHG327959:EHG327985 ERC327959:ERC327985 FAY327959:FAY327985 FKU327959:FKU327985 FUQ327959:FUQ327985 GEM327959:GEM327985 GOI327959:GOI327985 GYE327959:GYE327985 HIA327959:HIA327985 HRW327959:HRW327985 IBS327959:IBS327985 ILO327959:ILO327985 IVK327959:IVK327985 JFG327959:JFG327985 JPC327959:JPC327985 JYY327959:JYY327985 KIU327959:KIU327985 KSQ327959:KSQ327985 LCM327959:LCM327985 LMI327959:LMI327985 LWE327959:LWE327985 MGA327959:MGA327985 MPW327959:MPW327985 MZS327959:MZS327985 NJO327959:NJO327985 NTK327959:NTK327985 ODG327959:ODG327985 ONC327959:ONC327985 OWY327959:OWY327985 PGU327959:PGU327985 PQQ327959:PQQ327985 QAM327959:QAM327985 QKI327959:QKI327985 QUE327959:QUE327985 REA327959:REA327985 RNW327959:RNW327985 RXS327959:RXS327985 SHO327959:SHO327985 SRK327959:SRK327985 TBG327959:TBG327985 TLC327959:TLC327985 TUY327959:TUY327985 UEU327959:UEU327985 UOQ327959:UOQ327985 UYM327959:UYM327985 VII327959:VII327985 VSE327959:VSE327985 WCA327959:WCA327985 WLW327959:WLW327985 WVS327959:WVS327985 AA393501:AA393527 JG393495:JG393521 TC393495:TC393521 ACY393495:ACY393521 AMU393495:AMU393521 AWQ393495:AWQ393521 BGM393495:BGM393521 BQI393495:BQI393521 CAE393495:CAE393521 CKA393495:CKA393521 CTW393495:CTW393521 DDS393495:DDS393521 DNO393495:DNO393521 DXK393495:DXK393521 EHG393495:EHG393521 ERC393495:ERC393521 FAY393495:FAY393521 FKU393495:FKU393521 FUQ393495:FUQ393521 GEM393495:GEM393521 GOI393495:GOI393521 GYE393495:GYE393521 HIA393495:HIA393521 HRW393495:HRW393521 IBS393495:IBS393521 ILO393495:ILO393521 IVK393495:IVK393521 JFG393495:JFG393521 JPC393495:JPC393521 JYY393495:JYY393521 KIU393495:KIU393521 KSQ393495:KSQ393521 LCM393495:LCM393521 LMI393495:LMI393521 LWE393495:LWE393521 MGA393495:MGA393521 MPW393495:MPW393521 MZS393495:MZS393521 NJO393495:NJO393521 NTK393495:NTK393521 ODG393495:ODG393521 ONC393495:ONC393521 OWY393495:OWY393521 PGU393495:PGU393521 PQQ393495:PQQ393521 QAM393495:QAM393521 QKI393495:QKI393521 QUE393495:QUE393521 REA393495:REA393521 RNW393495:RNW393521 RXS393495:RXS393521 SHO393495:SHO393521 SRK393495:SRK393521 TBG393495:TBG393521 TLC393495:TLC393521 TUY393495:TUY393521 UEU393495:UEU393521 UOQ393495:UOQ393521 UYM393495:UYM393521 VII393495:VII393521 VSE393495:VSE393521 WCA393495:WCA393521 WLW393495:WLW393521 WVS393495:WVS393521 AA459037:AA459063 JG459031:JG459057 TC459031:TC459057 ACY459031:ACY459057 AMU459031:AMU459057 AWQ459031:AWQ459057 BGM459031:BGM459057 BQI459031:BQI459057 CAE459031:CAE459057 CKA459031:CKA459057 CTW459031:CTW459057 DDS459031:DDS459057 DNO459031:DNO459057 DXK459031:DXK459057 EHG459031:EHG459057 ERC459031:ERC459057 FAY459031:FAY459057 FKU459031:FKU459057 FUQ459031:FUQ459057 GEM459031:GEM459057 GOI459031:GOI459057 GYE459031:GYE459057 HIA459031:HIA459057 HRW459031:HRW459057 IBS459031:IBS459057 ILO459031:ILO459057 IVK459031:IVK459057 JFG459031:JFG459057 JPC459031:JPC459057 JYY459031:JYY459057 KIU459031:KIU459057 KSQ459031:KSQ459057 LCM459031:LCM459057 LMI459031:LMI459057 LWE459031:LWE459057 MGA459031:MGA459057 MPW459031:MPW459057 MZS459031:MZS459057 NJO459031:NJO459057 NTK459031:NTK459057 ODG459031:ODG459057 ONC459031:ONC459057 OWY459031:OWY459057 PGU459031:PGU459057 PQQ459031:PQQ459057 QAM459031:QAM459057 QKI459031:QKI459057 QUE459031:QUE459057 REA459031:REA459057 RNW459031:RNW459057 RXS459031:RXS459057 SHO459031:SHO459057 SRK459031:SRK459057 TBG459031:TBG459057 TLC459031:TLC459057 TUY459031:TUY459057 UEU459031:UEU459057 UOQ459031:UOQ459057 UYM459031:UYM459057 VII459031:VII459057 VSE459031:VSE459057 WCA459031:WCA459057 WLW459031:WLW459057 WVS459031:WVS459057 AA524573:AA524599 JG524567:JG524593 TC524567:TC524593 ACY524567:ACY524593 AMU524567:AMU524593 AWQ524567:AWQ524593 BGM524567:BGM524593 BQI524567:BQI524593 CAE524567:CAE524593 CKA524567:CKA524593 CTW524567:CTW524593 DDS524567:DDS524593 DNO524567:DNO524593 DXK524567:DXK524593 EHG524567:EHG524593 ERC524567:ERC524593 FAY524567:FAY524593 FKU524567:FKU524593 FUQ524567:FUQ524593 GEM524567:GEM524593 GOI524567:GOI524593 GYE524567:GYE524593 HIA524567:HIA524593 HRW524567:HRW524593 IBS524567:IBS524593 ILO524567:ILO524593 IVK524567:IVK524593 JFG524567:JFG524593 JPC524567:JPC524593 JYY524567:JYY524593 KIU524567:KIU524593 KSQ524567:KSQ524593 LCM524567:LCM524593 LMI524567:LMI524593 LWE524567:LWE524593 MGA524567:MGA524593 MPW524567:MPW524593 MZS524567:MZS524593 NJO524567:NJO524593 NTK524567:NTK524593 ODG524567:ODG524593 ONC524567:ONC524593 OWY524567:OWY524593 PGU524567:PGU524593 PQQ524567:PQQ524593 QAM524567:QAM524593 QKI524567:QKI524593 QUE524567:QUE524593 REA524567:REA524593 RNW524567:RNW524593 RXS524567:RXS524593 SHO524567:SHO524593 SRK524567:SRK524593 TBG524567:TBG524593 TLC524567:TLC524593 TUY524567:TUY524593 UEU524567:UEU524593 UOQ524567:UOQ524593 UYM524567:UYM524593 VII524567:VII524593 VSE524567:VSE524593 WCA524567:WCA524593 WLW524567:WLW524593 WVS524567:WVS524593 AA590109:AA590135 JG590103:JG590129 TC590103:TC590129 ACY590103:ACY590129 AMU590103:AMU590129 AWQ590103:AWQ590129 BGM590103:BGM590129 BQI590103:BQI590129 CAE590103:CAE590129 CKA590103:CKA590129 CTW590103:CTW590129 DDS590103:DDS590129 DNO590103:DNO590129 DXK590103:DXK590129 EHG590103:EHG590129 ERC590103:ERC590129 FAY590103:FAY590129 FKU590103:FKU590129 FUQ590103:FUQ590129 GEM590103:GEM590129 GOI590103:GOI590129 GYE590103:GYE590129 HIA590103:HIA590129 HRW590103:HRW590129 IBS590103:IBS590129 ILO590103:ILO590129 IVK590103:IVK590129 JFG590103:JFG590129 JPC590103:JPC590129 JYY590103:JYY590129 KIU590103:KIU590129 KSQ590103:KSQ590129 LCM590103:LCM590129 LMI590103:LMI590129 LWE590103:LWE590129 MGA590103:MGA590129 MPW590103:MPW590129 MZS590103:MZS590129 NJO590103:NJO590129 NTK590103:NTK590129 ODG590103:ODG590129 ONC590103:ONC590129 OWY590103:OWY590129 PGU590103:PGU590129 PQQ590103:PQQ590129 QAM590103:QAM590129 QKI590103:QKI590129 QUE590103:QUE590129 REA590103:REA590129 RNW590103:RNW590129 RXS590103:RXS590129 SHO590103:SHO590129 SRK590103:SRK590129 TBG590103:TBG590129 TLC590103:TLC590129 TUY590103:TUY590129 UEU590103:UEU590129 UOQ590103:UOQ590129 UYM590103:UYM590129 VII590103:VII590129 VSE590103:VSE590129 WCA590103:WCA590129 WLW590103:WLW590129 WVS590103:WVS590129 AA655645:AA655671 JG655639:JG655665 TC655639:TC655665 ACY655639:ACY655665 AMU655639:AMU655665 AWQ655639:AWQ655665 BGM655639:BGM655665 BQI655639:BQI655665 CAE655639:CAE655665 CKA655639:CKA655665 CTW655639:CTW655665 DDS655639:DDS655665 DNO655639:DNO655665 DXK655639:DXK655665 EHG655639:EHG655665 ERC655639:ERC655665 FAY655639:FAY655665 FKU655639:FKU655665 FUQ655639:FUQ655665 GEM655639:GEM655665 GOI655639:GOI655665 GYE655639:GYE655665 HIA655639:HIA655665 HRW655639:HRW655665 IBS655639:IBS655665 ILO655639:ILO655665 IVK655639:IVK655665 JFG655639:JFG655665 JPC655639:JPC655665 JYY655639:JYY655665 KIU655639:KIU655665 KSQ655639:KSQ655665 LCM655639:LCM655665 LMI655639:LMI655665 LWE655639:LWE655665 MGA655639:MGA655665 MPW655639:MPW655665 MZS655639:MZS655665 NJO655639:NJO655665 NTK655639:NTK655665 ODG655639:ODG655665 ONC655639:ONC655665 OWY655639:OWY655665 PGU655639:PGU655665 PQQ655639:PQQ655665 QAM655639:QAM655665 QKI655639:QKI655665 QUE655639:QUE655665 REA655639:REA655665 RNW655639:RNW655665 RXS655639:RXS655665 SHO655639:SHO655665 SRK655639:SRK655665 TBG655639:TBG655665 TLC655639:TLC655665 TUY655639:TUY655665 UEU655639:UEU655665 UOQ655639:UOQ655665 UYM655639:UYM655665 VII655639:VII655665 VSE655639:VSE655665 WCA655639:WCA655665 WLW655639:WLW655665 WVS655639:WVS655665 AA721181:AA721207 JG721175:JG721201 TC721175:TC721201 ACY721175:ACY721201 AMU721175:AMU721201 AWQ721175:AWQ721201 BGM721175:BGM721201 BQI721175:BQI721201 CAE721175:CAE721201 CKA721175:CKA721201 CTW721175:CTW721201 DDS721175:DDS721201 DNO721175:DNO721201 DXK721175:DXK721201 EHG721175:EHG721201 ERC721175:ERC721201 FAY721175:FAY721201 FKU721175:FKU721201 FUQ721175:FUQ721201 GEM721175:GEM721201 GOI721175:GOI721201 GYE721175:GYE721201 HIA721175:HIA721201 HRW721175:HRW721201 IBS721175:IBS721201 ILO721175:ILO721201 IVK721175:IVK721201 JFG721175:JFG721201 JPC721175:JPC721201 JYY721175:JYY721201 KIU721175:KIU721201 KSQ721175:KSQ721201 LCM721175:LCM721201 LMI721175:LMI721201 LWE721175:LWE721201 MGA721175:MGA721201 MPW721175:MPW721201 MZS721175:MZS721201 NJO721175:NJO721201 NTK721175:NTK721201 ODG721175:ODG721201 ONC721175:ONC721201 OWY721175:OWY721201 PGU721175:PGU721201 PQQ721175:PQQ721201 QAM721175:QAM721201 QKI721175:QKI721201 QUE721175:QUE721201 REA721175:REA721201 RNW721175:RNW721201 RXS721175:RXS721201 SHO721175:SHO721201 SRK721175:SRK721201 TBG721175:TBG721201 TLC721175:TLC721201 TUY721175:TUY721201 UEU721175:UEU721201 UOQ721175:UOQ721201 UYM721175:UYM721201 VII721175:VII721201 VSE721175:VSE721201 WCA721175:WCA721201 WLW721175:WLW721201 WVS721175:WVS721201 AA786717:AA786743 JG786711:JG786737 TC786711:TC786737 ACY786711:ACY786737 AMU786711:AMU786737 AWQ786711:AWQ786737 BGM786711:BGM786737 BQI786711:BQI786737 CAE786711:CAE786737 CKA786711:CKA786737 CTW786711:CTW786737 DDS786711:DDS786737 DNO786711:DNO786737 DXK786711:DXK786737 EHG786711:EHG786737 ERC786711:ERC786737 FAY786711:FAY786737 FKU786711:FKU786737 FUQ786711:FUQ786737 GEM786711:GEM786737 GOI786711:GOI786737 GYE786711:GYE786737 HIA786711:HIA786737 HRW786711:HRW786737 IBS786711:IBS786737 ILO786711:ILO786737 IVK786711:IVK786737 JFG786711:JFG786737 JPC786711:JPC786737 JYY786711:JYY786737 KIU786711:KIU786737 KSQ786711:KSQ786737 LCM786711:LCM786737 LMI786711:LMI786737 LWE786711:LWE786737 MGA786711:MGA786737 MPW786711:MPW786737 MZS786711:MZS786737 NJO786711:NJO786737 NTK786711:NTK786737 ODG786711:ODG786737 ONC786711:ONC786737 OWY786711:OWY786737 PGU786711:PGU786737 PQQ786711:PQQ786737 QAM786711:QAM786737 QKI786711:QKI786737 QUE786711:QUE786737 REA786711:REA786737 RNW786711:RNW786737 RXS786711:RXS786737 SHO786711:SHO786737 SRK786711:SRK786737 TBG786711:TBG786737 TLC786711:TLC786737 TUY786711:TUY786737 UEU786711:UEU786737 UOQ786711:UOQ786737 UYM786711:UYM786737 VII786711:VII786737 VSE786711:VSE786737 WCA786711:WCA786737 WLW786711:WLW786737 WVS786711:WVS786737 AA852253:AA852279 JG852247:JG852273 TC852247:TC852273 ACY852247:ACY852273 AMU852247:AMU852273 AWQ852247:AWQ852273 BGM852247:BGM852273 BQI852247:BQI852273 CAE852247:CAE852273 CKA852247:CKA852273 CTW852247:CTW852273 DDS852247:DDS852273 DNO852247:DNO852273 DXK852247:DXK852273 EHG852247:EHG852273 ERC852247:ERC852273 FAY852247:FAY852273 FKU852247:FKU852273 FUQ852247:FUQ852273 GEM852247:GEM852273 GOI852247:GOI852273 GYE852247:GYE852273 HIA852247:HIA852273 HRW852247:HRW852273 IBS852247:IBS852273 ILO852247:ILO852273 IVK852247:IVK852273 JFG852247:JFG852273 JPC852247:JPC852273 JYY852247:JYY852273 KIU852247:KIU852273 KSQ852247:KSQ852273 LCM852247:LCM852273 LMI852247:LMI852273 LWE852247:LWE852273 MGA852247:MGA852273 MPW852247:MPW852273 MZS852247:MZS852273 NJO852247:NJO852273 NTK852247:NTK852273 ODG852247:ODG852273 ONC852247:ONC852273 OWY852247:OWY852273 PGU852247:PGU852273 PQQ852247:PQQ852273 QAM852247:QAM852273 QKI852247:QKI852273 QUE852247:QUE852273 REA852247:REA852273 RNW852247:RNW852273 RXS852247:RXS852273 SHO852247:SHO852273 SRK852247:SRK852273 TBG852247:TBG852273 TLC852247:TLC852273 TUY852247:TUY852273 UEU852247:UEU852273 UOQ852247:UOQ852273 UYM852247:UYM852273 VII852247:VII852273 VSE852247:VSE852273 WCA852247:WCA852273 WLW852247:WLW852273 WVS852247:WVS852273 AA917789:AA917815 JG917783:JG917809 TC917783:TC917809 ACY917783:ACY917809 AMU917783:AMU917809 AWQ917783:AWQ917809 BGM917783:BGM917809 BQI917783:BQI917809 CAE917783:CAE917809 CKA917783:CKA917809 CTW917783:CTW917809 DDS917783:DDS917809 DNO917783:DNO917809 DXK917783:DXK917809 EHG917783:EHG917809 ERC917783:ERC917809 FAY917783:FAY917809 FKU917783:FKU917809 FUQ917783:FUQ917809 GEM917783:GEM917809 GOI917783:GOI917809 GYE917783:GYE917809 HIA917783:HIA917809 HRW917783:HRW917809 IBS917783:IBS917809 ILO917783:ILO917809 IVK917783:IVK917809 JFG917783:JFG917809 JPC917783:JPC917809 JYY917783:JYY917809 KIU917783:KIU917809 KSQ917783:KSQ917809 LCM917783:LCM917809 LMI917783:LMI917809 LWE917783:LWE917809 MGA917783:MGA917809 MPW917783:MPW917809 MZS917783:MZS917809 NJO917783:NJO917809 NTK917783:NTK917809 ODG917783:ODG917809 ONC917783:ONC917809 OWY917783:OWY917809 PGU917783:PGU917809 PQQ917783:PQQ917809 QAM917783:QAM917809 QKI917783:QKI917809 QUE917783:QUE917809 REA917783:REA917809 RNW917783:RNW917809 RXS917783:RXS917809 SHO917783:SHO917809 SRK917783:SRK917809 TBG917783:TBG917809 TLC917783:TLC917809 TUY917783:TUY917809 UEU917783:UEU917809 UOQ917783:UOQ917809 UYM917783:UYM917809 VII917783:VII917809 VSE917783:VSE917809 WCA917783:WCA917809 WLW917783:WLW917809 WVS917783:WVS917809 AA983325:AA983351 JG983319:JG983345 TC983319:TC983345 ACY983319:ACY983345 AMU983319:AMU983345 AWQ983319:AWQ983345 BGM983319:BGM983345 BQI983319:BQI983345 CAE983319:CAE983345 CKA983319:CKA983345 CTW983319:CTW983345 DDS983319:DDS983345 DNO983319:DNO983345 DXK983319:DXK983345 EHG983319:EHG983345 ERC983319:ERC983345 FAY983319:FAY983345 FKU983319:FKU983345 FUQ983319:FUQ983345 GEM983319:GEM983345 GOI983319:GOI983345 GYE983319:GYE983345 HIA983319:HIA983345 HRW983319:HRW983345 IBS983319:IBS983345 ILO983319:ILO983345 IVK983319:IVK983345 JFG983319:JFG983345 JPC983319:JPC983345 JYY983319:JYY983345 KIU983319:KIU983345 KSQ983319:KSQ983345 LCM983319:LCM983345 LMI983319:LMI983345 LWE983319:LWE983345 MGA983319:MGA983345 MPW983319:MPW983345 MZS983319:MZS983345 NJO983319:NJO983345 NTK983319:NTK983345 ODG983319:ODG983345 ONC983319:ONC983345 OWY983319:OWY983345 PGU983319:PGU983345 PQQ983319:PQQ983345 QAM983319:QAM983345 QKI983319:QKI983345 QUE983319:QUE983345 REA983319:REA983345 RNW983319:RNW983345 RXS983319:RXS983345 SHO983319:SHO983345 SRK983319:SRK983345 TBG983319:TBG983345 TLC983319:TLC983345 TUY983319:TUY983345 UEU983319:UEU983345 UOQ983319:UOQ983345 UYM983319:UYM983345 VII983319:VII983345 VSE983319:VSE983345 WCA983319:WCA983345 WLW983319:WLW983345 BGM165 BQI165 CAE165 CKA165 CTW165 DDS165 DNO165 DXK165 EHG165 ERC165 FAY165 FKU165 FUQ165 GEM165 GOI165 GYE165 HIA165 HRW165 IBS165 ILO165 IVK165 JFG165 JPC165 JYY165 KIU165 KSQ165 LCM165 LMI165 LWE165 MGA165 MPW165 MZS165 NJO165 NTK165 ODG165 ONC165 OWY165 PGU165 PQQ165 QAM165 QKI165 QUE165 REA165 RNW165 RXS165 SHO165 SRK165 TBG165 TLC165 TUY165 UEU165 UOQ165 UYM165 VII165 VSE165 WCA165 WLW165 WVS165 JG165 TC165 ACY165 AMU165 AWQ165 AA359 Z179:Z186 AB144 Z146:Z163 AA339 AXG202:AXG210 BHC202:BHC210 BQY202:BQY210 CAU202:CAU210 CKQ202:CKQ210 CUM202:CUM210 DEI202:DEI210 DOE202:DOE210 DYA202:DYA210 EHW202:EHW210 ERS202:ERS210 FBO202:FBO210 FLK202:FLK210 FVG202:FVG210 GFC202:GFC210 GOY202:GOY210 GYU202:GYU210 HIQ202:HIQ210 HSM202:HSM210 ICI202:ICI210 IME202:IME210 IWA202:IWA210 JFW202:JFW210 JPS202:JPS210 JZO202:JZO210 KJK202:KJK210 KTG202:KTG210 LDC202:LDC210 LMY202:LMY210 LWU202:LWU210 MGQ202:MGQ210 MQM202:MQM210 NAI202:NAI210 NKE202:NKE210 NUA202:NUA210 ODW202:ODW210 ONS202:ONS210 OXO202:OXO210 PHK202:PHK210 PRG202:PRG210 QBC202:QBC210 QKY202:QKY210 QUU202:QUU210 REQ202:REQ210 ROM202:ROM210 RYI202:RYI210 SIE202:SIE210 SSA202:SSA210 TBW202:TBW210 TLS202:TLS210 TVO202:TVO210 UFK202:UFK210 UPG202:UPG210 UZC202:UZC210 VIY202:VIY210 VSU202:VSU210 WCQ202:WCQ210 WMM202:WMM210 AA187:AA210 WWI202:WWI210 JW202:JW210 TS202:TS210 ADO202:ADO210 AA263:AA269 ANK202:ANK210">
      <formula1>НДС</formula1>
    </dataValidation>
    <dataValidation type="list" allowBlank="1" showInputMessage="1" showErrorMessage="1" sqref="S177 S263 S342 S278:S280 S286:S287 S282 S270:S276 S325:S326 JO207 TK207 ADG207 ANC207 AWY207 BGU207 BQQ207 CAM207 CKI207 CUE207 DEA207 DNW207 DXS207 EHO207 ERK207 FBG207 FLC207 FUY207 GEU207 GOQ207 GYM207 HII207 HSE207 ICA207 ILW207 IVS207 JFO207 JPK207 JZG207 KJC207 KSY207 LCU207 LMQ207 LWM207 MGI207 MQE207 NAA207 NJW207 NTS207 ODO207 ONK207 OXG207 PHC207 PQY207 QAU207 QKQ207 QUM207 REI207 ROE207 RYA207 SHW207 SRS207 TBO207 TLK207 TVG207 UFC207 UOY207 UYU207 VIQ207 VSM207 WCI207 WME207 WWA207 S207 S339 S266:S267">
      <formula1>Инкотермс</formula1>
    </dataValidation>
    <dataValidation type="list" allowBlank="1" showInputMessage="1" showErrorMessage="1" sqref="Z177">
      <formula1>ЕИ</formula1>
    </dataValidation>
    <dataValidation type="list" allowBlank="1" showInputMessage="1" showErrorMessage="1" sqref="J321:J322 J215:J223 J266:J267">
      <formula1>основания150</formula1>
    </dataValidation>
    <dataValidation type="custom" allowBlank="1" showInputMessage="1" showErrorMessage="1" sqref="AG146:AG163">
      <formula1>AA146*AF146</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Ергалиев Равиль Лукпанович</cp:lastModifiedBy>
  <dcterms:created xsi:type="dcterms:W3CDTF">2018-10-16T14:16:40Z</dcterms:created>
  <dcterms:modified xsi:type="dcterms:W3CDTF">2022-01-19T10:18:30Z</dcterms:modified>
</cp:coreProperties>
</file>